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theme/themeOverride27.xml" ContentType="application/vnd.openxmlformats-officedocument.themeOverrid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theme/themeOverride28.xml" ContentType="application/vnd.openxmlformats-officedocument.themeOverrid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29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30.xml" ContentType="application/vnd.openxmlformats-officedocument.themeOverrid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theme/themeOverride31.xml" ContentType="application/vnd.openxmlformats-officedocument.themeOverrid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theme/themeOverride32.xml" ContentType="application/vnd.openxmlformats-officedocument.themeOverrid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Resumen\"/>
    </mc:Choice>
  </mc:AlternateContent>
  <xr:revisionPtr revIDLastSave="0" documentId="13_ncr:1_{589428D4-2165-4831-94E6-BBB8C5CF4B0E}" xr6:coauthVersionLast="47" xr6:coauthVersionMax="47" xr10:uidLastSave="{00000000-0000-0000-0000-000000000000}"/>
  <bookViews>
    <workbookView xWindow="-28920" yWindow="-120" windowWidth="29040" windowHeight="15720" tabRatio="863" xr2:uid="{00000000-000D-0000-FFFF-FFFF00000000}"/>
  </bookViews>
  <sheets>
    <sheet name="Portada" sheetId="41" r:id="rId1"/>
    <sheet name="Cálculo" sheetId="37" state="hidden" r:id="rId2"/>
    <sheet name="Resumen general" sheetId="6" r:id="rId3"/>
    <sheet name="Resumen naturalezas3" sheetId="39" state="hidden" r:id="rId4"/>
    <sheet name="Resumen naturalezas" sheetId="40" r:id="rId5"/>
    <sheet name="Total tráfico" sheetId="7" r:id="rId6"/>
    <sheet name="Total presentación" sheetId="9" r:id="rId7"/>
    <sheet name="Líquidos" sheetId="10" r:id="rId8"/>
    <sheet name="Sólidos" sheetId="11" r:id="rId9"/>
    <sheet name="Mercancía general" sheetId="12" r:id="rId10"/>
    <sheet name="Mercancías contenedores" sheetId="13" r:id="rId11"/>
    <sheet name="Pesca" sheetId="14" r:id="rId12"/>
    <sheet name="Avituallamiento" sheetId="15" r:id="rId13"/>
    <sheet name="Avi. combustibles" sheetId="16" r:id="rId14"/>
    <sheet name="Tráfico interior" sheetId="17" r:id="rId15"/>
    <sheet name="Mercancías tránsito" sheetId="18" r:id="rId16"/>
    <sheet name="Mercan. contene. tránsito" sheetId="19" r:id="rId17"/>
    <sheet name="Ro-Ro" sheetId="20" r:id="rId18"/>
    <sheet name="Ro-Ro UTIS" sheetId="21" r:id="rId19"/>
    <sheet name="TEUS" sheetId="22" r:id="rId20"/>
    <sheet name="TEUS tránsito" sheetId="24" r:id="rId21"/>
    <sheet name="TEUS nacional" sheetId="25" r:id="rId22"/>
    <sheet name="TEUS exterior" sheetId="26" r:id="rId23"/>
    <sheet name="Buques número" sheetId="32" r:id="rId24"/>
    <sheet name="Buques GT" sheetId="33" r:id="rId25"/>
    <sheet name="Cruceros" sheetId="34" r:id="rId26"/>
    <sheet name="Pasajeros total" sheetId="28" r:id="rId27"/>
    <sheet name="Pasajeros regulares" sheetId="38" r:id="rId28"/>
    <sheet name="Pasajeros crucero" sheetId="29" r:id="rId29"/>
    <sheet name="Automóviles régimen pasaje" sheetId="30" r:id="rId30"/>
    <sheet name="Automóviles régimen mercancía" sheetId="31" r:id="rId31"/>
    <sheet name="Portada (2)" sheetId="42" r:id="rId32"/>
    <sheet name="Import total" sheetId="43" r:id="rId33"/>
    <sheet name="Import GL" sheetId="44" r:id="rId34"/>
    <sheet name="Import GS" sheetId="45" r:id="rId35"/>
    <sheet name="Import MG" sheetId="46" r:id="rId36"/>
    <sheet name="Export total" sheetId="47" r:id="rId37"/>
    <sheet name="Export GL" sheetId="48" r:id="rId38"/>
    <sheet name="Export GS" sheetId="49" r:id="rId39"/>
    <sheet name="Export MG" sheetId="50" r:id="rId40"/>
    <sheet name="Portada (3)" sheetId="51" r:id="rId41"/>
    <sheet name="Evolución Mensual (t)" sheetId="52" r:id="rId42"/>
    <sheet name="Evolución Mensual %" sheetId="53" r:id="rId43"/>
    <sheet name="Evolución Interanual (t)" sheetId="54" r:id="rId44"/>
    <sheet name="Evolución Interanual %" sheetId="55" r:id="rId45"/>
  </sheets>
  <definedNames>
    <definedName name="_xlnm.Print_Area" localSheetId="30">'Automóviles régimen mercancía'!$A$1:$N$36</definedName>
    <definedName name="_xlnm.Print_Area" localSheetId="29">'Automóviles régimen pasaje'!$A$1:$N$36</definedName>
    <definedName name="_xlnm.Print_Area" localSheetId="13">'Avi. combustibles'!$A$1:$N$36</definedName>
    <definedName name="_xlnm.Print_Area" localSheetId="12">Avituallamiento!$A$1:$N$36</definedName>
    <definedName name="_xlnm.Print_Area" localSheetId="24">'Buques GT'!$A$1:$N$36</definedName>
    <definedName name="_xlnm.Print_Area" localSheetId="23">'Buques número'!$A$1:$N$36</definedName>
    <definedName name="_xlnm.Print_Area" localSheetId="25">Cruceros!$A$1:$N$36</definedName>
    <definedName name="_xlnm.Print_Area" localSheetId="44">'Evolución Interanual %'!$A$1:$X$59</definedName>
    <definedName name="_xlnm.Print_Area" localSheetId="43">'Evolución Interanual (t)'!$A$1:$X$58</definedName>
    <definedName name="_xlnm.Print_Area" localSheetId="42">'Evolución Mensual %'!$A$1:$X$58</definedName>
    <definedName name="_xlnm.Print_Area" localSheetId="41">'Evolución Mensual (t)'!$A$1:$X$58</definedName>
    <definedName name="_xlnm.Print_Area" localSheetId="37">'Export GL'!$A$1:$N$36</definedName>
    <definedName name="_xlnm.Print_Area" localSheetId="38">'Export GS'!$A$1:$N$36</definedName>
    <definedName name="_xlnm.Print_Area" localSheetId="39">'Export MG'!$A$1:$N$36</definedName>
    <definedName name="_xlnm.Print_Area" localSheetId="36">'Export total'!$A$1:$N$36</definedName>
    <definedName name="_xlnm.Print_Area" localSheetId="33">'Import GL'!$A$1:$N$36</definedName>
    <definedName name="_xlnm.Print_Area" localSheetId="34">'Import GS'!$A$1:$N$36</definedName>
    <definedName name="_xlnm.Print_Area" localSheetId="35">'Import MG'!$A$1:$N$36</definedName>
    <definedName name="_xlnm.Print_Area" localSheetId="32">'Import total'!$A$1:$N$36</definedName>
    <definedName name="_xlnm.Print_Area" localSheetId="7">Líquidos!$A$1:$N$36</definedName>
    <definedName name="_xlnm.Print_Area" localSheetId="16">'Mercan. contene. tránsito'!$A$1:$N$36</definedName>
    <definedName name="_xlnm.Print_Area" localSheetId="9">'Mercancía general'!$A$1:$N$36</definedName>
    <definedName name="_xlnm.Print_Area" localSheetId="10">'Mercancías contenedores'!$A$1:$N$36</definedName>
    <definedName name="_xlnm.Print_Area" localSheetId="15">'Mercancías tránsito'!$A$1:$N$36</definedName>
    <definedName name="_xlnm.Print_Area" localSheetId="28">'Pasajeros crucero'!$A$1:$N$36</definedName>
    <definedName name="_xlnm.Print_Area" localSheetId="27">'Pasajeros regulares'!$A$1:$N$36</definedName>
    <definedName name="_xlnm.Print_Area" localSheetId="26">'Pasajeros total'!$A$1:$N$36</definedName>
    <definedName name="_xlnm.Print_Area" localSheetId="11">Pesca!$A$1:$N$36</definedName>
    <definedName name="_xlnm.Print_Area" localSheetId="0">Portada!$A$1:$K$47</definedName>
    <definedName name="_xlnm.Print_Area" localSheetId="31">'Portada (2)'!$A$1:$K$47</definedName>
    <definedName name="_xlnm.Print_Area" localSheetId="40">'Portada (3)'!$A$1:$K$47</definedName>
    <definedName name="_xlnm.Print_Area" localSheetId="2">'Resumen general'!$A$1:$I$36</definedName>
    <definedName name="_xlnm.Print_Area" localSheetId="4">'Resumen naturalezas'!$A$1:$N$49</definedName>
    <definedName name="_xlnm.Print_Area" localSheetId="3">'Resumen naturalezas3'!$A$1:$N$50</definedName>
    <definedName name="_xlnm.Print_Area" localSheetId="17">'Ro-Ro'!$A$1:$N$36</definedName>
    <definedName name="_xlnm.Print_Area" localSheetId="18">'Ro-Ro UTIS'!$A$1:$N$36</definedName>
    <definedName name="_xlnm.Print_Area" localSheetId="8">Sólidos!$A$1:$N$36</definedName>
    <definedName name="_xlnm.Print_Area" localSheetId="19">TEUS!$A$1:$N$36</definedName>
    <definedName name="_xlnm.Print_Area" localSheetId="22">'TEUS exterior'!$A$1:$N$36</definedName>
    <definedName name="_xlnm.Print_Area" localSheetId="21">'TEUS nacional'!$A$1:$N$36</definedName>
    <definedName name="_xlnm.Print_Area" localSheetId="20">'TEUS tránsito'!$A$1:$N$36</definedName>
    <definedName name="_xlnm.Print_Area" localSheetId="6">'Total presentación'!$A$1:$N$36</definedName>
    <definedName name="_xlnm.Print_Area" localSheetId="5">'Total tráfico'!$A$1:$N$36</definedName>
    <definedName name="_xlnm.Print_Area" localSheetId="14">'Tráfico interior'!$A$1:$N$36</definedName>
    <definedName name="CABECERA">#REF!</definedName>
    <definedName name="CONCEPTO">#REF!</definedName>
    <definedName name="LblRes00_Acum">#REF!</definedName>
    <definedName name="LblRes00_Mes">#REF!</definedName>
    <definedName name="LblRes00_Var">#REF!</definedName>
    <definedName name="LblRes01_1_Acum">#REF!</definedName>
    <definedName name="LblRes01_1_Mes">#REF!</definedName>
    <definedName name="LblRes01_Acum">#REF!</definedName>
    <definedName name="LblRes01_Mes">#REF!</definedName>
    <definedName name="LblRes02_Acum">#REF!</definedName>
    <definedName name="LblRes02_Mes">#REF!</definedName>
    <definedName name="LblRes03_Acum">#REF!</definedName>
    <definedName name="LblRes03_Mes">#REF!</definedName>
    <definedName name="LblRes04_Acum">#REF!</definedName>
    <definedName name="LblRes04_Mes">#REF!</definedName>
    <definedName name="LblRes05_Acum">#REF!</definedName>
    <definedName name="LblRes05_Mes">#REF!</definedName>
    <definedName name="LblRes06_Acum">#REF!</definedName>
    <definedName name="LblRes06_Mes">#REF!</definedName>
    <definedName name="LblRes07_1_Acum">#REF!</definedName>
    <definedName name="LblRes07_1_Mes">#REF!</definedName>
    <definedName name="LblRes07_Acum">#REF!</definedName>
    <definedName name="LblRes07_Mes">#REF!</definedName>
    <definedName name="LblRes08_Acum">#REF!</definedName>
    <definedName name="LblRes08_Mes">#REF!</definedName>
    <definedName name="LblRes09_Acum">#REF!</definedName>
    <definedName name="LblRes09_Mes">#REF!</definedName>
    <definedName name="LblRes10_1_Acum">#REF!</definedName>
    <definedName name="LblRes10_1_Mes">#REF!</definedName>
    <definedName name="LblRes10_2_Acum">#REF!</definedName>
    <definedName name="LblRes10_2_Mes">#REF!</definedName>
    <definedName name="LblRes10_3_Acum">#REF!</definedName>
    <definedName name="LblRes10_3_Mes">#REF!</definedName>
    <definedName name="LblRes10_4_Acum">#REF!</definedName>
    <definedName name="LblRes10_4_Mes">#REF!</definedName>
    <definedName name="LblRes10_Acum">#REF!</definedName>
    <definedName name="LblRes10_Mes">#REF!</definedName>
    <definedName name="LblRes11_1_Acum">#REF!</definedName>
    <definedName name="LblRes11_1_Mes">#REF!</definedName>
    <definedName name="LblRes11_2_Acum">#REF!</definedName>
    <definedName name="LblRes11_2_Mes">#REF!</definedName>
    <definedName name="LblRes11_Acum">#REF!</definedName>
    <definedName name="LblRes11_Mes">#REF!</definedName>
    <definedName name="LblRes12_1_Acum">#REF!</definedName>
    <definedName name="LblRes12_1_Mes">#REF!</definedName>
    <definedName name="LblRes12_2_Acum">#REF!</definedName>
    <definedName name="LblRes12_2_Mes">#REF!</definedName>
    <definedName name="LblRes12_3_Acum">#REF!</definedName>
    <definedName name="LblRes12_3_Mes">#REF!</definedName>
    <definedName name="PROVINCIAS">#REF!</definedName>
    <definedName name="TxtFech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50" l="1"/>
  <c r="F35" i="50" s="1"/>
  <c r="D35" i="50"/>
  <c r="C35" i="50"/>
  <c r="B35" i="50"/>
  <c r="E35" i="49"/>
  <c r="F35" i="49" s="1"/>
  <c r="D35" i="49"/>
  <c r="C35" i="49"/>
  <c r="B35" i="49"/>
  <c r="E35" i="48"/>
  <c r="F35" i="48" s="1"/>
  <c r="D35" i="48"/>
  <c r="C35" i="48"/>
  <c r="B35" i="48"/>
  <c r="E35" i="47"/>
  <c r="F35" i="47" s="1"/>
  <c r="D35" i="47"/>
  <c r="C35" i="47"/>
  <c r="B35" i="47"/>
  <c r="E35" i="46"/>
  <c r="F35" i="46" s="1"/>
  <c r="D35" i="46"/>
  <c r="C35" i="46"/>
  <c r="B35" i="46"/>
  <c r="F35" i="45"/>
  <c r="E35" i="45"/>
  <c r="D35" i="45"/>
  <c r="C35" i="45"/>
  <c r="B35" i="45"/>
  <c r="E35" i="44"/>
  <c r="D35" i="44"/>
  <c r="F35" i="44" s="1"/>
  <c r="C35" i="44"/>
  <c r="B35" i="44"/>
  <c r="F35" i="43"/>
  <c r="E35" i="43"/>
  <c r="D35" i="43"/>
  <c r="C35" i="43"/>
  <c r="B35" i="43"/>
  <c r="AA2" i="43"/>
  <c r="AA1" i="43"/>
  <c r="E35" i="31"/>
  <c r="F35" i="31" s="1"/>
  <c r="D35" i="31"/>
  <c r="C35" i="31"/>
  <c r="B35" i="31"/>
  <c r="E35" i="30"/>
  <c r="F35" i="30" s="1"/>
  <c r="D35" i="30"/>
  <c r="C35" i="30"/>
  <c r="B35" i="30"/>
  <c r="D34" i="6" s="1" a="1"/>
  <c r="F35" i="29"/>
  <c r="E35" i="29"/>
  <c r="D35" i="29"/>
  <c r="C35" i="29"/>
  <c r="B35" i="29"/>
  <c r="E35" i="38"/>
  <c r="F35" i="38" s="1"/>
  <c r="D35" i="38"/>
  <c r="C35" i="38"/>
  <c r="B35" i="38"/>
  <c r="E35" i="28"/>
  <c r="F35" i="28" s="1"/>
  <c r="D35" i="28"/>
  <c r="D31" i="6" s="1" a="1"/>
  <c r="C35" i="28"/>
  <c r="B35" i="28"/>
  <c r="F35" i="34"/>
  <c r="E35" i="34"/>
  <c r="D35" i="34"/>
  <c r="C35" i="34"/>
  <c r="B35" i="34"/>
  <c r="F35" i="33"/>
  <c r="E35" i="33"/>
  <c r="D35" i="33"/>
  <c r="C35" i="33"/>
  <c r="B35" i="33"/>
  <c r="D29" i="6" s="1" a="1"/>
  <c r="F35" i="32"/>
  <c r="E35" i="32"/>
  <c r="D35" i="32"/>
  <c r="C35" i="32"/>
  <c r="B35" i="32"/>
  <c r="F35" i="26"/>
  <c r="E35" i="26"/>
  <c r="D35" i="26"/>
  <c r="C35" i="26"/>
  <c r="B35" i="26"/>
  <c r="E35" i="25"/>
  <c r="D26" i="6" s="1" a="1"/>
  <c r="D35" i="25"/>
  <c r="C35" i="25"/>
  <c r="B35" i="25"/>
  <c r="E35" i="24"/>
  <c r="F35" i="24" s="1"/>
  <c r="D35" i="24"/>
  <c r="C35" i="24"/>
  <c r="B35" i="24"/>
  <c r="E35" i="22"/>
  <c r="F35" i="22" s="1"/>
  <c r="D35" i="22"/>
  <c r="C35" i="22"/>
  <c r="D24" i="6" s="1" a="1"/>
  <c r="B35" i="22"/>
  <c r="E35" i="21"/>
  <c r="F35" i="21" s="1"/>
  <c r="D35" i="21"/>
  <c r="C35" i="21"/>
  <c r="B35" i="21"/>
  <c r="F35" i="20"/>
  <c r="E35" i="20"/>
  <c r="D35" i="20"/>
  <c r="C35" i="20"/>
  <c r="B35" i="20"/>
  <c r="D22" i="6" s="1" a="1"/>
  <c r="F35" i="19"/>
  <c r="E35" i="19"/>
  <c r="D35" i="19"/>
  <c r="C35" i="19"/>
  <c r="B35" i="19"/>
  <c r="E35" i="18"/>
  <c r="F35" i="18" s="1"/>
  <c r="D35" i="18"/>
  <c r="C35" i="18"/>
  <c r="B35" i="18"/>
  <c r="E35" i="17"/>
  <c r="F35" i="17" s="1"/>
  <c r="D35" i="17"/>
  <c r="D16" i="6" s="1" a="1"/>
  <c r="C35" i="17"/>
  <c r="B35" i="17"/>
  <c r="F35" i="16"/>
  <c r="E35" i="16"/>
  <c r="D35" i="16"/>
  <c r="C35" i="16"/>
  <c r="B35" i="16"/>
  <c r="E35" i="15"/>
  <c r="F35" i="15" s="1"/>
  <c r="D35" i="15"/>
  <c r="C35" i="15"/>
  <c r="B35" i="15"/>
  <c r="D14" i="6" s="1" a="1"/>
  <c r="E35" i="14"/>
  <c r="F35" i="14" s="1"/>
  <c r="D35" i="14"/>
  <c r="C35" i="14"/>
  <c r="B35" i="14"/>
  <c r="F35" i="13"/>
  <c r="E35" i="13"/>
  <c r="D35" i="13"/>
  <c r="C35" i="13"/>
  <c r="B35" i="13"/>
  <c r="E35" i="12"/>
  <c r="D9" i="6" s="1" a="1"/>
  <c r="D35" i="12"/>
  <c r="C35" i="12"/>
  <c r="B35" i="12"/>
  <c r="F35" i="11"/>
  <c r="E35" i="11"/>
  <c r="D35" i="11"/>
  <c r="C35" i="11"/>
  <c r="B35" i="11"/>
  <c r="E35" i="10"/>
  <c r="F35" i="10" s="1"/>
  <c r="D35" i="10"/>
  <c r="C35" i="10"/>
  <c r="D7" i="6" s="1" a="1"/>
  <c r="B35" i="10"/>
  <c r="F35" i="9"/>
  <c r="E35" i="9"/>
  <c r="D35" i="9"/>
  <c r="C35" i="9"/>
  <c r="B35" i="9"/>
  <c r="E35" i="7"/>
  <c r="D35" i="7"/>
  <c r="F35" i="7" s="1"/>
  <c r="C35" i="7"/>
  <c r="B35" i="7"/>
  <c r="AA2" i="7"/>
  <c r="AA1" i="7"/>
  <c r="N48" i="40"/>
  <c r="L48" i="40"/>
  <c r="M48" i="40" s="1"/>
  <c r="K48" i="40"/>
  <c r="H48" i="40"/>
  <c r="J48" i="40" s="1"/>
  <c r="G48" i="40"/>
  <c r="I48" i="40" s="1"/>
  <c r="D48" i="40"/>
  <c r="E48" i="40" s="1"/>
  <c r="C48" i="40"/>
  <c r="N48" i="39"/>
  <c r="L48" i="39"/>
  <c r="M48" i="39" s="1"/>
  <c r="K48" i="39"/>
  <c r="H48" i="39"/>
  <c r="J48" i="39" s="1"/>
  <c r="G48" i="39"/>
  <c r="I48" i="39" s="1"/>
  <c r="D48" i="39"/>
  <c r="E48" i="39" s="1"/>
  <c r="C48" i="39"/>
  <c r="N47" i="39"/>
  <c r="M47" i="39"/>
  <c r="J47" i="39"/>
  <c r="I47" i="39"/>
  <c r="F47" i="39"/>
  <c r="E47" i="39"/>
  <c r="N46" i="39"/>
  <c r="M46" i="39"/>
  <c r="J46" i="39"/>
  <c r="I46" i="39"/>
  <c r="F46" i="39"/>
  <c r="E46" i="39"/>
  <c r="N45" i="39"/>
  <c r="M45" i="39"/>
  <c r="J45" i="39"/>
  <c r="I45" i="39"/>
  <c r="F45" i="39"/>
  <c r="E45" i="39"/>
  <c r="N44" i="39"/>
  <c r="M44" i="39"/>
  <c r="J44" i="39"/>
  <c r="I44" i="39"/>
  <c r="F44" i="39"/>
  <c r="E44" i="39"/>
  <c r="N43" i="39"/>
  <c r="M43" i="39"/>
  <c r="J43" i="39"/>
  <c r="I43" i="39"/>
  <c r="F43" i="39"/>
  <c r="E43" i="39"/>
  <c r="N42" i="39"/>
  <c r="M42" i="39"/>
  <c r="J42" i="39"/>
  <c r="I42" i="39"/>
  <c r="F42" i="39"/>
  <c r="E42" i="39"/>
  <c r="N41" i="39"/>
  <c r="M41" i="39"/>
  <c r="J41" i="39"/>
  <c r="I41" i="39"/>
  <c r="F41" i="39"/>
  <c r="E41" i="39"/>
  <c r="N40" i="39"/>
  <c r="M40" i="39"/>
  <c r="J40" i="39"/>
  <c r="I40" i="39"/>
  <c r="F40" i="39"/>
  <c r="E40" i="39"/>
  <c r="N39" i="39"/>
  <c r="M39" i="39"/>
  <c r="J39" i="39"/>
  <c r="I39" i="39"/>
  <c r="F39" i="39"/>
  <c r="E39" i="39"/>
  <c r="N38" i="39"/>
  <c r="M38" i="39"/>
  <c r="J38" i="39"/>
  <c r="I38" i="39"/>
  <c r="F38" i="39"/>
  <c r="E38" i="39"/>
  <c r="N37" i="39"/>
  <c r="M37" i="39"/>
  <c r="J37" i="39"/>
  <c r="I37" i="39"/>
  <c r="F37" i="39"/>
  <c r="E37" i="39"/>
  <c r="N36" i="39"/>
  <c r="M36" i="39"/>
  <c r="J36" i="39"/>
  <c r="I36" i="39"/>
  <c r="F36" i="39"/>
  <c r="E36" i="39"/>
  <c r="N35" i="39"/>
  <c r="M35" i="39"/>
  <c r="J35" i="39"/>
  <c r="I35" i="39"/>
  <c r="F35" i="39"/>
  <c r="E35" i="39"/>
  <c r="N34" i="39"/>
  <c r="M34" i="39"/>
  <c r="J34" i="39"/>
  <c r="I34" i="39"/>
  <c r="F34" i="39"/>
  <c r="E34" i="39"/>
  <c r="N33" i="39"/>
  <c r="M33" i="39"/>
  <c r="J33" i="39"/>
  <c r="I33" i="39"/>
  <c r="F33" i="39"/>
  <c r="E33" i="39"/>
  <c r="N32" i="39"/>
  <c r="M32" i="39"/>
  <c r="J32" i="39"/>
  <c r="I32" i="39"/>
  <c r="F32" i="39"/>
  <c r="E32" i="39"/>
  <c r="N31" i="39"/>
  <c r="M31" i="39"/>
  <c r="J31" i="39"/>
  <c r="I31" i="39"/>
  <c r="F31" i="39"/>
  <c r="E31" i="39"/>
  <c r="N30" i="39"/>
  <c r="M30" i="39"/>
  <c r="J30" i="39"/>
  <c r="I30" i="39"/>
  <c r="F30" i="39"/>
  <c r="E30" i="39"/>
  <c r="N29" i="39"/>
  <c r="M29" i="39"/>
  <c r="J29" i="39"/>
  <c r="I29" i="39"/>
  <c r="F29" i="39"/>
  <c r="E29" i="39"/>
  <c r="N28" i="39"/>
  <c r="M28" i="39"/>
  <c r="J28" i="39"/>
  <c r="I28" i="39"/>
  <c r="F28" i="39"/>
  <c r="E28" i="39"/>
  <c r="N27" i="39"/>
  <c r="M27" i="39"/>
  <c r="J27" i="39"/>
  <c r="I27" i="39"/>
  <c r="F27" i="39"/>
  <c r="E27" i="39"/>
  <c r="N26" i="39"/>
  <c r="M26" i="39"/>
  <c r="J26" i="39"/>
  <c r="I26" i="39"/>
  <c r="F26" i="39"/>
  <c r="E26" i="39"/>
  <c r="N25" i="39"/>
  <c r="M25" i="39"/>
  <c r="J25" i="39"/>
  <c r="I25" i="39"/>
  <c r="F25" i="39"/>
  <c r="E25" i="39"/>
  <c r="N24" i="39"/>
  <c r="M24" i="39"/>
  <c r="J24" i="39"/>
  <c r="I24" i="39"/>
  <c r="F24" i="39"/>
  <c r="E24" i="39"/>
  <c r="N23" i="39"/>
  <c r="M23" i="39"/>
  <c r="J23" i="39"/>
  <c r="I23" i="39"/>
  <c r="F23" i="39"/>
  <c r="E23" i="39"/>
  <c r="N22" i="39"/>
  <c r="M22" i="39"/>
  <c r="J22" i="39"/>
  <c r="I22" i="39"/>
  <c r="F22" i="39"/>
  <c r="E22" i="39"/>
  <c r="N21" i="39"/>
  <c r="M21" i="39"/>
  <c r="J21" i="39"/>
  <c r="I21" i="39"/>
  <c r="F21" i="39"/>
  <c r="E21" i="39"/>
  <c r="N20" i="39"/>
  <c r="M20" i="39"/>
  <c r="J20" i="39"/>
  <c r="I20" i="39"/>
  <c r="F20" i="39"/>
  <c r="E20" i="39"/>
  <c r="N19" i="39"/>
  <c r="M19" i="39"/>
  <c r="J19" i="39"/>
  <c r="I19" i="39"/>
  <c r="F19" i="39"/>
  <c r="E19" i="39"/>
  <c r="N18" i="39"/>
  <c r="M18" i="39"/>
  <c r="J18" i="39"/>
  <c r="I18" i="39"/>
  <c r="F18" i="39"/>
  <c r="E18" i="39"/>
  <c r="N17" i="39"/>
  <c r="M17" i="39"/>
  <c r="J17" i="39"/>
  <c r="I17" i="39"/>
  <c r="F17" i="39"/>
  <c r="E17" i="39"/>
  <c r="N16" i="39"/>
  <c r="M16" i="39"/>
  <c r="J16" i="39"/>
  <c r="I16" i="39"/>
  <c r="F16" i="39"/>
  <c r="E16" i="39"/>
  <c r="N15" i="39"/>
  <c r="M15" i="39"/>
  <c r="J15" i="39"/>
  <c r="I15" i="39"/>
  <c r="F15" i="39"/>
  <c r="E15" i="39"/>
  <c r="N14" i="39"/>
  <c r="M14" i="39"/>
  <c r="J14" i="39"/>
  <c r="I14" i="39"/>
  <c r="F14" i="39"/>
  <c r="E14" i="39"/>
  <c r="N13" i="39"/>
  <c r="M13" i="39"/>
  <c r="J13" i="39"/>
  <c r="I13" i="39"/>
  <c r="F13" i="39"/>
  <c r="E13" i="39"/>
  <c r="N12" i="39"/>
  <c r="M12" i="39"/>
  <c r="J12" i="39"/>
  <c r="I12" i="39"/>
  <c r="F12" i="39"/>
  <c r="E12" i="39"/>
  <c r="N11" i="39"/>
  <c r="M11" i="39"/>
  <c r="J11" i="39"/>
  <c r="I11" i="39"/>
  <c r="F11" i="39"/>
  <c r="E11" i="39"/>
  <c r="N10" i="39"/>
  <c r="M10" i="39"/>
  <c r="J10" i="39"/>
  <c r="I10" i="39"/>
  <c r="F10" i="39"/>
  <c r="E10" i="39"/>
  <c r="N9" i="39"/>
  <c r="M9" i="39"/>
  <c r="J9" i="39"/>
  <c r="I9" i="39"/>
  <c r="F9" i="39"/>
  <c r="E9" i="39"/>
  <c r="N8" i="39"/>
  <c r="M8" i="39"/>
  <c r="J8" i="39"/>
  <c r="I8" i="39"/>
  <c r="F8" i="39"/>
  <c r="E8" i="39"/>
  <c r="D35" i="6" a="1"/>
  <c r="I35" i="6" s="1"/>
  <c r="D33" i="6" a="1"/>
  <c r="I33" i="6" s="1"/>
  <c r="D33" i="6"/>
  <c r="D32" i="6" a="1"/>
  <c r="I32" i="6" s="1"/>
  <c r="D30" i="6" a="1"/>
  <c r="I30" i="6" s="1"/>
  <c r="D30" i="6"/>
  <c r="D28" i="6" a="1"/>
  <c r="I28" i="6" s="1"/>
  <c r="D27" i="6" a="1"/>
  <c r="I27" i="6" s="1"/>
  <c r="D27" i="6"/>
  <c r="D25" i="6" a="1"/>
  <c r="I25" i="6" s="1"/>
  <c r="D23" i="6" a="1"/>
  <c r="I23" i="6" s="1"/>
  <c r="D21" i="6" a="1"/>
  <c r="I21" i="6" s="1"/>
  <c r="D21" i="6"/>
  <c r="D20" i="6" a="1"/>
  <c r="I20" i="6" s="1"/>
  <c r="D15" i="6" a="1"/>
  <c r="I15" i="6" s="1"/>
  <c r="D15" i="6"/>
  <c r="D13" i="6" a="1"/>
  <c r="D10" i="6" a="1"/>
  <c r="I10" i="6" s="1"/>
  <c r="D10" i="6"/>
  <c r="D8" i="6" a="1"/>
  <c r="I8" i="6" s="1"/>
  <c r="I14" i="6" l="1"/>
  <c r="H14" i="6"/>
  <c r="E17" i="6"/>
  <c r="D14" i="6"/>
  <c r="I9" i="6"/>
  <c r="H9" i="6"/>
  <c r="D9" i="6"/>
  <c r="D11" i="6" s="1"/>
  <c r="G11" i="6"/>
  <c r="F11" i="6"/>
  <c r="E11" i="6"/>
  <c r="E12" i="6"/>
  <c r="E18" i="6" s="1"/>
  <c r="F12" i="6"/>
  <c r="F18" i="6" s="1"/>
  <c r="D7" i="6"/>
  <c r="H7" i="6"/>
  <c r="G12" i="6"/>
  <c r="I7" i="6"/>
  <c r="I34" i="6"/>
  <c r="H34" i="6"/>
  <c r="D34" i="6"/>
  <c r="I31" i="6"/>
  <c r="H31" i="6"/>
  <c r="D31" i="6"/>
  <c r="I29" i="6"/>
  <c r="H29" i="6"/>
  <c r="D29" i="6"/>
  <c r="I26" i="6"/>
  <c r="H26" i="6"/>
  <c r="D26" i="6"/>
  <c r="G17" i="6"/>
  <c r="D24" i="6"/>
  <c r="I24" i="6"/>
  <c r="H24" i="6"/>
  <c r="I22" i="6"/>
  <c r="H22" i="6"/>
  <c r="D22" i="6"/>
  <c r="I16" i="6"/>
  <c r="H16" i="6"/>
  <c r="D16" i="6"/>
  <c r="H10" i="6"/>
  <c r="H15" i="6"/>
  <c r="H21" i="6"/>
  <c r="H27" i="6"/>
  <c r="H33" i="6"/>
  <c r="F48" i="39"/>
  <c r="F48" i="40"/>
  <c r="H30" i="6"/>
  <c r="F35" i="12"/>
  <c r="F35" i="25"/>
  <c r="D8" i="6"/>
  <c r="D13" i="6"/>
  <c r="D25" i="6"/>
  <c r="D28" i="6"/>
  <c r="H8" i="6"/>
  <c r="H13" i="6"/>
  <c r="H28" i="6"/>
  <c r="H25" i="6"/>
  <c r="I13" i="6"/>
  <c r="D20" i="6"/>
  <c r="D23" i="6"/>
  <c r="D32" i="6"/>
  <c r="D35" i="6"/>
  <c r="F17" i="6"/>
  <c r="H20" i="6"/>
  <c r="H23" i="6"/>
  <c r="H32" i="6"/>
  <c r="H35" i="6"/>
  <c r="I11" i="6" l="1"/>
  <c r="H11" i="6"/>
  <c r="I17" i="6"/>
  <c r="H17" i="6"/>
  <c r="G18" i="6"/>
  <c r="I12" i="6"/>
  <c r="H12" i="6"/>
  <c r="D17" i="6"/>
  <c r="D12" i="6"/>
  <c r="D18" i="6" s="1"/>
  <c r="I18" i="6" l="1"/>
  <c r="H18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<sst xmlns="http://schemas.openxmlformats.org/spreadsheetml/2006/main" count="1930" uniqueCount="244">
  <si>
    <t>Acumulado desde Enero</t>
  </si>
  <si>
    <t>Autoridad Portuaria</t>
  </si>
  <si>
    <t>Total</t>
  </si>
  <si>
    <t>GRANELES LÍQUIDOS</t>
  </si>
  <si>
    <t>GRANELES SÓLIDOS</t>
  </si>
  <si>
    <t>MERCANCÍA GENERAL</t>
  </si>
  <si>
    <t>Bahía de Cádiz</t>
  </si>
  <si>
    <t>Var. (%)</t>
  </si>
  <si>
    <t>Almería</t>
  </si>
  <si>
    <t>Bahía de Algeciras</t>
  </si>
  <si>
    <t>Avilés</t>
  </si>
  <si>
    <t>Alicante</t>
  </si>
  <si>
    <t>Variación</t>
  </si>
  <si>
    <t>Diferencia</t>
  </si>
  <si>
    <t>%</t>
  </si>
  <si>
    <t>CONCEPTO</t>
  </si>
  <si>
    <t>MERCANCÍAS SEGÚN SU PRESENTACIÓN</t>
  </si>
  <si>
    <t>OTRAS MERCANCÍAS</t>
  </si>
  <si>
    <t>A Coruña</t>
  </si>
  <si>
    <t>Datos en toneladas salvo indicación expresa</t>
  </si>
  <si>
    <t>RESUMEN DEL TRÁFICO PORTUARIO</t>
  </si>
  <si>
    <t>Graneles líquidos</t>
  </si>
  <si>
    <t>Graneles sólidos</t>
  </si>
  <si>
    <t>Mercancía general</t>
  </si>
  <si>
    <t>En contenedores</t>
  </si>
  <si>
    <t>Convencional</t>
  </si>
  <si>
    <t>SUBTOTAL</t>
  </si>
  <si>
    <t>Pesca</t>
  </si>
  <si>
    <t>Avituallamiento</t>
  </si>
  <si>
    <t>Combustibles líquidos</t>
  </si>
  <si>
    <t>Trafico interior</t>
  </si>
  <si>
    <t>TRÁFICO PORTUARIO TOTAL (*)</t>
  </si>
  <si>
    <t>Mercancías en tránsito</t>
  </si>
  <si>
    <t>Tráfico ro-ro</t>
  </si>
  <si>
    <t>Total (t)</t>
  </si>
  <si>
    <t>UTIS (uds.)</t>
  </si>
  <si>
    <t>Contenedores (TEUS)</t>
  </si>
  <si>
    <t>Buques mercantes</t>
  </si>
  <si>
    <t>Pasajeros (nº)</t>
  </si>
  <si>
    <t>Automóviles (uds.)</t>
  </si>
  <si>
    <t>En tránsito</t>
  </si>
  <si>
    <t>Total número</t>
  </si>
  <si>
    <t>Total GT</t>
  </si>
  <si>
    <t>Cruceros (nº)</t>
  </si>
  <si>
    <t>En régimen de transporte</t>
  </si>
  <si>
    <t>De crucero</t>
  </si>
  <si>
    <t>En régimen de pasaje</t>
  </si>
  <si>
    <t>RESUMEN DE MERCANCÍAS SEGÚN SU NATURALEZA Y PRESENTACIÓN</t>
  </si>
  <si>
    <t>OTROS DATOS DE TRÁFICO</t>
  </si>
  <si>
    <t>(*) Incluye cargas, descargas, tránsito, transbordo y taras</t>
  </si>
  <si>
    <t>1. TRÁFICO PORTUARIO TOTAL</t>
  </si>
  <si>
    <t>Datos en toneladas</t>
  </si>
  <si>
    <t>Incluye cargas, descargas, tránsito, transbordo y taras</t>
  </si>
  <si>
    <t>Taras de contenedores</t>
  </si>
  <si>
    <t>1.1. MERCANCÍAS SEGÚN SU PRESENTACIÓN</t>
  </si>
  <si>
    <t>2. GRANELES LÍQUIDOS</t>
  </si>
  <si>
    <t>Incluye cargas, descargas, tránsito y transbordo</t>
  </si>
  <si>
    <t>3. GRANELES SÓLIDOS</t>
  </si>
  <si>
    <t>4. MERCANCÍA GENERAL</t>
  </si>
  <si>
    <t>4.1. MERCANCÍA GENERAL EN CONTENEDORES</t>
  </si>
  <si>
    <t>5. PESCA</t>
  </si>
  <si>
    <t>6. AVITUALLAMIENTO</t>
  </si>
  <si>
    <t>6.1. AVITUALLAMIENTO DE COMBUSTIBLES LÍQUIDOS</t>
  </si>
  <si>
    <t>7. TRÁFICO INTERIOR</t>
  </si>
  <si>
    <t>8. MERCANCÍAS EN TRÁNSITO</t>
  </si>
  <si>
    <t>Incluye cargas y descargas en tránsito y taras</t>
  </si>
  <si>
    <t>8.1. MERCANCÍAS EN TRÁNSITO EN CONTENEDORES</t>
  </si>
  <si>
    <t>9. TRÁFICO RO-RO</t>
  </si>
  <si>
    <t>Datos en unidades</t>
  </si>
  <si>
    <t>Incluye camiones, remolques, semirremolques, plataformas, cabezas tractoras, furgones y otros equipos</t>
  </si>
  <si>
    <t>9.1. UNIDADES DE TRANSPORTE INTERMODAL RO-RO</t>
  </si>
  <si>
    <t>10. CONTENEDORES</t>
  </si>
  <si>
    <t>Datos en TEUS</t>
  </si>
  <si>
    <t>10.1. CONTENEDORES EN TRÁNSITO</t>
  </si>
  <si>
    <t>11.1. BUQUES MERCANTES (G.T.)</t>
  </si>
  <si>
    <t>11. BUQUES MERCANTES (NÚMERO)</t>
  </si>
  <si>
    <t>Datos en número</t>
  </si>
  <si>
    <t>Incluye tanques, graneleros, carga general, portacontenedores, ro-ro, de pasaje y otros buques mercantes</t>
  </si>
  <si>
    <t>Datos en GT</t>
  </si>
  <si>
    <t>11.2. BUQUES DE CRUCERO (NÚMERO)</t>
  </si>
  <si>
    <t>Incluye embarques, desembarques y tránsito</t>
  </si>
  <si>
    <t>12. PASAJEROS EN RÉGIMEN DE TRANSPORTE Y DE CRUCERO</t>
  </si>
  <si>
    <t>Incluye cargas de combustibles líquidos</t>
  </si>
  <si>
    <t>12.2. PASAJEROS DE CRUCERO</t>
  </si>
  <si>
    <t>13.1. AUTOMÓVILES EN RÉGIMEN DE PASAJE</t>
  </si>
  <si>
    <t>Incluye embarques y desembarques</t>
  </si>
  <si>
    <t>Incluye descargas de peces, moluscos, crustáceos y otros productos</t>
  </si>
  <si>
    <t>12.1. PASAJEROS EN RÉGIMEN DE TRANSPORTE</t>
  </si>
  <si>
    <t>MERCANCÍAS SEGÚN SU NATURALEZA</t>
  </si>
  <si>
    <t>Acumulado desde enero</t>
  </si>
  <si>
    <t>Grupo energético</t>
  </si>
  <si>
    <t>Petróleo crudo</t>
  </si>
  <si>
    <t>Fueloil</t>
  </si>
  <si>
    <t>Gasoil</t>
  </si>
  <si>
    <t>Gasolina</t>
  </si>
  <si>
    <t>Otros productos petrolíferos</t>
  </si>
  <si>
    <t>Gases energéticos de petróleo</t>
  </si>
  <si>
    <t>Carbón y coque de petróleo</t>
  </si>
  <si>
    <t>Gas natural</t>
  </si>
  <si>
    <t>Biocombustibles</t>
  </si>
  <si>
    <t>Grupo siderometalúrgico</t>
  </si>
  <si>
    <t>Mineral de hierro</t>
  </si>
  <si>
    <t>Otros minerales y residuos metálicos</t>
  </si>
  <si>
    <t>Chatarra de hierro</t>
  </si>
  <si>
    <t>Productos siderúrgicos</t>
  </si>
  <si>
    <t>Otros productos metalúrgicos</t>
  </si>
  <si>
    <t>Grupo minerales no metálicos</t>
  </si>
  <si>
    <t>Sal común</t>
  </si>
  <si>
    <t>Otros minerales no metálicos</t>
  </si>
  <si>
    <t>Grupo abonos</t>
  </si>
  <si>
    <t>Fosfatos</t>
  </si>
  <si>
    <t>Potasas</t>
  </si>
  <si>
    <t>Abonos naturales y artificiales</t>
  </si>
  <si>
    <t>Grupo productos químicos</t>
  </si>
  <si>
    <t>Productos químicos</t>
  </si>
  <si>
    <t>Grupo materiales de construcción</t>
  </si>
  <si>
    <t>Asfalto</t>
  </si>
  <si>
    <t>Cemento y clínker</t>
  </si>
  <si>
    <t>Materiales de construcción elaborados</t>
  </si>
  <si>
    <t>Grupo agroganadero y alimentario</t>
  </si>
  <si>
    <t>Cereales y sus harinas</t>
  </si>
  <si>
    <t>Habas de soja</t>
  </si>
  <si>
    <t>Frutas, hortalizas y legumbres</t>
  </si>
  <si>
    <t>Vinos, bebidas, alcoholes y derivados</t>
  </si>
  <si>
    <t>Conservas</t>
  </si>
  <si>
    <t>Tabaco, cacao, café y especias</t>
  </si>
  <si>
    <t>Aceites y grasas</t>
  </si>
  <si>
    <t>Otros productos alimenticios</t>
  </si>
  <si>
    <t>Pescado congelado y refrigerado</t>
  </si>
  <si>
    <t>Piensos y forrajes</t>
  </si>
  <si>
    <t>Grupo otras mercancías</t>
  </si>
  <si>
    <t>Maderas y corcho</t>
  </si>
  <si>
    <t>Papel y pasta</t>
  </si>
  <si>
    <t>Maquinaria, aparatos, herramientas y respuestos</t>
  </si>
  <si>
    <t>Resto de mercancías</t>
  </si>
  <si>
    <t>Grupo vehículos y elementos de transporte</t>
  </si>
  <si>
    <t>Vehículos y sus piezas</t>
  </si>
  <si>
    <t>Taras de equipamiento ro-ro</t>
  </si>
  <si>
    <t>Tara de contenedores</t>
  </si>
  <si>
    <t>TOTAL MERCANCÍAS SEGÚN SU NATURALEZA Y PRESENTACIÓN  (*)</t>
  </si>
  <si>
    <t>Melilla</t>
  </si>
  <si>
    <t>Marín y Ría de Pontevedra</t>
  </si>
  <si>
    <t>Gijón</t>
  </si>
  <si>
    <t>Ferrol-San Cibrao</t>
  </si>
  <si>
    <t>Cartagena</t>
  </si>
  <si>
    <t>Bilbao</t>
  </si>
  <si>
    <t>Las Palmas</t>
  </si>
  <si>
    <t>Ceuta</t>
  </si>
  <si>
    <t>Barcelona</t>
  </si>
  <si>
    <t>Huelva</t>
  </si>
  <si>
    <t>Castellón</t>
  </si>
  <si>
    <t xml:space="preserve"> </t>
  </si>
  <si>
    <t>Motril</t>
  </si>
  <si>
    <t>TOTAL</t>
  </si>
  <si>
    <t xml:space="preserve"> Enero </t>
  </si>
  <si>
    <t xml:space="preserve"> Enero</t>
  </si>
  <si>
    <t>(graneles líquidos, graneles sólidos y mercancía general)</t>
  </si>
  <si>
    <t>13.2. AUTOMÓVILES EN RÉGIMEN DE MERCANCÍA</t>
  </si>
  <si>
    <t>Incluye tractores, autobuses, turismos, camiones, vehículos especiales, motocicletas y resto</t>
  </si>
  <si>
    <t>Incluye inicio, fin de línea y tránsito</t>
  </si>
  <si>
    <t>Incluye cargas de combustibles líquidos, agua, hielo, provisiones y varios</t>
  </si>
  <si>
    <t>Incluye buques de crucero en cualquier tipo de situación (sin indicencias, en reparación, en avituallamiento, en construcción, en desguace e inactivo)</t>
  </si>
  <si>
    <t xml:space="preserve"> TOTAL MERCANCÍAS SEGÚN SU NATURALEZA Y PRESENTACIÓN  (*)</t>
  </si>
  <si>
    <t xml:space="preserve"> Enero de 2026</t>
  </si>
  <si>
    <t>En régimen de mercancía</t>
  </si>
  <si>
    <t>Málaga</t>
  </si>
  <si>
    <t>10.2. CONTENEDORES ORIGEN-DESTINO NACIONAL</t>
  </si>
  <si>
    <t>Incluye descargas y cargas sin tránsito, y el origen o el destino, respectivamente, es nacional. No incluye transbordo</t>
  </si>
  <si>
    <t>10.3. CONTENEDORES IMPORT-EXPORT</t>
  </si>
  <si>
    <t>Incluye descargas y cargas sin tránsito, y el origen o el destino, respectivamente, no es nacional. No incluye transbordo</t>
  </si>
  <si>
    <t>Import-Export</t>
  </si>
  <si>
    <t>Origen-destino nacional</t>
  </si>
  <si>
    <t>Fecha: 21/8/2026</t>
  </si>
  <si>
    <t>Pasaia</t>
  </si>
  <si>
    <t>Maquinaria, aparatos, herramientas y repuestos</t>
  </si>
  <si>
    <t>Baleares</t>
  </si>
  <si>
    <t xml:space="preserve">Enero </t>
  </si>
  <si>
    <t>Santa Cruz de Tenerife</t>
  </si>
  <si>
    <t>Santander</t>
  </si>
  <si>
    <t>Sevilla</t>
  </si>
  <si>
    <t>Tarragona</t>
  </si>
  <si>
    <t>Valencia</t>
  </si>
  <si>
    <t>Vigo</t>
  </si>
  <si>
    <t>Vilagarcía</t>
  </si>
  <si>
    <t>1. IMPORTACIONES TOTALES</t>
  </si>
  <si>
    <t>Fecha: 21/08/2026</t>
  </si>
  <si>
    <t>Var.(%)</t>
  </si>
  <si>
    <t>No incluye tránsito, ni taras ni transbordo y el país de origen es distinto a España</t>
  </si>
  <si>
    <t>1.1. IMPORTACIONES DE GRANELES LÍQUIDOS</t>
  </si>
  <si>
    <t>1.2. IMPORTACIONES DE GRANELES SÓLIDOS</t>
  </si>
  <si>
    <t>1.3. IMPORTACIONES DE MERCANCÍA GENERAL</t>
  </si>
  <si>
    <t>-</t>
  </si>
  <si>
    <t>2. EXPORTACIONES TOTALES</t>
  </si>
  <si>
    <t>No incluye tránsito, ni taras ni transbordo y el país de destino es distinto a España</t>
  </si>
  <si>
    <t>2.1. EXPORTACIONES DE GRANELES LÍQUIDOS</t>
  </si>
  <si>
    <t>2.2. EXPORTACIONES DE GRANELES SÓLIDOS</t>
  </si>
  <si>
    <t>2.3. EXPORTACIONES DE MERCANCÍA GENERAL</t>
  </si>
  <si>
    <t>EVOLUCIÓN MENSUAL (toneladas)</t>
  </si>
  <si>
    <t>En la celda del mes actual del 2022 y 2021 copiar la fórmula del mes anterior y reemplazar el número del mes</t>
  </si>
  <si>
    <t>Año 2021: de enero al mes actual la fórmula está vinculada al resumen 2022 del mes correspondiente, para que los datos sean los más actualizados; para el resto de meses de 2021 la fórmula está vinculada al resumen 2021</t>
  </si>
  <si>
    <t xml:space="preserve">Gráfico 2022: incluir en Selcción datos el mes actual </t>
  </si>
  <si>
    <t>TRAFICO TOTAL</t>
  </si>
  <si>
    <t>GRANELES LIQUIDOS</t>
  </si>
  <si>
    <t>GRANELES SOLIDOS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</si>
  <si>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</si>
  <si>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</si>
  <si>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</si>
  <si>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</si>
  <si>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</si>
  <si>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</si>
  <si>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</si>
  <si>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</si>
  <si>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</si>
  <si>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</si>
  <si>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</si>
  <si>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</si>
  <si>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MERCANCIA GENERAL</t>
  </si>
  <si>
    <t>MERCANCIAS EN CONTENEDORES</t>
  </si>
  <si>
    <t>TEUS</t>
  </si>
  <si>
    <t>EVOLUCIÓN MENSUAL (%)</t>
  </si>
  <si>
    <t>Copiar la fórmula del mes anterior y actualizar de la siguiente forma:</t>
  </si>
  <si>
    <t>Tráfico total: la fórmula debe recoger de la celda AFx a la celda AF9 (para 2022) y de la celda AEx a la AE9 para 2021. Lo mismo para GL y GS pero cambiando la columna</t>
  </si>
  <si>
    <t>Mercancía General: la fórmula debe recoger de la celda AFx a la celda AF36 (para el 2022) y de la celda AEx a la AE36 para el 2021. Igual para M.en contenedores y Teus cambiando la columna</t>
  </si>
  <si>
    <t>Gráfico 2022: se incluirá en Selección datos el mes actual</t>
  </si>
  <si>
    <t>AFx a AF9</t>
  </si>
  <si>
    <t>AEx a AE9</t>
  </si>
  <si>
    <t>AFx a AF36</t>
  </si>
  <si>
    <t>AEx a AE36</t>
  </si>
  <si>
    <t>EVOLUCIÓN INTERANUAL (millones de toneladas)</t>
  </si>
  <si>
    <t>Añadir el mes actual en cada columna y copiar la fórmula del mes anterior, que habrá que cambiar de la siguiente forma:</t>
  </si>
  <si>
    <t>Tráfico total: la fórmula debe recoger de la celda AFx a la celda AF9 (para 2022) y de la celda AE20 a la AEx para 2021. Lo mismo para GL y GS pero cambiando la columna</t>
  </si>
  <si>
    <t>Mercancía General: la fórmula debe recoger de la celda AFx a la celda AF36 (para el 2022) y de la celda AE47 a la Aex para el 2021. Igual para M.en contenedores y Teus cambiando la columna</t>
  </si>
  <si>
    <t>En los gráficos se cambiará la Selección datos para que coja los datos del mes y los once meses anteriores</t>
  </si>
  <si>
    <t>Se marcará en gris la fila con los datos del mes anterior que ya no está en la Selección datos</t>
  </si>
  <si>
    <t>AE20 a AEx</t>
  </si>
  <si>
    <t xml:space="preserve">TEUS </t>
  </si>
  <si>
    <t>AE47 a AEx</t>
  </si>
  <si>
    <t>EVOLUCIÓN INTERANUAL (%)</t>
  </si>
  <si>
    <t>Tráfico total: la fórmula debe recoger de la celda AFx a la celda AF9 (para 2022) y de la celda AE20 a la AEx para 2021; también de la celda Aey a AE9 para el 2021 y de AD20 a Adx para 2020. Lo mismo para GL y GS pero cambiando la columna</t>
  </si>
  <si>
    <t>Mercancía General: la fórmula debe recoger de la celda AFx a la celda AF36 (para el 2022) y de la celda AE47 a la AEx para el 2021; además de la celda AEy a la AE36 para 2021 y de AD47 a Adx para 2020. Igual para M.en contenedores y Teus cambiando la columna</t>
  </si>
  <si>
    <t>AEy a AE9</t>
  </si>
  <si>
    <t>AD20 a ADx</t>
  </si>
  <si>
    <t>AEy a AE36</t>
  </si>
  <si>
    <t>AD47 a ADx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</si>
</sst>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\-yyyy;@"/>
    <numFmt numFmtId="165" formatCode="#,##0.0_ ;[Red]\-#,##0.0\ "/>
    <numFmt numFmtId="166" formatCode="#,##0_ ;[Red]\-#,##0\ "/>
    <numFmt numFmtId="167" formatCode="0.0"/>
    <numFmt numFmtId="168" formatCode="#,##0.0"/>
    <numFmt numFmtId="169" formatCode="[$-C0A]mmm\-yy;@"/>
    <numFmt numFmtId="170" formatCode="[$-C0A]mmmm\-yy;@"/>
  </numFmts>
  <fonts count="4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4" tint="-0.4999237037263100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28"/>
      <color rgb="FF0A0943"/>
      <name val="Archivo"/>
      <family val="2"/>
    </font>
    <font>
      <sz val="11"/>
      <color theme="1"/>
      <name val="Archivo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rgb="FF0A0A44"/>
      <name val="Arial"/>
      <family val="2"/>
    </font>
    <font>
      <b/>
      <sz val="8"/>
      <color rgb="FF36363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363636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color rgb="FF0A0A44"/>
      <name val="Arial"/>
      <family val="2"/>
    </font>
    <font>
      <b/>
      <sz val="10"/>
      <color theme="0"/>
      <name val="Arial"/>
      <family val="2"/>
    </font>
    <font>
      <b/>
      <sz val="10"/>
      <color rgb="FF363636"/>
      <name val="Arial"/>
      <family val="2"/>
    </font>
    <font>
      <sz val="10"/>
      <color rgb="FF363636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A0A44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004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7BCE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A0A44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A7BCE3"/>
      </left>
      <right style="thin">
        <color rgb="FFA7BCE3"/>
      </right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rgb="FF0A0A44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0A0A44"/>
      </right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/>
      <top/>
      <bottom style="thin">
        <color theme="2" tint="-9.9948118533890809E-2"/>
      </bottom>
      <diagonal/>
    </border>
    <border>
      <left style="thin">
        <color theme="0"/>
      </left>
      <right/>
      <top style="thin">
        <color theme="2" tint="-9.9948118533890809E-2"/>
      </top>
      <bottom/>
      <diagonal/>
    </border>
    <border>
      <left/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8" fillId="0" borderId="0"/>
  </cellStyleXfs>
  <cellXfs count="284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0" fillId="0" borderId="1" xfId="0" applyBorder="1"/>
    <xf numFmtId="164" fontId="7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7" fillId="0" borderId="0" xfId="0" applyFont="1"/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4" fillId="0" borderId="7" xfId="0" applyFont="1" applyBorder="1"/>
    <xf numFmtId="0" fontId="15" fillId="0" borderId="7" xfId="0" applyFont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right"/>
    </xf>
    <xf numFmtId="0" fontId="23" fillId="2" borderId="4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7" fillId="0" borderId="1" xfId="0" applyFont="1" applyBorder="1"/>
    <xf numFmtId="0" fontId="12" fillId="0" borderId="1" xfId="0" applyFont="1" applyBorder="1"/>
    <xf numFmtId="0" fontId="24" fillId="0" borderId="0" xfId="0" applyFont="1"/>
    <xf numFmtId="0" fontId="22" fillId="3" borderId="16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3" fontId="28" fillId="4" borderId="6" xfId="0" applyNumberFormat="1" applyFont="1" applyFill="1" applyBorder="1" applyAlignment="1">
      <alignment vertical="center"/>
    </xf>
    <xf numFmtId="3" fontId="28" fillId="0" borderId="6" xfId="0" applyNumberFormat="1" applyFont="1" applyBorder="1" applyAlignment="1">
      <alignment vertical="center"/>
    </xf>
    <xf numFmtId="3" fontId="29" fillId="3" borderId="12" xfId="0" applyNumberFormat="1" applyFont="1" applyFill="1" applyBorder="1" applyAlignment="1">
      <alignment horizontal="right" vertical="center"/>
    </xf>
    <xf numFmtId="3" fontId="29" fillId="3" borderId="4" xfId="0" applyNumberFormat="1" applyFont="1" applyFill="1" applyBorder="1" applyAlignment="1">
      <alignment horizontal="right" vertical="center"/>
    </xf>
    <xf numFmtId="3" fontId="28" fillId="4" borderId="12" xfId="0" applyNumberFormat="1" applyFont="1" applyFill="1" applyBorder="1" applyAlignment="1">
      <alignment horizontal="right" vertical="center"/>
    </xf>
    <xf numFmtId="3" fontId="28" fillId="4" borderId="8" xfId="0" applyNumberFormat="1" applyFont="1" applyFill="1" applyBorder="1" applyAlignment="1">
      <alignment horizontal="right" vertical="center"/>
    </xf>
    <xf numFmtId="3" fontId="28" fillId="4" borderId="4" xfId="0" applyNumberFormat="1" applyFont="1" applyFill="1" applyBorder="1" applyAlignment="1">
      <alignment horizontal="right" vertical="center"/>
    </xf>
    <xf numFmtId="3" fontId="28" fillId="4" borderId="10" xfId="0" applyNumberFormat="1" applyFont="1" applyFill="1" applyBorder="1" applyAlignment="1">
      <alignment horizontal="right" vertical="center"/>
    </xf>
    <xf numFmtId="3" fontId="28" fillId="4" borderId="6" xfId="0" applyNumberFormat="1" applyFont="1" applyFill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horizontal="right" vertical="center"/>
    </xf>
    <xf numFmtId="3" fontId="28" fillId="4" borderId="3" xfId="0" applyNumberFormat="1" applyFont="1" applyFill="1" applyBorder="1" applyAlignment="1">
      <alignment horizontal="right" vertical="center"/>
    </xf>
    <xf numFmtId="3" fontId="28" fillId="4" borderId="13" xfId="0" applyNumberFormat="1" applyFont="1" applyFill="1" applyBorder="1" applyAlignment="1">
      <alignment horizontal="right" vertical="center"/>
    </xf>
    <xf numFmtId="166" fontId="28" fillId="4" borderId="4" xfId="0" applyNumberFormat="1" applyFont="1" applyFill="1" applyBorder="1" applyAlignment="1">
      <alignment horizontal="right" vertical="center"/>
    </xf>
    <xf numFmtId="165" fontId="28" fillId="4" borderId="4" xfId="0" applyNumberFormat="1" applyFont="1" applyFill="1" applyBorder="1" applyAlignment="1">
      <alignment horizontal="right" vertical="center"/>
    </xf>
    <xf numFmtId="3" fontId="28" fillId="2" borderId="4" xfId="0" applyNumberFormat="1" applyFont="1" applyFill="1" applyBorder="1" applyAlignment="1">
      <alignment horizontal="right" vertical="center"/>
    </xf>
    <xf numFmtId="166" fontId="28" fillId="2" borderId="4" xfId="0" applyNumberFormat="1" applyFont="1" applyFill="1" applyBorder="1" applyAlignment="1">
      <alignment horizontal="right" vertical="center"/>
    </xf>
    <xf numFmtId="165" fontId="28" fillId="2" borderId="4" xfId="0" applyNumberFormat="1" applyFont="1" applyFill="1" applyBorder="1" applyAlignment="1">
      <alignment horizontal="right" vertical="center"/>
    </xf>
    <xf numFmtId="3" fontId="28" fillId="4" borderId="1" xfId="0" applyNumberFormat="1" applyFont="1" applyFill="1" applyBorder="1" applyAlignment="1">
      <alignment horizontal="right" vertical="center"/>
    </xf>
    <xf numFmtId="3" fontId="28" fillId="4" borderId="0" xfId="0" applyNumberFormat="1" applyFont="1" applyFill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7" fillId="0" borderId="10" xfId="0" applyFont="1" applyBorder="1"/>
    <xf numFmtId="0" fontId="17" fillId="0" borderId="10" xfId="0" applyFont="1" applyBorder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0" fontId="16" fillId="0" borderId="0" xfId="0" applyFont="1"/>
    <xf numFmtId="3" fontId="30" fillId="5" borderId="12" xfId="0" applyNumberFormat="1" applyFont="1" applyFill="1" applyBorder="1" applyAlignment="1">
      <alignment horizontal="right" vertical="center"/>
    </xf>
    <xf numFmtId="3" fontId="30" fillId="5" borderId="8" xfId="0" applyNumberFormat="1" applyFont="1" applyFill="1" applyBorder="1" applyAlignment="1">
      <alignment horizontal="right" vertical="center"/>
    </xf>
    <xf numFmtId="3" fontId="30" fillId="5" borderId="6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32" fillId="5" borderId="14" xfId="0" applyNumberFormat="1" applyFont="1" applyFill="1" applyBorder="1" applyAlignment="1">
      <alignment horizontal="right" vertical="center"/>
    </xf>
    <xf numFmtId="165" fontId="32" fillId="5" borderId="14" xfId="0" applyNumberFormat="1" applyFont="1" applyFill="1" applyBorder="1" applyAlignment="1">
      <alignment horizontal="right" vertical="center"/>
    </xf>
    <xf numFmtId="166" fontId="34" fillId="6" borderId="9" xfId="0" applyNumberFormat="1" applyFont="1" applyFill="1" applyBorder="1" applyAlignment="1">
      <alignment horizontal="right" vertical="center"/>
    </xf>
    <xf numFmtId="165" fontId="34" fillId="6" borderId="9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center" vertical="center"/>
    </xf>
    <xf numFmtId="165" fontId="34" fillId="6" borderId="17" xfId="0" applyNumberFormat="1" applyFont="1" applyFill="1" applyBorder="1" applyAlignment="1">
      <alignment horizontal="right" vertical="center"/>
    </xf>
    <xf numFmtId="0" fontId="33" fillId="0" borderId="8" xfId="0" applyFont="1" applyBorder="1" applyAlignment="1">
      <alignment vertical="center"/>
    </xf>
    <xf numFmtId="3" fontId="34" fillId="0" borderId="18" xfId="0" applyNumberFormat="1" applyFont="1" applyBorder="1" applyAlignment="1">
      <alignment horizontal="right" vertical="center"/>
    </xf>
    <xf numFmtId="3" fontId="34" fillId="0" borderId="19" xfId="0" applyNumberFormat="1" applyFont="1" applyBorder="1" applyAlignment="1">
      <alignment horizontal="right" vertical="center"/>
    </xf>
    <xf numFmtId="3" fontId="34" fillId="0" borderId="20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21" xfId="0" applyNumberFormat="1" applyFont="1" applyBorder="1" applyAlignment="1">
      <alignment horizontal="right" vertical="center"/>
    </xf>
    <xf numFmtId="3" fontId="34" fillId="0" borderId="22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166" fontId="34" fillId="6" borderId="19" xfId="0" applyNumberFormat="1" applyFont="1" applyFill="1" applyBorder="1" applyAlignment="1">
      <alignment horizontal="right" vertical="center"/>
    </xf>
    <xf numFmtId="165" fontId="34" fillId="6" borderId="24" xfId="0" applyNumberFormat="1" applyFont="1" applyFill="1" applyBorder="1" applyAlignment="1">
      <alignment horizontal="right" vertical="center"/>
    </xf>
    <xf numFmtId="166" fontId="34" fillId="6" borderId="23" xfId="0" applyNumberFormat="1" applyFont="1" applyFill="1" applyBorder="1" applyAlignment="1">
      <alignment horizontal="right" vertical="center"/>
    </xf>
    <xf numFmtId="165" fontId="34" fillId="6" borderId="25" xfId="0" applyNumberFormat="1" applyFont="1" applyFill="1" applyBorder="1" applyAlignment="1">
      <alignment horizontal="right" vertical="center"/>
    </xf>
    <xf numFmtId="0" fontId="33" fillId="0" borderId="26" xfId="0" applyFont="1" applyBorder="1" applyAlignment="1">
      <alignment vertical="center"/>
    </xf>
    <xf numFmtId="3" fontId="34" fillId="0" borderId="27" xfId="0" applyNumberFormat="1" applyFont="1" applyBorder="1" applyAlignment="1">
      <alignment horizontal="right" vertical="center"/>
    </xf>
    <xf numFmtId="165" fontId="34" fillId="6" borderId="19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vertical="center"/>
    </xf>
    <xf numFmtId="3" fontId="34" fillId="0" borderId="29" xfId="0" applyNumberFormat="1" applyFont="1" applyBorder="1" applyAlignment="1">
      <alignment horizontal="right" vertical="center"/>
    </xf>
    <xf numFmtId="165" fontId="34" fillId="6" borderId="23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horizontal="left" vertical="center"/>
    </xf>
    <xf numFmtId="166" fontId="34" fillId="6" borderId="30" xfId="0" applyNumberFormat="1" applyFont="1" applyFill="1" applyBorder="1" applyAlignment="1">
      <alignment horizontal="right" vertical="center"/>
    </xf>
    <xf numFmtId="165" fontId="34" fillId="6" borderId="30" xfId="0" applyNumberFormat="1" applyFont="1" applyFill="1" applyBorder="1" applyAlignment="1">
      <alignment horizontal="right" vertical="center"/>
    </xf>
    <xf numFmtId="165" fontId="34" fillId="6" borderId="31" xfId="0" applyNumberFormat="1" applyFont="1" applyFill="1" applyBorder="1" applyAlignment="1">
      <alignment horizontal="right" vertical="center"/>
    </xf>
    <xf numFmtId="0" fontId="33" fillId="3" borderId="32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3" fontId="34" fillId="4" borderId="9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vertical="center"/>
    </xf>
    <xf numFmtId="3" fontId="34" fillId="4" borderId="20" xfId="0" applyNumberFormat="1" applyFont="1" applyFill="1" applyBorder="1" applyAlignment="1">
      <alignment horizontal="right" vertical="center"/>
    </xf>
    <xf numFmtId="0" fontId="33" fillId="4" borderId="26" xfId="0" applyFont="1" applyFill="1" applyBorder="1" applyAlignment="1">
      <alignment vertical="center"/>
    </xf>
    <xf numFmtId="3" fontId="34" fillId="4" borderId="27" xfId="0" applyNumberFormat="1" applyFont="1" applyFill="1" applyBorder="1" applyAlignment="1">
      <alignment horizontal="right" vertical="center"/>
    </xf>
    <xf numFmtId="3" fontId="34" fillId="4" borderId="19" xfId="0" applyNumberFormat="1" applyFont="1" applyFill="1" applyBorder="1" applyAlignment="1">
      <alignment horizontal="right" vertical="center"/>
    </xf>
    <xf numFmtId="0" fontId="33" fillId="4" borderId="28" xfId="0" applyFont="1" applyFill="1" applyBorder="1" applyAlignment="1">
      <alignment vertical="center"/>
    </xf>
    <xf numFmtId="3" fontId="34" fillId="4" borderId="29" xfId="0" applyNumberFormat="1" applyFont="1" applyFill="1" applyBorder="1" applyAlignment="1">
      <alignment horizontal="right" vertical="center"/>
    </xf>
    <xf numFmtId="3" fontId="34" fillId="4" borderId="23" xfId="0" applyNumberFormat="1" applyFont="1" applyFill="1" applyBorder="1" applyAlignment="1">
      <alignment horizontal="right" vertical="center"/>
    </xf>
    <xf numFmtId="0" fontId="33" fillId="4" borderId="33" xfId="0" applyFont="1" applyFill="1" applyBorder="1" applyAlignment="1">
      <alignment vertical="center"/>
    </xf>
    <xf numFmtId="3" fontId="34" fillId="4" borderId="34" xfId="0" applyNumberFormat="1" applyFont="1" applyFill="1" applyBorder="1" applyAlignment="1">
      <alignment horizontal="right" vertical="center"/>
    </xf>
    <xf numFmtId="3" fontId="34" fillId="4" borderId="30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horizontal="left" vertical="center"/>
    </xf>
    <xf numFmtId="3" fontId="34" fillId="4" borderId="21" xfId="0" applyNumberFormat="1" applyFont="1" applyFill="1" applyBorder="1" applyAlignment="1">
      <alignment horizontal="right" vertical="center"/>
    </xf>
    <xf numFmtId="3" fontId="34" fillId="4" borderId="18" xfId="0" applyNumberFormat="1" applyFont="1" applyFill="1" applyBorder="1" applyAlignment="1">
      <alignment horizontal="right" vertical="center"/>
    </xf>
    <xf numFmtId="3" fontId="34" fillId="4" borderId="22" xfId="0" applyNumberFormat="1" applyFont="1" applyFill="1" applyBorder="1" applyAlignment="1">
      <alignment horizontal="right" vertical="center"/>
    </xf>
    <xf numFmtId="3" fontId="34" fillId="4" borderId="35" xfId="0" applyNumberFormat="1" applyFont="1" applyFill="1" applyBorder="1" applyAlignment="1">
      <alignment horizontal="right" vertical="center"/>
    </xf>
    <xf numFmtId="0" fontId="0" fillId="0" borderId="36" xfId="0" applyBorder="1"/>
    <xf numFmtId="0" fontId="0" fillId="6" borderId="0" xfId="0" applyFill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left"/>
    </xf>
    <xf numFmtId="0" fontId="37" fillId="0" borderId="0" xfId="0" applyFont="1"/>
    <xf numFmtId="168" fontId="30" fillId="5" borderId="10" xfId="0" applyNumberFormat="1" applyFont="1" applyFill="1" applyBorder="1" applyAlignment="1">
      <alignment horizontal="right" vertical="center"/>
    </xf>
    <xf numFmtId="167" fontId="28" fillId="4" borderId="6" xfId="0" applyNumberFormat="1" applyFont="1" applyFill="1" applyBorder="1" applyAlignment="1">
      <alignment horizontal="right" vertical="center"/>
    </xf>
    <xf numFmtId="167" fontId="28" fillId="4" borderId="4" xfId="0" applyNumberFormat="1" applyFont="1" applyFill="1" applyBorder="1" applyAlignment="1">
      <alignment horizontal="right" vertical="center"/>
    </xf>
    <xf numFmtId="167" fontId="28" fillId="0" borderId="3" xfId="0" applyNumberFormat="1" applyFont="1" applyBorder="1" applyAlignment="1">
      <alignment horizontal="right" vertical="center"/>
    </xf>
    <xf numFmtId="167" fontId="28" fillId="0" borderId="1" xfId="0" applyNumberFormat="1" applyFont="1" applyBorder="1" applyAlignment="1">
      <alignment horizontal="right" vertical="center"/>
    </xf>
    <xf numFmtId="167" fontId="29" fillId="3" borderId="6" xfId="0" applyNumberFormat="1" applyFont="1" applyFill="1" applyBorder="1" applyAlignment="1">
      <alignment horizontal="right" vertical="center"/>
    </xf>
    <xf numFmtId="167" fontId="28" fillId="4" borderId="5" xfId="0" applyNumberFormat="1" applyFont="1" applyFill="1" applyBorder="1" applyAlignment="1">
      <alignment horizontal="right" vertical="center"/>
    </xf>
    <xf numFmtId="167" fontId="28" fillId="0" borderId="7" xfId="0" applyNumberFormat="1" applyFont="1" applyBorder="1" applyAlignment="1">
      <alignment horizontal="right" vertical="center"/>
    </xf>
    <xf numFmtId="0" fontId="20" fillId="4" borderId="3" xfId="0" applyFont="1" applyFill="1" applyBorder="1" applyAlignment="1">
      <alignment horizontal="left" vertical="center"/>
    </xf>
    <xf numFmtId="0" fontId="0" fillId="0" borderId="41" xfId="0" applyBorder="1"/>
    <xf numFmtId="0" fontId="0" fillId="0" borderId="42" xfId="0" applyBorder="1"/>
    <xf numFmtId="0" fontId="27" fillId="0" borderId="0" xfId="0" applyFont="1"/>
    <xf numFmtId="0" fontId="0" fillId="0" borderId="36" xfId="0" applyBorder="1" applyAlignment="1">
      <alignment horizontal="left"/>
    </xf>
    <xf numFmtId="3" fontId="25" fillId="5" borderId="0" xfId="0" applyNumberFormat="1" applyFont="1" applyFill="1" applyAlignment="1">
      <alignment horizontal="right" vertical="center"/>
    </xf>
    <xf numFmtId="0" fontId="30" fillId="5" borderId="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/>
    </xf>
    <xf numFmtId="0" fontId="30" fillId="5" borderId="10" xfId="0" applyFont="1" applyFill="1" applyBorder="1" applyAlignment="1">
      <alignment horizontal="left" vertical="center" indent="1"/>
    </xf>
    <xf numFmtId="3" fontId="20" fillId="3" borderId="4" xfId="0" applyNumberFormat="1" applyFont="1" applyFill="1" applyBorder="1" applyAlignment="1">
      <alignment horizontal="right" vertical="center"/>
    </xf>
    <xf numFmtId="3" fontId="20" fillId="3" borderId="6" xfId="0" applyNumberFormat="1" applyFont="1" applyFill="1" applyBorder="1" applyAlignment="1">
      <alignment horizontal="right" vertical="center"/>
    </xf>
    <xf numFmtId="3" fontId="20" fillId="3" borderId="12" xfId="0" applyNumberFormat="1" applyFont="1" applyFill="1" applyBorder="1" applyAlignment="1">
      <alignment horizontal="right" vertical="center"/>
    </xf>
    <xf numFmtId="0" fontId="27" fillId="0" borderId="9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8" fillId="0" borderId="8" xfId="0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3" fontId="28" fillId="4" borderId="4" xfId="0" applyNumberFormat="1" applyFont="1" applyFill="1" applyBorder="1" applyAlignment="1">
      <alignment vertical="center"/>
    </xf>
    <xf numFmtId="0" fontId="7" fillId="0" borderId="43" xfId="0" applyFont="1" applyBorder="1"/>
    <xf numFmtId="0" fontId="28" fillId="0" borderId="11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8" fillId="0" borderId="4" xfId="0" applyFont="1" applyBorder="1" applyAlignment="1">
      <alignment vertical="center"/>
    </xf>
    <xf numFmtId="0" fontId="30" fillId="5" borderId="7" xfId="0" applyFont="1" applyFill="1" applyBorder="1" applyAlignment="1">
      <alignment horizontal="center" vertical="center"/>
    </xf>
    <xf numFmtId="0" fontId="7" fillId="0" borderId="44" xfId="0" applyFont="1" applyBorder="1"/>
    <xf numFmtId="3" fontId="25" fillId="5" borderId="8" xfId="0" applyNumberFormat="1" applyFont="1" applyFill="1" applyBorder="1" applyAlignment="1">
      <alignment horizontal="right" vertical="center"/>
    </xf>
    <xf numFmtId="167" fontId="25" fillId="5" borderId="5" xfId="0" applyNumberFormat="1" applyFont="1" applyFill="1" applyBorder="1" applyAlignment="1">
      <alignment horizontal="right" vertical="center"/>
    </xf>
    <xf numFmtId="3" fontId="25" fillId="5" borderId="4" xfId="0" applyNumberFormat="1" applyFont="1" applyFill="1" applyBorder="1" applyAlignment="1">
      <alignment vertical="center"/>
    </xf>
    <xf numFmtId="3" fontId="32" fillId="5" borderId="6" xfId="0" applyNumberFormat="1" applyFont="1" applyFill="1" applyBorder="1" applyAlignment="1">
      <alignment horizontal="right" vertical="center"/>
    </xf>
    <xf numFmtId="165" fontId="32" fillId="5" borderId="6" xfId="0" applyNumberFormat="1" applyFont="1" applyFill="1" applyBorder="1" applyAlignment="1">
      <alignment horizontal="right" vertical="center"/>
    </xf>
    <xf numFmtId="168" fontId="30" fillId="5" borderId="8" xfId="0" applyNumberFormat="1" applyFont="1" applyFill="1" applyBorder="1" applyAlignment="1">
      <alignment horizontal="right" vertical="center"/>
    </xf>
    <xf numFmtId="3" fontId="30" fillId="5" borderId="4" xfId="0" applyNumberFormat="1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left" vertical="center" indent="1"/>
    </xf>
    <xf numFmtId="0" fontId="32" fillId="5" borderId="45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left" vertical="center" wrapText="1"/>
    </xf>
    <xf numFmtId="0" fontId="33" fillId="2" borderId="54" xfId="0" applyFont="1" applyFill="1" applyBorder="1" applyAlignment="1">
      <alignment horizontal="left" vertical="center" wrapText="1"/>
    </xf>
    <xf numFmtId="3" fontId="34" fillId="2" borderId="55" xfId="0" applyNumberFormat="1" applyFont="1" applyFill="1" applyBorder="1" applyAlignment="1">
      <alignment horizontal="right" vertical="center" wrapText="1"/>
    </xf>
    <xf numFmtId="3" fontId="34" fillId="2" borderId="56" xfId="0" applyNumberFormat="1" applyFont="1" applyFill="1" applyBorder="1" applyAlignment="1">
      <alignment horizontal="right" vertical="center" wrapText="1"/>
    </xf>
    <xf numFmtId="166" fontId="34" fillId="2" borderId="30" xfId="0" applyNumberFormat="1" applyFont="1" applyFill="1" applyBorder="1" applyAlignment="1">
      <alignment horizontal="right" vertical="center" wrapText="1"/>
    </xf>
    <xf numFmtId="165" fontId="34" fillId="2" borderId="57" xfId="0" applyNumberFormat="1" applyFont="1" applyFill="1" applyBorder="1" applyAlignment="1">
      <alignment horizontal="right" vertical="center" wrapText="1"/>
    </xf>
    <xf numFmtId="3" fontId="34" fillId="2" borderId="58" xfId="0" applyNumberFormat="1" applyFont="1" applyFill="1" applyBorder="1" applyAlignment="1">
      <alignment horizontal="right" vertical="center" wrapText="1"/>
    </xf>
    <xf numFmtId="0" fontId="22" fillId="0" borderId="60" xfId="0" applyFont="1" applyBorder="1" applyAlignment="1">
      <alignment horizontal="left" vertical="center" wrapText="1" indent="1"/>
    </xf>
    <xf numFmtId="3" fontId="21" fillId="0" borderId="61" xfId="0" applyNumberFormat="1" applyFont="1" applyBorder="1" applyAlignment="1">
      <alignment horizontal="right" vertical="center" wrapText="1"/>
    </xf>
    <xf numFmtId="168" fontId="21" fillId="0" borderId="6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0" fillId="4" borderId="49" xfId="0" applyFont="1" applyFill="1" applyBorder="1" applyAlignment="1">
      <alignment horizontal="left" vertical="center"/>
    </xf>
    <xf numFmtId="0" fontId="20" fillId="3" borderId="5" xfId="0" applyFont="1" applyFill="1" applyBorder="1" applyAlignment="1">
      <alignment horizontal="left" vertical="center" indent="1"/>
    </xf>
    <xf numFmtId="0" fontId="20" fillId="3" borderId="48" xfId="0" applyFont="1" applyFill="1" applyBorder="1" applyAlignment="1">
      <alignment horizontal="left" vertical="center" indent="1"/>
    </xf>
    <xf numFmtId="0" fontId="25" fillId="5" borderId="47" xfId="0" applyFont="1" applyFill="1" applyBorder="1" applyAlignment="1">
      <alignment horizontal="right" vertical="center"/>
    </xf>
    <xf numFmtId="0" fontId="30" fillId="5" borderId="46" xfId="0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/>
    </xf>
    <xf numFmtId="0" fontId="30" fillId="5" borderId="48" xfId="0" applyFont="1" applyFill="1" applyBorder="1" applyAlignment="1">
      <alignment horizontal="center" vertical="center"/>
    </xf>
    <xf numFmtId="0" fontId="20" fillId="3" borderId="48" xfId="0" applyFont="1" applyFill="1" applyBorder="1" applyAlignment="1">
      <alignment horizontal="left" vertical="center" wrapText="1" indent="1"/>
    </xf>
    <xf numFmtId="0" fontId="33" fillId="3" borderId="32" xfId="0" applyFont="1" applyFill="1" applyBorder="1" applyAlignment="1">
      <alignment horizontal="left" vertical="center" wrapText="1"/>
    </xf>
    <xf numFmtId="0" fontId="33" fillId="3" borderId="52" xfId="0" applyFont="1" applyFill="1" applyBorder="1" applyAlignment="1">
      <alignment horizontal="left" vertical="center" wrapText="1"/>
    </xf>
    <xf numFmtId="0" fontId="32" fillId="5" borderId="47" xfId="0" applyFont="1" applyFill="1" applyBorder="1" applyAlignment="1">
      <alignment horizontal="right" vertical="center"/>
    </xf>
    <xf numFmtId="0" fontId="32" fillId="5" borderId="51" xfId="0" applyFont="1" applyFill="1" applyBorder="1" applyAlignment="1">
      <alignment horizontal="center" vertical="center"/>
    </xf>
    <xf numFmtId="0" fontId="33" fillId="3" borderId="45" xfId="0" applyFont="1" applyFill="1" applyBorder="1" applyAlignment="1">
      <alignment horizontal="left" vertical="center" wrapText="1"/>
    </xf>
    <xf numFmtId="0" fontId="32" fillId="5" borderId="50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59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62" xfId="0" applyFont="1" applyFill="1" applyBorder="1" applyAlignment="1">
      <alignment horizontal="center" vertical="center"/>
    </xf>
    <xf numFmtId="0" fontId="38" fillId="0" borderId="2" xfId="1" applyBorder="1"/>
    <xf numFmtId="0" fontId="38" fillId="0" borderId="3" xfId="1" applyBorder="1"/>
    <xf numFmtId="0" fontId="38" fillId="0" borderId="4" xfId="1" applyBorder="1"/>
    <xf numFmtId="0" fontId="38" fillId="0" borderId="5" xfId="1" applyBorder="1"/>
    <xf numFmtId="0" fontId="38" fillId="0" borderId="0" xfId="1"/>
    <xf numFmtId="0" fontId="38" fillId="0" borderId="6" xfId="1" applyBorder="1"/>
    <xf numFmtId="0" fontId="38" fillId="0" borderId="7" xfId="1" applyBorder="1"/>
    <xf numFmtId="0" fontId="38" fillId="0" borderId="8" xfId="1" applyBorder="1"/>
    <xf numFmtId="0" fontId="38" fillId="0" borderId="9" xfId="1" applyBorder="1"/>
    <xf numFmtId="0" fontId="38" fillId="0" borderId="10" xfId="1" applyBorder="1"/>
    <xf numFmtId="0" fontId="38" fillId="0" borderId="11" xfId="1" applyBorder="1"/>
    <xf numFmtId="0" fontId="38" fillId="0" borderId="1" xfId="1" applyBorder="1"/>
    <xf numFmtId="0" fontId="38" fillId="0" borderId="12" xfId="1" applyBorder="1"/>
    <xf numFmtId="0" fontId="38" fillId="0" borderId="13" xfId="1" applyBorder="1"/>
    <xf numFmtId="0" fontId="38" fillId="0" borderId="14" xfId="1" applyBorder="1"/>
    <xf numFmtId="0" fontId="38" fillId="0" borderId="15" xfId="1" applyBorder="1"/>
    <xf numFmtId="0" fontId="14" fillId="0" borderId="7" xfId="1" applyFont="1" applyBorder="1"/>
    <xf numFmtId="0" fontId="15" fillId="0" borderId="7" xfId="1" applyFont="1" applyBorder="1"/>
    <xf numFmtId="0" fontId="38" fillId="0" borderId="41" xfId="1" applyBorder="1"/>
    <xf numFmtId="0" fontId="38" fillId="0" borderId="42" xfId="1" applyBorder="1"/>
    <xf numFmtId="0" fontId="27" fillId="0" borderId="0" xfId="1" applyFont="1"/>
    <xf numFmtId="0" fontId="30" fillId="5" borderId="15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0" fontId="22" fillId="0" borderId="63" xfId="0" applyFont="1" applyBorder="1" applyAlignment="1">
      <alignment horizontal="left" vertical="center" wrapText="1" indent="1"/>
    </xf>
    <xf numFmtId="3" fontId="21" fillId="0" borderId="64" xfId="0" applyNumberFormat="1" applyFont="1" applyBorder="1" applyAlignment="1">
      <alignment horizontal="right" vertical="center" wrapText="1"/>
    </xf>
    <xf numFmtId="168" fontId="21" fillId="0" borderId="64" xfId="0" applyNumberFormat="1" applyFont="1" applyBorder="1" applyAlignment="1">
      <alignment horizontal="right" vertical="center" wrapText="1"/>
    </xf>
    <xf numFmtId="0" fontId="21" fillId="0" borderId="1" xfId="0" applyFont="1" applyBorder="1"/>
    <xf numFmtId="0" fontId="30" fillId="5" borderId="0" xfId="0" applyFont="1" applyFill="1" applyAlignment="1">
      <alignment horizontal="left" vertical="center" indent="1"/>
    </xf>
    <xf numFmtId="3" fontId="30" fillId="5" borderId="1" xfId="0" applyNumberFormat="1" applyFont="1" applyFill="1" applyBorder="1" applyAlignment="1">
      <alignment horizontal="right" vertical="center"/>
    </xf>
    <xf numFmtId="168" fontId="30" fillId="5" borderId="14" xfId="0" applyNumberFormat="1" applyFont="1" applyFill="1" applyBorder="1" applyAlignment="1">
      <alignment horizontal="right" vertical="center"/>
    </xf>
    <xf numFmtId="0" fontId="0" fillId="0" borderId="65" xfId="0" applyBorder="1"/>
    <xf numFmtId="0" fontId="0" fillId="0" borderId="66" xfId="0" applyBorder="1"/>
    <xf numFmtId="0" fontId="21" fillId="0" borderId="67" xfId="0" applyFont="1" applyBorder="1"/>
    <xf numFmtId="0" fontId="0" fillId="0" borderId="68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69" xfId="0" applyBorder="1"/>
    <xf numFmtId="0" fontId="0" fillId="0" borderId="70" xfId="0" applyBorder="1"/>
    <xf numFmtId="0" fontId="40" fillId="0" borderId="0" xfId="0" applyFont="1" applyAlignment="1">
      <alignment vertical="center"/>
    </xf>
    <xf numFmtId="0" fontId="27" fillId="2" borderId="0" xfId="0" applyFont="1" applyFill="1"/>
    <xf numFmtId="0" fontId="41" fillId="0" borderId="0" xfId="0" applyFont="1"/>
    <xf numFmtId="2" fontId="24" fillId="0" borderId="0" xfId="0" applyNumberFormat="1" applyFont="1"/>
    <xf numFmtId="0" fontId="19" fillId="0" borderId="0" xfId="0" applyFont="1"/>
    <xf numFmtId="0" fontId="42" fillId="2" borderId="0" xfId="0" quotePrefix="1" applyFont="1" applyFill="1" applyAlignment="1">
      <alignment horizontal="right"/>
    </xf>
    <xf numFmtId="0" fontId="43" fillId="0" borderId="0" xfId="0" applyFont="1"/>
    <xf numFmtId="0" fontId="43" fillId="0" borderId="0" xfId="0" applyFont="1" applyAlignment="1">
      <alignment horizontal="center"/>
    </xf>
    <xf numFmtId="3" fontId="41" fillId="0" borderId="0" xfId="0" applyNumberFormat="1" applyFo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4" fillId="2" borderId="0" xfId="0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24" fillId="6" borderId="71" xfId="0" applyFont="1" applyFill="1" applyBorder="1" applyAlignment="1">
      <alignment vertical="center"/>
    </xf>
    <xf numFmtId="0" fontId="24" fillId="6" borderId="72" xfId="0" applyFont="1" applyFill="1" applyBorder="1" applyAlignment="1">
      <alignment vertical="center"/>
    </xf>
    <xf numFmtId="0" fontId="24" fillId="6" borderId="73" xfId="0" applyFont="1" applyFill="1" applyBorder="1" applyAlignment="1">
      <alignment vertical="center"/>
    </xf>
    <xf numFmtId="0" fontId="24" fillId="6" borderId="74" xfId="0" applyFont="1" applyFill="1" applyBorder="1" applyAlignment="1">
      <alignment vertical="center"/>
    </xf>
    <xf numFmtId="0" fontId="39" fillId="0" borderId="0" xfId="0" applyFont="1"/>
    <xf numFmtId="169" fontId="24" fillId="0" borderId="0" xfId="0" applyNumberFormat="1" applyFont="1"/>
    <xf numFmtId="0" fontId="24" fillId="0" borderId="71" xfId="0" applyFont="1" applyBorder="1"/>
    <xf numFmtId="0" fontId="24" fillId="0" borderId="72" xfId="0" applyFont="1" applyBorder="1"/>
    <xf numFmtId="0" fontId="24" fillId="0" borderId="73" xfId="0" applyFont="1" applyBorder="1"/>
    <xf numFmtId="0" fontId="24" fillId="0" borderId="74" xfId="0" applyFont="1" applyBorder="1"/>
    <xf numFmtId="170" fontId="24" fillId="0" borderId="0" xfId="0" applyNumberFormat="1" applyFont="1"/>
    <xf numFmtId="0" fontId="0" fillId="2" borderId="0" xfId="0" applyFill="1" applyAlignment="1">
      <alignment horizontal="center" vertical="center"/>
    </xf>
    <xf numFmtId="3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vertical="center"/>
    </xf>
    <xf numFmtId="170" fontId="2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 2" xfId="1" xr:uid="{00435230-7CA3-4C41-8051-064744349BCE}"/>
  </cellStyles>
  <dxfs count="74"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tráfico'!$E$7:$E$34</c:f>
              <c:numCache>
                <c:formatCode>#,##0</c:formatCode>
                <c:ptCount val="28"/>
                <c:pt idx="0">
                  <c:v>848206.826</c:v>
                </c:pt>
                <c:pt idx="1">
                  <c:v>197456</c:v>
                </c:pt>
                <c:pt idx="2">
                  <c:v>375359.8</c:v>
                </c:pt>
                <c:pt idx="3">
                  <c:v>383462.261</c:v>
                </c:pt>
                <c:pt idx="4">
                  <c:v>6995805.7319999998</c:v>
                </c:pt>
                <c:pt idx="5">
                  <c:v>382892.43099999998</c:v>
                </c:pt>
                <c:pt idx="6">
                  <c:v>1038212.31</c:v>
                </c:pt>
                <c:pt idx="7">
                  <c:v>5476867.5189999994</c:v>
                </c:pt>
                <c:pt idx="8">
                  <c:v>2164410</c:v>
                </c:pt>
                <c:pt idx="9">
                  <c:v>3160696.2370000002</c:v>
                </c:pt>
                <c:pt idx="10">
                  <c:v>1477882.656</c:v>
                </c:pt>
                <c:pt idx="11">
                  <c:v>154394</c:v>
                </c:pt>
                <c:pt idx="12">
                  <c:v>497511.15100000001</c:v>
                </c:pt>
                <c:pt idx="13">
                  <c:v>909119.45500000007</c:v>
                </c:pt>
                <c:pt idx="14">
                  <c:v>2520899.9139999999</c:v>
                </c:pt>
                <c:pt idx="15">
                  <c:v>2669514.8769999999</c:v>
                </c:pt>
                <c:pt idx="16">
                  <c:v>525437.24199999997</c:v>
                </c:pt>
                <c:pt idx="17">
                  <c:v>166454.92000000001</c:v>
                </c:pt>
                <c:pt idx="18">
                  <c:v>48371</c:v>
                </c:pt>
                <c:pt idx="19">
                  <c:v>251601.11300000001</c:v>
                </c:pt>
                <c:pt idx="20">
                  <c:v>253724.65700000001</c:v>
                </c:pt>
                <c:pt idx="21">
                  <c:v>1134974.686</c:v>
                </c:pt>
                <c:pt idx="22">
                  <c:v>547488.51300000004</c:v>
                </c:pt>
                <c:pt idx="23">
                  <c:v>339104</c:v>
                </c:pt>
                <c:pt idx="24">
                  <c:v>2475106.6850000001</c:v>
                </c:pt>
                <c:pt idx="25">
                  <c:v>5784130.5159999998</c:v>
                </c:pt>
                <c:pt idx="26">
                  <c:v>315839.44799999997</c:v>
                </c:pt>
                <c:pt idx="27">
                  <c:v>101750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F-4DA6-823E-2ADBFDB40C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tráfico'!$D$7:$D$34</c:f>
              <c:numCache>
                <c:formatCode>#,##0</c:formatCode>
                <c:ptCount val="28"/>
                <c:pt idx="0">
                  <c:v>781181.89399999997</c:v>
                </c:pt>
                <c:pt idx="1">
                  <c:v>210344</c:v>
                </c:pt>
                <c:pt idx="2">
                  <c:v>356648.13699999999</c:v>
                </c:pt>
                <c:pt idx="3">
                  <c:v>370685.87800000003</c:v>
                </c:pt>
                <c:pt idx="4">
                  <c:v>8211435.0489999996</c:v>
                </c:pt>
                <c:pt idx="5">
                  <c:v>479392.74</c:v>
                </c:pt>
                <c:pt idx="6">
                  <c:v>1242541.0330000001</c:v>
                </c:pt>
                <c:pt idx="7">
                  <c:v>4800784.4479999999</c:v>
                </c:pt>
                <c:pt idx="8">
                  <c:v>2388449</c:v>
                </c:pt>
                <c:pt idx="9">
                  <c:v>3152740.6510000001</c:v>
                </c:pt>
                <c:pt idx="10">
                  <c:v>1473236.83</c:v>
                </c:pt>
                <c:pt idx="11">
                  <c:v>155632</c:v>
                </c:pt>
                <c:pt idx="12">
                  <c:v>407584.25099999999</c:v>
                </c:pt>
                <c:pt idx="13">
                  <c:v>1346023.683</c:v>
                </c:pt>
                <c:pt idx="14">
                  <c:v>2591739.878</c:v>
                </c:pt>
                <c:pt idx="15">
                  <c:v>3126003.59</c:v>
                </c:pt>
                <c:pt idx="16">
                  <c:v>401936.58899999998</c:v>
                </c:pt>
                <c:pt idx="17">
                  <c:v>182895.15400000001</c:v>
                </c:pt>
                <c:pt idx="18">
                  <c:v>45102</c:v>
                </c:pt>
                <c:pt idx="19">
                  <c:v>209891.375</c:v>
                </c:pt>
                <c:pt idx="20">
                  <c:v>210678.973</c:v>
                </c:pt>
                <c:pt idx="21">
                  <c:v>1263364.3629999999</c:v>
                </c:pt>
                <c:pt idx="22">
                  <c:v>416880.43599999999</c:v>
                </c:pt>
                <c:pt idx="23">
                  <c:v>300684</c:v>
                </c:pt>
                <c:pt idx="24">
                  <c:v>2337170.7740000002</c:v>
                </c:pt>
                <c:pt idx="25">
                  <c:v>6255831.6809999999</c:v>
                </c:pt>
                <c:pt idx="26">
                  <c:v>329274.75400000002</c:v>
                </c:pt>
                <c:pt idx="27">
                  <c:v>91205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F-4DA6-823E-2ADBFDB4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447243"/>
        <c:axId val="36566820"/>
      </c:barChart>
      <c:catAx>
        <c:axId val="744724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566820"/>
        <c:crosses val="autoZero"/>
        <c:auto val="1"/>
        <c:lblAlgn val="ctr"/>
        <c:lblOffset val="100"/>
        <c:noMultiLvlLbl val="0"/>
      </c:catAx>
      <c:valAx>
        <c:axId val="3656682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9525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47243"/>
        <c:crosses val="autoZero"/>
        <c:crossBetween val="between"/>
      </c:valAx>
      <c:spPr>
        <a:noFill/>
        <a:ln w="9525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278423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4942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71299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135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8-427E-AF61-270FD6A93B3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interior'!$D$7:$D$34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303000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9994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164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84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8-427E-AF61-270FD6A9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42006"/>
        <c:axId val="25083778"/>
      </c:barChart>
      <c:catAx>
        <c:axId val="1514200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083778"/>
        <c:crosses val="autoZero"/>
        <c:auto val="1"/>
        <c:lblAlgn val="ctr"/>
        <c:lblOffset val="100"/>
        <c:noMultiLvlLbl val="0"/>
      </c:catAx>
      <c:valAx>
        <c:axId val="2508377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4200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8809</c:v>
                </c:pt>
                <c:pt idx="2">
                  <c:v>0</c:v>
                </c:pt>
                <c:pt idx="3">
                  <c:v>9494</c:v>
                </c:pt>
                <c:pt idx="4">
                  <c:v>4051476</c:v>
                </c:pt>
                <c:pt idx="5">
                  <c:v>75071</c:v>
                </c:pt>
                <c:pt idx="6">
                  <c:v>430</c:v>
                </c:pt>
                <c:pt idx="7">
                  <c:v>2174104</c:v>
                </c:pt>
                <c:pt idx="8">
                  <c:v>30103</c:v>
                </c:pt>
                <c:pt idx="9">
                  <c:v>78000</c:v>
                </c:pt>
                <c:pt idx="10">
                  <c:v>22320</c:v>
                </c:pt>
                <c:pt idx="11">
                  <c:v>0</c:v>
                </c:pt>
                <c:pt idx="12">
                  <c:v>0</c:v>
                </c:pt>
                <c:pt idx="13">
                  <c:v>12370</c:v>
                </c:pt>
                <c:pt idx="14">
                  <c:v>282970</c:v>
                </c:pt>
                <c:pt idx="15">
                  <c:v>1236292</c:v>
                </c:pt>
                <c:pt idx="16">
                  <c:v>370007</c:v>
                </c:pt>
                <c:pt idx="17">
                  <c:v>480</c:v>
                </c:pt>
                <c:pt idx="18">
                  <c:v>0</c:v>
                </c:pt>
                <c:pt idx="19">
                  <c:v>0</c:v>
                </c:pt>
                <c:pt idx="20">
                  <c:v>1926</c:v>
                </c:pt>
                <c:pt idx="21">
                  <c:v>72751</c:v>
                </c:pt>
                <c:pt idx="22">
                  <c:v>36153</c:v>
                </c:pt>
                <c:pt idx="23">
                  <c:v>8</c:v>
                </c:pt>
                <c:pt idx="24">
                  <c:v>328298</c:v>
                </c:pt>
                <c:pt idx="25">
                  <c:v>2251834</c:v>
                </c:pt>
                <c:pt idx="26">
                  <c:v>29332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8-48A4-B360-C96A9BBF412C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tránsito'!$D$7:$D$34</c:f>
              <c:numCache>
                <c:formatCode>#,##0</c:formatCode>
                <c:ptCount val="28"/>
                <c:pt idx="0">
                  <c:v>86396</c:v>
                </c:pt>
                <c:pt idx="1">
                  <c:v>5249</c:v>
                </c:pt>
                <c:pt idx="2">
                  <c:v>15</c:v>
                </c:pt>
                <c:pt idx="3">
                  <c:v>0</c:v>
                </c:pt>
                <c:pt idx="4">
                  <c:v>4967766</c:v>
                </c:pt>
                <c:pt idx="5">
                  <c:v>47143</c:v>
                </c:pt>
                <c:pt idx="6">
                  <c:v>1123</c:v>
                </c:pt>
                <c:pt idx="7">
                  <c:v>1597412</c:v>
                </c:pt>
                <c:pt idx="8">
                  <c:v>3998</c:v>
                </c:pt>
                <c:pt idx="9">
                  <c:v>2277</c:v>
                </c:pt>
                <c:pt idx="10">
                  <c:v>285</c:v>
                </c:pt>
                <c:pt idx="11">
                  <c:v>0</c:v>
                </c:pt>
                <c:pt idx="12">
                  <c:v>26570</c:v>
                </c:pt>
                <c:pt idx="13">
                  <c:v>8260</c:v>
                </c:pt>
                <c:pt idx="14">
                  <c:v>148010</c:v>
                </c:pt>
                <c:pt idx="15">
                  <c:v>1602060</c:v>
                </c:pt>
                <c:pt idx="16">
                  <c:v>242563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1636</c:v>
                </c:pt>
                <c:pt idx="21">
                  <c:v>74780</c:v>
                </c:pt>
                <c:pt idx="22">
                  <c:v>24001</c:v>
                </c:pt>
                <c:pt idx="23">
                  <c:v>0</c:v>
                </c:pt>
                <c:pt idx="24">
                  <c:v>20274</c:v>
                </c:pt>
                <c:pt idx="25">
                  <c:v>2525904</c:v>
                </c:pt>
                <c:pt idx="26">
                  <c:v>31166</c:v>
                </c:pt>
                <c:pt idx="27">
                  <c:v>2246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8-48A4-B360-C96A9BBF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2402777"/>
        <c:axId val="8482049"/>
      </c:barChart>
      <c:catAx>
        <c:axId val="5240277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82049"/>
        <c:crosses val="autoZero"/>
        <c:auto val="1"/>
        <c:lblAlgn val="ctr"/>
        <c:lblOffset val="100"/>
        <c:noMultiLvlLbl val="0"/>
      </c:catAx>
      <c:valAx>
        <c:axId val="848204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40277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8809</c:v>
                </c:pt>
                <c:pt idx="2">
                  <c:v>0</c:v>
                </c:pt>
                <c:pt idx="3">
                  <c:v>0</c:v>
                </c:pt>
                <c:pt idx="4">
                  <c:v>3278552</c:v>
                </c:pt>
                <c:pt idx="5">
                  <c:v>16853</c:v>
                </c:pt>
                <c:pt idx="6">
                  <c:v>0</c:v>
                </c:pt>
                <c:pt idx="7">
                  <c:v>1540215</c:v>
                </c:pt>
                <c:pt idx="8">
                  <c:v>29656</c:v>
                </c:pt>
                <c:pt idx="9">
                  <c:v>0</c:v>
                </c:pt>
                <c:pt idx="10">
                  <c:v>22320</c:v>
                </c:pt>
                <c:pt idx="11">
                  <c:v>0</c:v>
                </c:pt>
                <c:pt idx="12">
                  <c:v>0</c:v>
                </c:pt>
                <c:pt idx="13">
                  <c:v>18</c:v>
                </c:pt>
                <c:pt idx="14">
                  <c:v>22292</c:v>
                </c:pt>
                <c:pt idx="15">
                  <c:v>776818</c:v>
                </c:pt>
                <c:pt idx="16">
                  <c:v>367113</c:v>
                </c:pt>
                <c:pt idx="17">
                  <c:v>410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67183</c:v>
                </c:pt>
                <c:pt idx="22">
                  <c:v>36153</c:v>
                </c:pt>
                <c:pt idx="23">
                  <c:v>8</c:v>
                </c:pt>
                <c:pt idx="24">
                  <c:v>0</c:v>
                </c:pt>
                <c:pt idx="25">
                  <c:v>2222999</c:v>
                </c:pt>
                <c:pt idx="26">
                  <c:v>19706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1-4CE0-B3B8-715469C6260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5249</c:v>
                </c:pt>
                <c:pt idx="2">
                  <c:v>15</c:v>
                </c:pt>
                <c:pt idx="3">
                  <c:v>0</c:v>
                </c:pt>
                <c:pt idx="4">
                  <c:v>3811365</c:v>
                </c:pt>
                <c:pt idx="5">
                  <c:v>16749</c:v>
                </c:pt>
                <c:pt idx="6">
                  <c:v>5</c:v>
                </c:pt>
                <c:pt idx="7">
                  <c:v>1324582</c:v>
                </c:pt>
                <c:pt idx="8">
                  <c:v>3998</c:v>
                </c:pt>
                <c:pt idx="9">
                  <c:v>1445</c:v>
                </c:pt>
                <c:pt idx="10">
                  <c:v>285</c:v>
                </c:pt>
                <c:pt idx="11">
                  <c:v>0</c:v>
                </c:pt>
                <c:pt idx="12">
                  <c:v>306</c:v>
                </c:pt>
                <c:pt idx="13">
                  <c:v>49</c:v>
                </c:pt>
                <c:pt idx="14">
                  <c:v>10306</c:v>
                </c:pt>
                <c:pt idx="15">
                  <c:v>1110109</c:v>
                </c:pt>
                <c:pt idx="16">
                  <c:v>233984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71549</c:v>
                </c:pt>
                <c:pt idx="22">
                  <c:v>23548</c:v>
                </c:pt>
                <c:pt idx="23">
                  <c:v>0</c:v>
                </c:pt>
                <c:pt idx="24">
                  <c:v>0</c:v>
                </c:pt>
                <c:pt idx="25">
                  <c:v>2474793</c:v>
                </c:pt>
                <c:pt idx="26">
                  <c:v>21170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1-4CE0-B3B8-715469C62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684149"/>
        <c:axId val="39284501"/>
      </c:barChart>
      <c:catAx>
        <c:axId val="1968414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284501"/>
        <c:crosses val="autoZero"/>
        <c:auto val="1"/>
        <c:lblAlgn val="ctr"/>
        <c:lblOffset val="100"/>
        <c:noMultiLvlLbl val="0"/>
      </c:catAx>
      <c:valAx>
        <c:axId val="3928450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68414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'Ro-Ro'!$E$7:$E$34</c:f>
              <c:numCache>
                <c:formatCode>#,##0</c:formatCode>
                <c:ptCount val="28"/>
                <c:pt idx="0">
                  <c:v>0</c:v>
                </c:pt>
                <c:pt idx="1">
                  <c:v>4891</c:v>
                </c:pt>
                <c:pt idx="2">
                  <c:v>80348</c:v>
                </c:pt>
                <c:pt idx="3">
                  <c:v>0</c:v>
                </c:pt>
                <c:pt idx="4">
                  <c:v>997315</c:v>
                </c:pt>
                <c:pt idx="5">
                  <c:v>83965</c:v>
                </c:pt>
                <c:pt idx="6">
                  <c:v>971232</c:v>
                </c:pt>
                <c:pt idx="7">
                  <c:v>773259</c:v>
                </c:pt>
                <c:pt idx="8">
                  <c:v>67704</c:v>
                </c:pt>
                <c:pt idx="9">
                  <c:v>0</c:v>
                </c:pt>
                <c:pt idx="10">
                  <c:v>0</c:v>
                </c:pt>
                <c:pt idx="11">
                  <c:v>41155</c:v>
                </c:pt>
                <c:pt idx="12">
                  <c:v>443</c:v>
                </c:pt>
                <c:pt idx="13">
                  <c:v>0</c:v>
                </c:pt>
                <c:pt idx="14">
                  <c:v>46797</c:v>
                </c:pt>
                <c:pt idx="15">
                  <c:v>477216</c:v>
                </c:pt>
                <c:pt idx="16">
                  <c:v>39136</c:v>
                </c:pt>
                <c:pt idx="17">
                  <c:v>0</c:v>
                </c:pt>
                <c:pt idx="18">
                  <c:v>35633</c:v>
                </c:pt>
                <c:pt idx="19">
                  <c:v>3721</c:v>
                </c:pt>
                <c:pt idx="20">
                  <c:v>34134</c:v>
                </c:pt>
                <c:pt idx="21">
                  <c:v>377570</c:v>
                </c:pt>
                <c:pt idx="22">
                  <c:v>108631</c:v>
                </c:pt>
                <c:pt idx="23">
                  <c:v>14583</c:v>
                </c:pt>
                <c:pt idx="24">
                  <c:v>30119</c:v>
                </c:pt>
                <c:pt idx="25">
                  <c:v>944249</c:v>
                </c:pt>
                <c:pt idx="26">
                  <c:v>83074</c:v>
                </c:pt>
                <c:pt idx="27">
                  <c:v>23599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9-481C-B6E1-E5E25EC171FB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'Ro-Ro'!$D$7:$D$34</c:f>
              <c:numCache>
                <c:formatCode>#,##0</c:formatCode>
                <c:ptCount val="28"/>
                <c:pt idx="0">
                  <c:v>0</c:v>
                </c:pt>
                <c:pt idx="1">
                  <c:v>4382</c:v>
                </c:pt>
                <c:pt idx="2">
                  <c:v>86690</c:v>
                </c:pt>
                <c:pt idx="3">
                  <c:v>0</c:v>
                </c:pt>
                <c:pt idx="4">
                  <c:v>1114538</c:v>
                </c:pt>
                <c:pt idx="5">
                  <c:v>85216</c:v>
                </c:pt>
                <c:pt idx="6">
                  <c:v>1058654</c:v>
                </c:pt>
                <c:pt idx="7">
                  <c:v>826313</c:v>
                </c:pt>
                <c:pt idx="8">
                  <c:v>89132</c:v>
                </c:pt>
                <c:pt idx="9">
                  <c:v>0</c:v>
                </c:pt>
                <c:pt idx="10">
                  <c:v>0</c:v>
                </c:pt>
                <c:pt idx="11">
                  <c:v>50251</c:v>
                </c:pt>
                <c:pt idx="12">
                  <c:v>3187</c:v>
                </c:pt>
                <c:pt idx="13">
                  <c:v>0</c:v>
                </c:pt>
                <c:pt idx="14">
                  <c:v>44972</c:v>
                </c:pt>
                <c:pt idx="15">
                  <c:v>487235</c:v>
                </c:pt>
                <c:pt idx="16">
                  <c:v>35559</c:v>
                </c:pt>
                <c:pt idx="17">
                  <c:v>0</c:v>
                </c:pt>
                <c:pt idx="18">
                  <c:v>39694</c:v>
                </c:pt>
                <c:pt idx="19">
                  <c:v>56869</c:v>
                </c:pt>
                <c:pt idx="20">
                  <c:v>34473</c:v>
                </c:pt>
                <c:pt idx="21">
                  <c:v>439894</c:v>
                </c:pt>
                <c:pt idx="22">
                  <c:v>123602</c:v>
                </c:pt>
                <c:pt idx="23">
                  <c:v>14429</c:v>
                </c:pt>
                <c:pt idx="24">
                  <c:v>28973</c:v>
                </c:pt>
                <c:pt idx="25">
                  <c:v>1048851</c:v>
                </c:pt>
                <c:pt idx="26">
                  <c:v>80220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9-481C-B6E1-E5E25EC17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098024"/>
        <c:axId val="16818566"/>
      </c:barChart>
      <c:catAx>
        <c:axId val="620980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818566"/>
        <c:crosses val="autoZero"/>
        <c:auto val="1"/>
        <c:lblAlgn val="ctr"/>
        <c:lblOffset val="100"/>
        <c:noMultiLvlLbl val="0"/>
      </c:catAx>
      <c:valAx>
        <c:axId val="1681856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09802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UTIS'!$E$7:$E$34</c:f>
              <c:numCache>
                <c:formatCode>#,##0</c:formatCode>
                <c:ptCount val="28"/>
                <c:pt idx="0">
                  <c:v>0</c:v>
                </c:pt>
                <c:pt idx="1">
                  <c:v>114</c:v>
                </c:pt>
                <c:pt idx="2">
                  <c:v>3987</c:v>
                </c:pt>
                <c:pt idx="3">
                  <c:v>0</c:v>
                </c:pt>
                <c:pt idx="4">
                  <c:v>40891</c:v>
                </c:pt>
                <c:pt idx="5">
                  <c:v>3117</c:v>
                </c:pt>
                <c:pt idx="6">
                  <c:v>44348</c:v>
                </c:pt>
                <c:pt idx="7">
                  <c:v>28170</c:v>
                </c:pt>
                <c:pt idx="8">
                  <c:v>2457</c:v>
                </c:pt>
                <c:pt idx="9">
                  <c:v>0</c:v>
                </c:pt>
                <c:pt idx="10">
                  <c:v>0</c:v>
                </c:pt>
                <c:pt idx="11">
                  <c:v>2157</c:v>
                </c:pt>
                <c:pt idx="12">
                  <c:v>2</c:v>
                </c:pt>
                <c:pt idx="13">
                  <c:v>0</c:v>
                </c:pt>
                <c:pt idx="14">
                  <c:v>2390</c:v>
                </c:pt>
                <c:pt idx="15">
                  <c:v>28483</c:v>
                </c:pt>
                <c:pt idx="16">
                  <c:v>1618</c:v>
                </c:pt>
                <c:pt idx="17">
                  <c:v>0</c:v>
                </c:pt>
                <c:pt idx="18">
                  <c:v>2155</c:v>
                </c:pt>
                <c:pt idx="19">
                  <c:v>254</c:v>
                </c:pt>
                <c:pt idx="20">
                  <c:v>217</c:v>
                </c:pt>
                <c:pt idx="21">
                  <c:v>24230</c:v>
                </c:pt>
                <c:pt idx="22">
                  <c:v>2470</c:v>
                </c:pt>
                <c:pt idx="23">
                  <c:v>715</c:v>
                </c:pt>
                <c:pt idx="24">
                  <c:v>0</c:v>
                </c:pt>
                <c:pt idx="25">
                  <c:v>34863</c:v>
                </c:pt>
                <c:pt idx="26">
                  <c:v>1131</c:v>
                </c:pt>
                <c:pt idx="27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7-4CF7-88FA-6129A2ECC02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UTIS'!$D$7:$D$34</c:f>
              <c:numCache>
                <c:formatCode>#,##0</c:formatCode>
                <c:ptCount val="28"/>
                <c:pt idx="0">
                  <c:v>0</c:v>
                </c:pt>
                <c:pt idx="1">
                  <c:v>42</c:v>
                </c:pt>
                <c:pt idx="2">
                  <c:v>4507</c:v>
                </c:pt>
                <c:pt idx="3">
                  <c:v>0</c:v>
                </c:pt>
                <c:pt idx="4">
                  <c:v>45851</c:v>
                </c:pt>
                <c:pt idx="5">
                  <c:v>2948</c:v>
                </c:pt>
                <c:pt idx="6">
                  <c:v>48391</c:v>
                </c:pt>
                <c:pt idx="7">
                  <c:v>29669</c:v>
                </c:pt>
                <c:pt idx="8">
                  <c:v>3337</c:v>
                </c:pt>
                <c:pt idx="9">
                  <c:v>0</c:v>
                </c:pt>
                <c:pt idx="10">
                  <c:v>0</c:v>
                </c:pt>
                <c:pt idx="11">
                  <c:v>2740</c:v>
                </c:pt>
                <c:pt idx="12">
                  <c:v>0</c:v>
                </c:pt>
                <c:pt idx="13">
                  <c:v>0</c:v>
                </c:pt>
                <c:pt idx="14">
                  <c:v>2246</c:v>
                </c:pt>
                <c:pt idx="15">
                  <c:v>29329</c:v>
                </c:pt>
                <c:pt idx="16">
                  <c:v>2036</c:v>
                </c:pt>
                <c:pt idx="17">
                  <c:v>0</c:v>
                </c:pt>
                <c:pt idx="18">
                  <c:v>2505</c:v>
                </c:pt>
                <c:pt idx="19">
                  <c:v>2240</c:v>
                </c:pt>
                <c:pt idx="20">
                  <c:v>262</c:v>
                </c:pt>
                <c:pt idx="21">
                  <c:v>25474</c:v>
                </c:pt>
                <c:pt idx="22">
                  <c:v>3047</c:v>
                </c:pt>
                <c:pt idx="23">
                  <c:v>727</c:v>
                </c:pt>
                <c:pt idx="24">
                  <c:v>0</c:v>
                </c:pt>
                <c:pt idx="25">
                  <c:v>38812</c:v>
                </c:pt>
                <c:pt idx="26">
                  <c:v>1304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7-4CF7-88FA-6129A2ECC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2083484"/>
        <c:axId val="51005361"/>
      </c:barChart>
      <c:catAx>
        <c:axId val="520834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005361"/>
        <c:crosses val="autoZero"/>
        <c:auto val="1"/>
        <c:lblAlgn val="ctr"/>
        <c:lblOffset val="100"/>
        <c:noMultiLvlLbl val="0"/>
      </c:catAx>
      <c:valAx>
        <c:axId val="5100536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08348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TEUS!$E$7:$E$34</c:f>
              <c:numCache>
                <c:formatCode>#,##0</c:formatCode>
                <c:ptCount val="28"/>
                <c:pt idx="0">
                  <c:v>0</c:v>
                </c:pt>
                <c:pt idx="1">
                  <c:v>13029.75</c:v>
                </c:pt>
                <c:pt idx="2">
                  <c:v>1217</c:v>
                </c:pt>
                <c:pt idx="3">
                  <c:v>4</c:v>
                </c:pt>
                <c:pt idx="4">
                  <c:v>339657</c:v>
                </c:pt>
                <c:pt idx="5">
                  <c:v>15140.5</c:v>
                </c:pt>
                <c:pt idx="6">
                  <c:v>5713</c:v>
                </c:pt>
                <c:pt idx="7">
                  <c:v>306351.5</c:v>
                </c:pt>
                <c:pt idx="8">
                  <c:v>27981</c:v>
                </c:pt>
                <c:pt idx="9">
                  <c:v>1548</c:v>
                </c:pt>
                <c:pt idx="10">
                  <c:v>7517.25</c:v>
                </c:pt>
                <c:pt idx="11">
                  <c:v>499</c:v>
                </c:pt>
                <c:pt idx="12">
                  <c:v>41</c:v>
                </c:pt>
                <c:pt idx="13">
                  <c:v>4383</c:v>
                </c:pt>
                <c:pt idx="14">
                  <c:v>9230.25</c:v>
                </c:pt>
                <c:pt idx="15">
                  <c:v>114507</c:v>
                </c:pt>
                <c:pt idx="16">
                  <c:v>29324.25</c:v>
                </c:pt>
                <c:pt idx="17">
                  <c:v>3101.25</c:v>
                </c:pt>
                <c:pt idx="18">
                  <c:v>275</c:v>
                </c:pt>
                <c:pt idx="19">
                  <c:v>0</c:v>
                </c:pt>
                <c:pt idx="20">
                  <c:v>0</c:v>
                </c:pt>
                <c:pt idx="21">
                  <c:v>37422</c:v>
                </c:pt>
                <c:pt idx="22">
                  <c:v>12798.5</c:v>
                </c:pt>
                <c:pt idx="23">
                  <c:v>13344.75</c:v>
                </c:pt>
                <c:pt idx="24">
                  <c:v>642</c:v>
                </c:pt>
                <c:pt idx="25">
                  <c:v>404006</c:v>
                </c:pt>
                <c:pt idx="26">
                  <c:v>18738</c:v>
                </c:pt>
                <c:pt idx="27">
                  <c:v>2794.75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719-9577-B5C7A17B8D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TEUS!$D$7:$D$34</c:f>
              <c:numCache>
                <c:formatCode>#,##0</c:formatCode>
                <c:ptCount val="28"/>
                <c:pt idx="0">
                  <c:v>2</c:v>
                </c:pt>
                <c:pt idx="1">
                  <c:v>15695.25</c:v>
                </c:pt>
                <c:pt idx="2">
                  <c:v>1880</c:v>
                </c:pt>
                <c:pt idx="3">
                  <c:v>0</c:v>
                </c:pt>
                <c:pt idx="4">
                  <c:v>356961</c:v>
                </c:pt>
                <c:pt idx="5">
                  <c:v>17793</c:v>
                </c:pt>
                <c:pt idx="6">
                  <c:v>6206</c:v>
                </c:pt>
                <c:pt idx="7">
                  <c:v>292207.5</c:v>
                </c:pt>
                <c:pt idx="8">
                  <c:v>30523</c:v>
                </c:pt>
                <c:pt idx="9">
                  <c:v>4199</c:v>
                </c:pt>
                <c:pt idx="10">
                  <c:v>7314.5</c:v>
                </c:pt>
                <c:pt idx="11">
                  <c:v>486</c:v>
                </c:pt>
                <c:pt idx="12">
                  <c:v>825.75</c:v>
                </c:pt>
                <c:pt idx="13">
                  <c:v>5676</c:v>
                </c:pt>
                <c:pt idx="14">
                  <c:v>8384</c:v>
                </c:pt>
                <c:pt idx="15">
                  <c:v>133900</c:v>
                </c:pt>
                <c:pt idx="16">
                  <c:v>22376.75</c:v>
                </c:pt>
                <c:pt idx="17">
                  <c:v>3462.75</c:v>
                </c:pt>
                <c:pt idx="18">
                  <c:v>482</c:v>
                </c:pt>
                <c:pt idx="19">
                  <c:v>4</c:v>
                </c:pt>
                <c:pt idx="20">
                  <c:v>0</c:v>
                </c:pt>
                <c:pt idx="21">
                  <c:v>41611</c:v>
                </c:pt>
                <c:pt idx="22">
                  <c:v>11385</c:v>
                </c:pt>
                <c:pt idx="23">
                  <c:v>12377</c:v>
                </c:pt>
                <c:pt idx="24">
                  <c:v>835</c:v>
                </c:pt>
                <c:pt idx="25">
                  <c:v>420262</c:v>
                </c:pt>
                <c:pt idx="26">
                  <c:v>18489</c:v>
                </c:pt>
                <c:pt idx="27">
                  <c:v>2579.75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719-9577-B5C7A17B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988858"/>
        <c:axId val="18303903"/>
      </c:barChart>
      <c:catAx>
        <c:axId val="6298885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303903"/>
        <c:crosses val="autoZero"/>
        <c:auto val="1"/>
        <c:lblAlgn val="ctr"/>
        <c:lblOffset val="100"/>
        <c:noMultiLvlLbl val="0"/>
      </c:catAx>
      <c:valAx>
        <c:axId val="1830390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98885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940.75</c:v>
                </c:pt>
                <c:pt idx="2">
                  <c:v>0</c:v>
                </c:pt>
                <c:pt idx="3">
                  <c:v>0</c:v>
                </c:pt>
                <c:pt idx="4">
                  <c:v>297944</c:v>
                </c:pt>
                <c:pt idx="5">
                  <c:v>1461.25</c:v>
                </c:pt>
                <c:pt idx="6">
                  <c:v>0</c:v>
                </c:pt>
                <c:pt idx="7">
                  <c:v>138546</c:v>
                </c:pt>
                <c:pt idx="8">
                  <c:v>2060.5</c:v>
                </c:pt>
                <c:pt idx="9">
                  <c:v>0</c:v>
                </c:pt>
                <c:pt idx="10">
                  <c:v>1783.25</c:v>
                </c:pt>
                <c:pt idx="11">
                  <c:v>0</c:v>
                </c:pt>
                <c:pt idx="12">
                  <c:v>0</c:v>
                </c:pt>
                <c:pt idx="13">
                  <c:v>8</c:v>
                </c:pt>
                <c:pt idx="14">
                  <c:v>2231.75</c:v>
                </c:pt>
                <c:pt idx="15">
                  <c:v>68498</c:v>
                </c:pt>
                <c:pt idx="16">
                  <c:v>25405.25</c:v>
                </c:pt>
                <c:pt idx="17">
                  <c:v>178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3687</c:v>
                </c:pt>
                <c:pt idx="22">
                  <c:v>3322.25</c:v>
                </c:pt>
                <c:pt idx="23">
                  <c:v>1</c:v>
                </c:pt>
                <c:pt idx="24">
                  <c:v>0</c:v>
                </c:pt>
                <c:pt idx="25">
                  <c:v>185057</c:v>
                </c:pt>
                <c:pt idx="26">
                  <c:v>1849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5-4873-8549-5D52A0BDBFE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530</c:v>
                </c:pt>
                <c:pt idx="2">
                  <c:v>7</c:v>
                </c:pt>
                <c:pt idx="3">
                  <c:v>0</c:v>
                </c:pt>
                <c:pt idx="4">
                  <c:v>308130</c:v>
                </c:pt>
                <c:pt idx="5">
                  <c:v>1497.75</c:v>
                </c:pt>
                <c:pt idx="6">
                  <c:v>2</c:v>
                </c:pt>
                <c:pt idx="7">
                  <c:v>122508.5</c:v>
                </c:pt>
                <c:pt idx="8">
                  <c:v>389</c:v>
                </c:pt>
                <c:pt idx="9">
                  <c:v>202</c:v>
                </c:pt>
                <c:pt idx="10">
                  <c:v>20</c:v>
                </c:pt>
                <c:pt idx="11">
                  <c:v>0</c:v>
                </c:pt>
                <c:pt idx="12">
                  <c:v>48.5</c:v>
                </c:pt>
                <c:pt idx="13">
                  <c:v>2</c:v>
                </c:pt>
                <c:pt idx="14">
                  <c:v>838</c:v>
                </c:pt>
                <c:pt idx="15">
                  <c:v>86389</c:v>
                </c:pt>
                <c:pt idx="16">
                  <c:v>20049.25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4778</c:v>
                </c:pt>
                <c:pt idx="22">
                  <c:v>1826</c:v>
                </c:pt>
                <c:pt idx="23">
                  <c:v>0</c:v>
                </c:pt>
                <c:pt idx="24">
                  <c:v>0</c:v>
                </c:pt>
                <c:pt idx="25">
                  <c:v>201058</c:v>
                </c:pt>
                <c:pt idx="26">
                  <c:v>1435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5-4873-8549-5D52A0BD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9584676"/>
        <c:axId val="63427554"/>
      </c:barChart>
      <c:catAx>
        <c:axId val="295846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427554"/>
        <c:crosses val="autoZero"/>
        <c:auto val="1"/>
        <c:lblAlgn val="ctr"/>
        <c:lblOffset val="100"/>
        <c:noMultiLvlLbl val="0"/>
      </c:catAx>
      <c:valAx>
        <c:axId val="6342755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58467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nacional'!$E$7:$E$34</c:f>
              <c:numCache>
                <c:formatCode>#,##0</c:formatCode>
                <c:ptCount val="28"/>
                <c:pt idx="0">
                  <c:v>0</c:v>
                </c:pt>
                <c:pt idx="1">
                  <c:v>10080.75</c:v>
                </c:pt>
                <c:pt idx="2">
                  <c:v>397</c:v>
                </c:pt>
                <c:pt idx="3">
                  <c:v>0</c:v>
                </c:pt>
                <c:pt idx="4">
                  <c:v>0</c:v>
                </c:pt>
                <c:pt idx="5">
                  <c:v>12466.75</c:v>
                </c:pt>
                <c:pt idx="6">
                  <c:v>5699</c:v>
                </c:pt>
                <c:pt idx="7">
                  <c:v>16069.5</c:v>
                </c:pt>
                <c:pt idx="8">
                  <c:v>1681</c:v>
                </c:pt>
                <c:pt idx="9">
                  <c:v>116</c:v>
                </c:pt>
                <c:pt idx="10">
                  <c:v>175</c:v>
                </c:pt>
                <c:pt idx="11">
                  <c:v>481</c:v>
                </c:pt>
                <c:pt idx="12">
                  <c:v>0</c:v>
                </c:pt>
                <c:pt idx="13">
                  <c:v>436</c:v>
                </c:pt>
                <c:pt idx="14">
                  <c:v>6604.5</c:v>
                </c:pt>
                <c:pt idx="15">
                  <c:v>38229</c:v>
                </c:pt>
                <c:pt idx="16">
                  <c:v>516</c:v>
                </c:pt>
                <c:pt idx="17">
                  <c:v>469.75</c:v>
                </c:pt>
                <c:pt idx="18">
                  <c:v>275</c:v>
                </c:pt>
                <c:pt idx="19">
                  <c:v>0</c:v>
                </c:pt>
                <c:pt idx="20">
                  <c:v>0</c:v>
                </c:pt>
                <c:pt idx="21">
                  <c:v>28883</c:v>
                </c:pt>
                <c:pt idx="22">
                  <c:v>2420.25</c:v>
                </c:pt>
                <c:pt idx="23">
                  <c:v>13318.75</c:v>
                </c:pt>
                <c:pt idx="24">
                  <c:v>0</c:v>
                </c:pt>
                <c:pt idx="25">
                  <c:v>13527</c:v>
                </c:pt>
                <c:pt idx="26">
                  <c:v>1011</c:v>
                </c:pt>
                <c:pt idx="27">
                  <c:v>2380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5-4040-8761-9E0FE1E8312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nacional'!$D$7:$D$34</c:f>
              <c:numCache>
                <c:formatCode>#,##0</c:formatCode>
                <c:ptCount val="28"/>
                <c:pt idx="0">
                  <c:v>0</c:v>
                </c:pt>
                <c:pt idx="1">
                  <c:v>11820</c:v>
                </c:pt>
                <c:pt idx="2">
                  <c:v>340</c:v>
                </c:pt>
                <c:pt idx="3">
                  <c:v>0</c:v>
                </c:pt>
                <c:pt idx="4">
                  <c:v>0</c:v>
                </c:pt>
                <c:pt idx="5">
                  <c:v>14181.75</c:v>
                </c:pt>
                <c:pt idx="6">
                  <c:v>6188</c:v>
                </c:pt>
                <c:pt idx="7">
                  <c:v>16296.5</c:v>
                </c:pt>
                <c:pt idx="8">
                  <c:v>1463.75</c:v>
                </c:pt>
                <c:pt idx="9">
                  <c:v>886</c:v>
                </c:pt>
                <c:pt idx="10">
                  <c:v>201.5</c:v>
                </c:pt>
                <c:pt idx="11">
                  <c:v>470</c:v>
                </c:pt>
                <c:pt idx="12">
                  <c:v>161.25</c:v>
                </c:pt>
                <c:pt idx="13">
                  <c:v>1376</c:v>
                </c:pt>
                <c:pt idx="14">
                  <c:v>6691</c:v>
                </c:pt>
                <c:pt idx="15">
                  <c:v>41330</c:v>
                </c:pt>
                <c:pt idx="16">
                  <c:v>624.5</c:v>
                </c:pt>
                <c:pt idx="17">
                  <c:v>790</c:v>
                </c:pt>
                <c:pt idx="18">
                  <c:v>482</c:v>
                </c:pt>
                <c:pt idx="19">
                  <c:v>0</c:v>
                </c:pt>
                <c:pt idx="20">
                  <c:v>0</c:v>
                </c:pt>
                <c:pt idx="21">
                  <c:v>31745</c:v>
                </c:pt>
                <c:pt idx="22">
                  <c:v>1928.25</c:v>
                </c:pt>
                <c:pt idx="23">
                  <c:v>12219</c:v>
                </c:pt>
                <c:pt idx="24">
                  <c:v>0</c:v>
                </c:pt>
                <c:pt idx="25">
                  <c:v>16695</c:v>
                </c:pt>
                <c:pt idx="26">
                  <c:v>1148</c:v>
                </c:pt>
                <c:pt idx="27">
                  <c:v>2228.5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5-4040-8761-9E0FE1E8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090009"/>
        <c:axId val="37358405"/>
      </c:barChart>
      <c:catAx>
        <c:axId val="3709000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358405"/>
        <c:crosses val="autoZero"/>
        <c:auto val="1"/>
        <c:lblAlgn val="ctr"/>
        <c:lblOffset val="100"/>
        <c:noMultiLvlLbl val="0"/>
      </c:catAx>
      <c:valAx>
        <c:axId val="3735840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09000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2008.25</c:v>
                </c:pt>
                <c:pt idx="2">
                  <c:v>820</c:v>
                </c:pt>
                <c:pt idx="3">
                  <c:v>4</c:v>
                </c:pt>
                <c:pt idx="4">
                  <c:v>41713</c:v>
                </c:pt>
                <c:pt idx="5">
                  <c:v>1212.5</c:v>
                </c:pt>
                <c:pt idx="6">
                  <c:v>14</c:v>
                </c:pt>
                <c:pt idx="7">
                  <c:v>151736</c:v>
                </c:pt>
                <c:pt idx="8">
                  <c:v>24239.5</c:v>
                </c:pt>
                <c:pt idx="9">
                  <c:v>1432</c:v>
                </c:pt>
                <c:pt idx="10">
                  <c:v>5559</c:v>
                </c:pt>
                <c:pt idx="11">
                  <c:v>18</c:v>
                </c:pt>
                <c:pt idx="12">
                  <c:v>41</c:v>
                </c:pt>
                <c:pt idx="13">
                  <c:v>3939</c:v>
                </c:pt>
                <c:pt idx="14">
                  <c:v>394</c:v>
                </c:pt>
                <c:pt idx="15">
                  <c:v>7780</c:v>
                </c:pt>
                <c:pt idx="16">
                  <c:v>3403</c:v>
                </c:pt>
                <c:pt idx="17">
                  <c:v>2453.5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4852</c:v>
                </c:pt>
                <c:pt idx="22">
                  <c:v>7056</c:v>
                </c:pt>
                <c:pt idx="23">
                  <c:v>25</c:v>
                </c:pt>
                <c:pt idx="24">
                  <c:v>642</c:v>
                </c:pt>
                <c:pt idx="25">
                  <c:v>205422</c:v>
                </c:pt>
                <c:pt idx="26">
                  <c:v>15878</c:v>
                </c:pt>
                <c:pt idx="27">
                  <c:v>414.75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F-468E-AFC3-94BA895CAC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exterior'!$D$7:$D$34</c:f>
              <c:numCache>
                <c:formatCode>#,##0</c:formatCode>
                <c:ptCount val="28"/>
                <c:pt idx="0">
                  <c:v>2</c:v>
                </c:pt>
                <c:pt idx="1">
                  <c:v>3345.25</c:v>
                </c:pt>
                <c:pt idx="2">
                  <c:v>1533</c:v>
                </c:pt>
                <c:pt idx="3">
                  <c:v>0</c:v>
                </c:pt>
                <c:pt idx="4">
                  <c:v>48831</c:v>
                </c:pt>
                <c:pt idx="5">
                  <c:v>2113.5</c:v>
                </c:pt>
                <c:pt idx="6">
                  <c:v>16</c:v>
                </c:pt>
                <c:pt idx="7">
                  <c:v>153402.5</c:v>
                </c:pt>
                <c:pt idx="8">
                  <c:v>28670.25</c:v>
                </c:pt>
                <c:pt idx="9">
                  <c:v>3111</c:v>
                </c:pt>
                <c:pt idx="10">
                  <c:v>7093</c:v>
                </c:pt>
                <c:pt idx="11">
                  <c:v>16</c:v>
                </c:pt>
                <c:pt idx="12">
                  <c:v>616</c:v>
                </c:pt>
                <c:pt idx="13">
                  <c:v>4298</c:v>
                </c:pt>
                <c:pt idx="14">
                  <c:v>855</c:v>
                </c:pt>
                <c:pt idx="15">
                  <c:v>6181</c:v>
                </c:pt>
                <c:pt idx="16">
                  <c:v>1703</c:v>
                </c:pt>
                <c:pt idx="17">
                  <c:v>2672.75</c:v>
                </c:pt>
                <c:pt idx="18">
                  <c:v>0</c:v>
                </c:pt>
                <c:pt idx="19">
                  <c:v>4</c:v>
                </c:pt>
                <c:pt idx="20">
                  <c:v>0</c:v>
                </c:pt>
                <c:pt idx="21">
                  <c:v>5088</c:v>
                </c:pt>
                <c:pt idx="22">
                  <c:v>7630.75</c:v>
                </c:pt>
                <c:pt idx="23">
                  <c:v>158</c:v>
                </c:pt>
                <c:pt idx="24">
                  <c:v>835</c:v>
                </c:pt>
                <c:pt idx="25">
                  <c:v>202509</c:v>
                </c:pt>
                <c:pt idx="26">
                  <c:v>15906</c:v>
                </c:pt>
                <c:pt idx="27">
                  <c:v>351.25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68E-AFC3-94BA895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24898"/>
        <c:axId val="38732138"/>
      </c:barChart>
      <c:catAx>
        <c:axId val="5802489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732138"/>
        <c:crosses val="autoZero"/>
        <c:auto val="1"/>
        <c:lblAlgn val="ctr"/>
        <c:lblOffset val="100"/>
        <c:noMultiLvlLbl val="0"/>
      </c:catAx>
      <c:valAx>
        <c:axId val="3873213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02489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número'!$E$7:$E$34</c:f>
              <c:numCache>
                <c:formatCode>#,##0</c:formatCode>
                <c:ptCount val="28"/>
                <c:pt idx="0">
                  <c:v>67</c:v>
                </c:pt>
                <c:pt idx="1">
                  <c:v>60</c:v>
                </c:pt>
                <c:pt idx="2">
                  <c:v>103</c:v>
                </c:pt>
                <c:pt idx="3">
                  <c:v>52</c:v>
                </c:pt>
                <c:pt idx="4">
                  <c:v>2132</c:v>
                </c:pt>
                <c:pt idx="5">
                  <c:v>150</c:v>
                </c:pt>
                <c:pt idx="6">
                  <c:v>2467</c:v>
                </c:pt>
                <c:pt idx="7">
                  <c:v>568</c:v>
                </c:pt>
                <c:pt idx="8">
                  <c:v>169</c:v>
                </c:pt>
                <c:pt idx="9">
                  <c:v>185</c:v>
                </c:pt>
                <c:pt idx="10">
                  <c:v>95</c:v>
                </c:pt>
                <c:pt idx="11">
                  <c:v>778</c:v>
                </c:pt>
                <c:pt idx="12">
                  <c:v>51</c:v>
                </c:pt>
                <c:pt idx="13">
                  <c:v>70</c:v>
                </c:pt>
                <c:pt idx="14">
                  <c:v>165</c:v>
                </c:pt>
                <c:pt idx="15">
                  <c:v>1209</c:v>
                </c:pt>
                <c:pt idx="16">
                  <c:v>116</c:v>
                </c:pt>
                <c:pt idx="17">
                  <c:v>56</c:v>
                </c:pt>
                <c:pt idx="18">
                  <c:v>61</c:v>
                </c:pt>
                <c:pt idx="19">
                  <c:v>40</c:v>
                </c:pt>
                <c:pt idx="20">
                  <c:v>65</c:v>
                </c:pt>
                <c:pt idx="21">
                  <c:v>1500</c:v>
                </c:pt>
                <c:pt idx="22">
                  <c:v>98</c:v>
                </c:pt>
                <c:pt idx="23">
                  <c:v>70</c:v>
                </c:pt>
                <c:pt idx="24">
                  <c:v>146</c:v>
                </c:pt>
                <c:pt idx="25">
                  <c:v>592</c:v>
                </c:pt>
                <c:pt idx="26">
                  <c:v>115</c:v>
                </c:pt>
                <c:pt idx="27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CEB-A03E-C97F0E5D8C1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número'!$D$7:$D$34</c:f>
              <c:numCache>
                <c:formatCode>#,##0</c:formatCode>
                <c:ptCount val="28"/>
                <c:pt idx="0">
                  <c:v>81</c:v>
                </c:pt>
                <c:pt idx="1">
                  <c:v>64</c:v>
                </c:pt>
                <c:pt idx="2">
                  <c:v>110</c:v>
                </c:pt>
                <c:pt idx="3">
                  <c:v>59</c:v>
                </c:pt>
                <c:pt idx="4">
                  <c:v>2467</c:v>
                </c:pt>
                <c:pt idx="5">
                  <c:v>143</c:v>
                </c:pt>
                <c:pt idx="6">
                  <c:v>2978</c:v>
                </c:pt>
                <c:pt idx="7">
                  <c:v>553</c:v>
                </c:pt>
                <c:pt idx="8">
                  <c:v>189</c:v>
                </c:pt>
                <c:pt idx="9">
                  <c:v>168</c:v>
                </c:pt>
                <c:pt idx="10">
                  <c:v>100</c:v>
                </c:pt>
                <c:pt idx="11">
                  <c:v>871</c:v>
                </c:pt>
                <c:pt idx="12">
                  <c:v>54</c:v>
                </c:pt>
                <c:pt idx="13">
                  <c:v>86</c:v>
                </c:pt>
                <c:pt idx="14">
                  <c:v>167</c:v>
                </c:pt>
                <c:pt idx="15">
                  <c:v>1260</c:v>
                </c:pt>
                <c:pt idx="16">
                  <c:v>94</c:v>
                </c:pt>
                <c:pt idx="17">
                  <c:v>36</c:v>
                </c:pt>
                <c:pt idx="18">
                  <c:v>69</c:v>
                </c:pt>
                <c:pt idx="19">
                  <c:v>71</c:v>
                </c:pt>
                <c:pt idx="20">
                  <c:v>51</c:v>
                </c:pt>
                <c:pt idx="21">
                  <c:v>1503</c:v>
                </c:pt>
                <c:pt idx="22">
                  <c:v>103</c:v>
                </c:pt>
                <c:pt idx="23">
                  <c:v>56</c:v>
                </c:pt>
                <c:pt idx="24">
                  <c:v>175</c:v>
                </c:pt>
                <c:pt idx="25">
                  <c:v>556</c:v>
                </c:pt>
                <c:pt idx="26">
                  <c:v>124</c:v>
                </c:pt>
                <c:pt idx="27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CEB-A03E-C97F0E5D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4443"/>
        <c:axId val="8812154"/>
      </c:barChart>
      <c:catAx>
        <c:axId val="11444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812154"/>
        <c:crosses val="autoZero"/>
        <c:auto val="1"/>
        <c:lblAlgn val="ctr"/>
        <c:lblOffset val="100"/>
        <c:noMultiLvlLbl val="0"/>
      </c:catAx>
      <c:valAx>
        <c:axId val="881215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444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presentación'!$E$7:$E$34</c:f>
              <c:numCache>
                <c:formatCode>#,##0</c:formatCode>
                <c:ptCount val="28"/>
                <c:pt idx="0">
                  <c:v>845491</c:v>
                </c:pt>
                <c:pt idx="1">
                  <c:v>195217</c:v>
                </c:pt>
                <c:pt idx="2">
                  <c:v>370454</c:v>
                </c:pt>
                <c:pt idx="3">
                  <c:v>379684</c:v>
                </c:pt>
                <c:pt idx="4">
                  <c:v>6464819</c:v>
                </c:pt>
                <c:pt idx="5">
                  <c:v>372099</c:v>
                </c:pt>
                <c:pt idx="6">
                  <c:v>1034074</c:v>
                </c:pt>
                <c:pt idx="7">
                  <c:v>5358427</c:v>
                </c:pt>
                <c:pt idx="8">
                  <c:v>2162772</c:v>
                </c:pt>
                <c:pt idx="9">
                  <c:v>3138100</c:v>
                </c:pt>
                <c:pt idx="10">
                  <c:v>1475909</c:v>
                </c:pt>
                <c:pt idx="11">
                  <c:v>102991</c:v>
                </c:pt>
                <c:pt idx="12">
                  <c:v>496339</c:v>
                </c:pt>
                <c:pt idx="13">
                  <c:v>903674</c:v>
                </c:pt>
                <c:pt idx="14">
                  <c:v>2436619</c:v>
                </c:pt>
                <c:pt idx="15">
                  <c:v>2429457</c:v>
                </c:pt>
                <c:pt idx="16">
                  <c:v>511300</c:v>
                </c:pt>
                <c:pt idx="17">
                  <c:v>164033</c:v>
                </c:pt>
                <c:pt idx="18">
                  <c:v>48341</c:v>
                </c:pt>
                <c:pt idx="19">
                  <c:v>250078</c:v>
                </c:pt>
                <c:pt idx="20">
                  <c:v>249763</c:v>
                </c:pt>
                <c:pt idx="21">
                  <c:v>1021896</c:v>
                </c:pt>
                <c:pt idx="22">
                  <c:v>543935</c:v>
                </c:pt>
                <c:pt idx="23">
                  <c:v>337193</c:v>
                </c:pt>
                <c:pt idx="24">
                  <c:v>2461197</c:v>
                </c:pt>
                <c:pt idx="25">
                  <c:v>5735503</c:v>
                </c:pt>
                <c:pt idx="26">
                  <c:v>304688</c:v>
                </c:pt>
                <c:pt idx="27">
                  <c:v>101087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9-4755-865B-2A34AFB513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presentación'!$D$7:$D$34</c:f>
              <c:numCache>
                <c:formatCode>#,##0</c:formatCode>
                <c:ptCount val="28"/>
                <c:pt idx="0">
                  <c:v>776737</c:v>
                </c:pt>
                <c:pt idx="1">
                  <c:v>209666</c:v>
                </c:pt>
                <c:pt idx="2">
                  <c:v>350523</c:v>
                </c:pt>
                <c:pt idx="3">
                  <c:v>366409</c:v>
                </c:pt>
                <c:pt idx="4">
                  <c:v>7646863</c:v>
                </c:pt>
                <c:pt idx="5">
                  <c:v>469793</c:v>
                </c:pt>
                <c:pt idx="6">
                  <c:v>1234623</c:v>
                </c:pt>
                <c:pt idx="7">
                  <c:v>4689956</c:v>
                </c:pt>
                <c:pt idx="8">
                  <c:v>2386800</c:v>
                </c:pt>
                <c:pt idx="9">
                  <c:v>3132595</c:v>
                </c:pt>
                <c:pt idx="10">
                  <c:v>1472105</c:v>
                </c:pt>
                <c:pt idx="11">
                  <c:v>96305</c:v>
                </c:pt>
                <c:pt idx="12">
                  <c:v>407068</c:v>
                </c:pt>
                <c:pt idx="13">
                  <c:v>1339082</c:v>
                </c:pt>
                <c:pt idx="14">
                  <c:v>2554319</c:v>
                </c:pt>
                <c:pt idx="15">
                  <c:v>2896180</c:v>
                </c:pt>
                <c:pt idx="16">
                  <c:v>398506</c:v>
                </c:pt>
                <c:pt idx="17">
                  <c:v>179277</c:v>
                </c:pt>
                <c:pt idx="18">
                  <c:v>44272</c:v>
                </c:pt>
                <c:pt idx="19">
                  <c:v>207702</c:v>
                </c:pt>
                <c:pt idx="20">
                  <c:v>206556</c:v>
                </c:pt>
                <c:pt idx="21">
                  <c:v>1197145</c:v>
                </c:pt>
                <c:pt idx="22">
                  <c:v>412513</c:v>
                </c:pt>
                <c:pt idx="23">
                  <c:v>298904</c:v>
                </c:pt>
                <c:pt idx="24">
                  <c:v>2327148</c:v>
                </c:pt>
                <c:pt idx="25">
                  <c:v>6213883</c:v>
                </c:pt>
                <c:pt idx="26">
                  <c:v>319275</c:v>
                </c:pt>
                <c:pt idx="27">
                  <c:v>90795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9-4755-865B-2A34AFB5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6442110"/>
        <c:axId val="22776624"/>
      </c:barChart>
      <c:catAx>
        <c:axId val="2644211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776624"/>
        <c:crosses val="autoZero"/>
        <c:auto val="1"/>
        <c:lblAlgn val="ctr"/>
        <c:lblOffset val="100"/>
        <c:noMultiLvlLbl val="0"/>
      </c:catAx>
      <c:valAx>
        <c:axId val="2277662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44211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GT'!$E$7:$E$34</c:f>
              <c:numCache>
                <c:formatCode>#,##0</c:formatCode>
                <c:ptCount val="28"/>
                <c:pt idx="0">
                  <c:v>1300271</c:v>
                </c:pt>
                <c:pt idx="1">
                  <c:v>1351065</c:v>
                </c:pt>
                <c:pt idx="2">
                  <c:v>1707917</c:v>
                </c:pt>
                <c:pt idx="3">
                  <c:v>429744</c:v>
                </c:pt>
                <c:pt idx="4">
                  <c:v>37286493</c:v>
                </c:pt>
                <c:pt idx="5">
                  <c:v>2013021</c:v>
                </c:pt>
                <c:pt idx="6">
                  <c:v>14300264</c:v>
                </c:pt>
                <c:pt idx="7">
                  <c:v>23846179</c:v>
                </c:pt>
                <c:pt idx="8">
                  <c:v>3312239</c:v>
                </c:pt>
                <c:pt idx="9">
                  <c:v>3531588</c:v>
                </c:pt>
                <c:pt idx="10">
                  <c:v>1544872</c:v>
                </c:pt>
                <c:pt idx="11">
                  <c:v>5679004</c:v>
                </c:pt>
                <c:pt idx="12">
                  <c:v>986288</c:v>
                </c:pt>
                <c:pt idx="13">
                  <c:v>1153705</c:v>
                </c:pt>
                <c:pt idx="14">
                  <c:v>2966115</c:v>
                </c:pt>
                <c:pt idx="15">
                  <c:v>30128397</c:v>
                </c:pt>
                <c:pt idx="16">
                  <c:v>5552551</c:v>
                </c:pt>
                <c:pt idx="17">
                  <c:v>336334</c:v>
                </c:pt>
                <c:pt idx="18">
                  <c:v>1721232</c:v>
                </c:pt>
                <c:pt idx="19">
                  <c:v>575904</c:v>
                </c:pt>
                <c:pt idx="20">
                  <c:v>444773</c:v>
                </c:pt>
                <c:pt idx="21">
                  <c:v>23989781</c:v>
                </c:pt>
                <c:pt idx="22">
                  <c:v>1661034</c:v>
                </c:pt>
                <c:pt idx="23">
                  <c:v>412792</c:v>
                </c:pt>
                <c:pt idx="24">
                  <c:v>3079411</c:v>
                </c:pt>
                <c:pt idx="25">
                  <c:v>22290606</c:v>
                </c:pt>
                <c:pt idx="26">
                  <c:v>2638459</c:v>
                </c:pt>
                <c:pt idx="27">
                  <c:v>276333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F-4206-8A10-BBCF0B8B449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GT'!$D$7:$D$34</c:f>
              <c:numCache>
                <c:formatCode>#,##0</c:formatCode>
                <c:ptCount val="28"/>
                <c:pt idx="0">
                  <c:v>1209395</c:v>
                </c:pt>
                <c:pt idx="1">
                  <c:v>702046</c:v>
                </c:pt>
                <c:pt idx="2">
                  <c:v>2016323</c:v>
                </c:pt>
                <c:pt idx="3">
                  <c:v>469747</c:v>
                </c:pt>
                <c:pt idx="4">
                  <c:v>43900862</c:v>
                </c:pt>
                <c:pt idx="5">
                  <c:v>1878269</c:v>
                </c:pt>
                <c:pt idx="6">
                  <c:v>16791987</c:v>
                </c:pt>
                <c:pt idx="7">
                  <c:v>22236443</c:v>
                </c:pt>
                <c:pt idx="8">
                  <c:v>3527561</c:v>
                </c:pt>
                <c:pt idx="9">
                  <c:v>3916849</c:v>
                </c:pt>
                <c:pt idx="10">
                  <c:v>1633351</c:v>
                </c:pt>
                <c:pt idx="11">
                  <c:v>6302453</c:v>
                </c:pt>
                <c:pt idx="12">
                  <c:v>678852</c:v>
                </c:pt>
                <c:pt idx="13">
                  <c:v>1397922</c:v>
                </c:pt>
                <c:pt idx="14">
                  <c:v>3120988</c:v>
                </c:pt>
                <c:pt idx="15">
                  <c:v>32114039</c:v>
                </c:pt>
                <c:pt idx="16">
                  <c:v>4116828</c:v>
                </c:pt>
                <c:pt idx="17">
                  <c:v>279013</c:v>
                </c:pt>
                <c:pt idx="18">
                  <c:v>1912089</c:v>
                </c:pt>
                <c:pt idx="19">
                  <c:v>1112336</c:v>
                </c:pt>
                <c:pt idx="20">
                  <c:v>411650</c:v>
                </c:pt>
                <c:pt idx="21">
                  <c:v>21464567</c:v>
                </c:pt>
                <c:pt idx="22">
                  <c:v>1617738</c:v>
                </c:pt>
                <c:pt idx="23">
                  <c:v>419906</c:v>
                </c:pt>
                <c:pt idx="24">
                  <c:v>3355802</c:v>
                </c:pt>
                <c:pt idx="25">
                  <c:v>21690169</c:v>
                </c:pt>
                <c:pt idx="26">
                  <c:v>2990320</c:v>
                </c:pt>
                <c:pt idx="27">
                  <c:v>161592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BF-4206-8A10-BBCF0B8B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961210"/>
        <c:axId val="60618202"/>
      </c:barChart>
      <c:catAx>
        <c:axId val="1996121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618202"/>
        <c:crosses val="autoZero"/>
        <c:auto val="1"/>
        <c:lblAlgn val="ctr"/>
        <c:lblOffset val="100"/>
        <c:noMultiLvlLbl val="0"/>
      </c:catAx>
      <c:valAx>
        <c:axId val="6061820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96121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Cruceros!$E$7:$E$34</c:f>
              <c:numCache>
                <c:formatCode>#,##0</c:formatCode>
                <c:ptCount val="28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</c:v>
                </c:pt>
                <c:pt idx="6">
                  <c:v>9</c:v>
                </c:pt>
                <c:pt idx="7">
                  <c:v>32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122</c:v>
                </c:pt>
                <c:pt idx="16">
                  <c:v>15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110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15</c:v>
                </c:pt>
                <c:pt idx="26">
                  <c:v>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6-4A50-99F9-0DBF01617224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Cruceros!$D$7:$D$34</c:f>
              <c:numCache>
                <c:formatCode>#,##0</c:formatCode>
                <c:ptCount val="28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</c:v>
                </c:pt>
                <c:pt idx="6">
                  <c:v>15</c:v>
                </c:pt>
                <c:pt idx="7">
                  <c:v>23</c:v>
                </c:pt>
                <c:pt idx="8">
                  <c:v>0</c:v>
                </c:pt>
                <c:pt idx="9">
                  <c:v>6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110</c:v>
                </c:pt>
                <c:pt idx="16">
                  <c:v>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90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10</c:v>
                </c:pt>
                <c:pt idx="26">
                  <c:v>6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6-4A50-99F9-0DBF0161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098746"/>
        <c:axId val="18248910"/>
      </c:barChart>
      <c:catAx>
        <c:axId val="3509874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248910"/>
        <c:crosses val="autoZero"/>
        <c:auto val="1"/>
        <c:lblAlgn val="ctr"/>
        <c:lblOffset val="100"/>
        <c:noMultiLvlLbl val="0"/>
      </c:catAx>
      <c:valAx>
        <c:axId val="1824891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09874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total'!$E$7:$E$34</c:f>
              <c:numCache>
                <c:formatCode>#,##0</c:formatCode>
                <c:ptCount val="28"/>
                <c:pt idx="0">
                  <c:v>5529</c:v>
                </c:pt>
                <c:pt idx="1">
                  <c:v>24247</c:v>
                </c:pt>
                <c:pt idx="2">
                  <c:v>36765</c:v>
                </c:pt>
                <c:pt idx="3">
                  <c:v>0</c:v>
                </c:pt>
                <c:pt idx="4">
                  <c:v>384444</c:v>
                </c:pt>
                <c:pt idx="5">
                  <c:v>20312</c:v>
                </c:pt>
                <c:pt idx="6">
                  <c:v>244907</c:v>
                </c:pt>
                <c:pt idx="7">
                  <c:v>208160</c:v>
                </c:pt>
                <c:pt idx="8">
                  <c:v>3843</c:v>
                </c:pt>
                <c:pt idx="9">
                  <c:v>4125</c:v>
                </c:pt>
                <c:pt idx="10">
                  <c:v>0</c:v>
                </c:pt>
                <c:pt idx="11">
                  <c:v>124506</c:v>
                </c:pt>
                <c:pt idx="12">
                  <c:v>0</c:v>
                </c:pt>
                <c:pt idx="13">
                  <c:v>0</c:v>
                </c:pt>
                <c:pt idx="14">
                  <c:v>2836</c:v>
                </c:pt>
                <c:pt idx="15">
                  <c:v>456599</c:v>
                </c:pt>
                <c:pt idx="16">
                  <c:v>55706</c:v>
                </c:pt>
                <c:pt idx="17">
                  <c:v>0</c:v>
                </c:pt>
                <c:pt idx="18">
                  <c:v>47821</c:v>
                </c:pt>
                <c:pt idx="19">
                  <c:v>9283</c:v>
                </c:pt>
                <c:pt idx="20">
                  <c:v>0</c:v>
                </c:pt>
                <c:pt idx="21">
                  <c:v>695320</c:v>
                </c:pt>
                <c:pt idx="22">
                  <c:v>6256</c:v>
                </c:pt>
                <c:pt idx="23">
                  <c:v>136</c:v>
                </c:pt>
                <c:pt idx="24">
                  <c:v>0</c:v>
                </c:pt>
                <c:pt idx="25">
                  <c:v>77777</c:v>
                </c:pt>
                <c:pt idx="26">
                  <c:v>5495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F-4435-B65C-C639A4EB950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total'!$D$7:$D$34</c:f>
              <c:numCache>
                <c:formatCode>#,##0</c:formatCode>
                <c:ptCount val="28"/>
                <c:pt idx="0">
                  <c:v>5677</c:v>
                </c:pt>
                <c:pt idx="1">
                  <c:v>10267</c:v>
                </c:pt>
                <c:pt idx="2">
                  <c:v>40956</c:v>
                </c:pt>
                <c:pt idx="3">
                  <c:v>0</c:v>
                </c:pt>
                <c:pt idx="4">
                  <c:v>399875</c:v>
                </c:pt>
                <c:pt idx="5">
                  <c:v>15114</c:v>
                </c:pt>
                <c:pt idx="6">
                  <c:v>308136</c:v>
                </c:pt>
                <c:pt idx="7">
                  <c:v>179492</c:v>
                </c:pt>
                <c:pt idx="8">
                  <c:v>4367</c:v>
                </c:pt>
                <c:pt idx="9">
                  <c:v>8115</c:v>
                </c:pt>
                <c:pt idx="10">
                  <c:v>0</c:v>
                </c:pt>
                <c:pt idx="11">
                  <c:v>147737</c:v>
                </c:pt>
                <c:pt idx="12">
                  <c:v>0</c:v>
                </c:pt>
                <c:pt idx="13">
                  <c:v>0</c:v>
                </c:pt>
                <c:pt idx="14">
                  <c:v>2894</c:v>
                </c:pt>
                <c:pt idx="15">
                  <c:v>416063</c:v>
                </c:pt>
                <c:pt idx="16">
                  <c:v>38904</c:v>
                </c:pt>
                <c:pt idx="17">
                  <c:v>0</c:v>
                </c:pt>
                <c:pt idx="18">
                  <c:v>42318</c:v>
                </c:pt>
                <c:pt idx="19">
                  <c:v>7749</c:v>
                </c:pt>
                <c:pt idx="20">
                  <c:v>0</c:v>
                </c:pt>
                <c:pt idx="21">
                  <c:v>685942</c:v>
                </c:pt>
                <c:pt idx="22">
                  <c:v>6048</c:v>
                </c:pt>
                <c:pt idx="23">
                  <c:v>295</c:v>
                </c:pt>
                <c:pt idx="24">
                  <c:v>0</c:v>
                </c:pt>
                <c:pt idx="25">
                  <c:v>69434</c:v>
                </c:pt>
                <c:pt idx="26">
                  <c:v>9809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F-4435-B65C-C639A4EB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9138010"/>
        <c:axId val="25530405"/>
      </c:barChart>
      <c:catAx>
        <c:axId val="4913801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530405"/>
        <c:crosses val="autoZero"/>
        <c:auto val="1"/>
        <c:lblAlgn val="ctr"/>
        <c:lblOffset val="100"/>
        <c:noMultiLvlLbl val="0"/>
      </c:catAx>
      <c:valAx>
        <c:axId val="2553040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13801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regulares'!$E$7:$E$34</c:f>
              <c:numCache>
                <c:formatCode>#,##0</c:formatCode>
                <c:ptCount val="28"/>
                <c:pt idx="0">
                  <c:v>0</c:v>
                </c:pt>
                <c:pt idx="1">
                  <c:v>13083</c:v>
                </c:pt>
                <c:pt idx="2">
                  <c:v>36765</c:v>
                </c:pt>
                <c:pt idx="3">
                  <c:v>0</c:v>
                </c:pt>
                <c:pt idx="4">
                  <c:v>384444</c:v>
                </c:pt>
                <c:pt idx="5">
                  <c:v>2991</c:v>
                </c:pt>
                <c:pt idx="6">
                  <c:v>224815</c:v>
                </c:pt>
                <c:pt idx="7">
                  <c:v>71304</c:v>
                </c:pt>
                <c:pt idx="8">
                  <c:v>3843</c:v>
                </c:pt>
                <c:pt idx="9">
                  <c:v>0</c:v>
                </c:pt>
                <c:pt idx="10">
                  <c:v>0</c:v>
                </c:pt>
                <c:pt idx="11">
                  <c:v>124506</c:v>
                </c:pt>
                <c:pt idx="12">
                  <c:v>0</c:v>
                </c:pt>
                <c:pt idx="13">
                  <c:v>0</c:v>
                </c:pt>
                <c:pt idx="14">
                  <c:v>2836</c:v>
                </c:pt>
                <c:pt idx="15">
                  <c:v>85833</c:v>
                </c:pt>
                <c:pt idx="16">
                  <c:v>27632</c:v>
                </c:pt>
                <c:pt idx="17">
                  <c:v>0</c:v>
                </c:pt>
                <c:pt idx="18">
                  <c:v>46784</c:v>
                </c:pt>
                <c:pt idx="19">
                  <c:v>9283</c:v>
                </c:pt>
                <c:pt idx="20">
                  <c:v>0</c:v>
                </c:pt>
                <c:pt idx="21">
                  <c:v>412389</c:v>
                </c:pt>
                <c:pt idx="22">
                  <c:v>5378</c:v>
                </c:pt>
                <c:pt idx="23">
                  <c:v>0</c:v>
                </c:pt>
                <c:pt idx="24">
                  <c:v>0</c:v>
                </c:pt>
                <c:pt idx="25">
                  <c:v>53787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C-43D5-B0A4-02B0546F78B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regulares'!$D$7:$D$34</c:f>
              <c:numCache>
                <c:formatCode>#,##0</c:formatCode>
                <c:ptCount val="28"/>
                <c:pt idx="0">
                  <c:v>0</c:v>
                </c:pt>
                <c:pt idx="1">
                  <c:v>10267</c:v>
                </c:pt>
                <c:pt idx="2">
                  <c:v>40956</c:v>
                </c:pt>
                <c:pt idx="3">
                  <c:v>0</c:v>
                </c:pt>
                <c:pt idx="4">
                  <c:v>399875</c:v>
                </c:pt>
                <c:pt idx="5">
                  <c:v>2595</c:v>
                </c:pt>
                <c:pt idx="6">
                  <c:v>256898</c:v>
                </c:pt>
                <c:pt idx="7">
                  <c:v>68438</c:v>
                </c:pt>
                <c:pt idx="8">
                  <c:v>4367</c:v>
                </c:pt>
                <c:pt idx="9">
                  <c:v>0</c:v>
                </c:pt>
                <c:pt idx="10">
                  <c:v>0</c:v>
                </c:pt>
                <c:pt idx="11">
                  <c:v>146889</c:v>
                </c:pt>
                <c:pt idx="12">
                  <c:v>0</c:v>
                </c:pt>
                <c:pt idx="13">
                  <c:v>0</c:v>
                </c:pt>
                <c:pt idx="14">
                  <c:v>2894</c:v>
                </c:pt>
                <c:pt idx="15">
                  <c:v>97332</c:v>
                </c:pt>
                <c:pt idx="16">
                  <c:v>26476</c:v>
                </c:pt>
                <c:pt idx="17">
                  <c:v>0</c:v>
                </c:pt>
                <c:pt idx="18">
                  <c:v>42318</c:v>
                </c:pt>
                <c:pt idx="19">
                  <c:v>7749</c:v>
                </c:pt>
                <c:pt idx="20">
                  <c:v>0</c:v>
                </c:pt>
                <c:pt idx="21">
                  <c:v>430337</c:v>
                </c:pt>
                <c:pt idx="22">
                  <c:v>6048</c:v>
                </c:pt>
                <c:pt idx="23">
                  <c:v>0</c:v>
                </c:pt>
                <c:pt idx="24">
                  <c:v>0</c:v>
                </c:pt>
                <c:pt idx="25">
                  <c:v>50706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C-43D5-B0A4-02B0546F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1945763"/>
        <c:axId val="5094455"/>
      </c:barChart>
      <c:catAx>
        <c:axId val="6194576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94455"/>
        <c:crosses val="autoZero"/>
        <c:auto val="1"/>
        <c:lblAlgn val="ctr"/>
        <c:lblOffset val="100"/>
        <c:noMultiLvlLbl val="0"/>
      </c:catAx>
      <c:valAx>
        <c:axId val="509445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94576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crucero'!$E$7:$E$34</c:f>
              <c:numCache>
                <c:formatCode>#,##0</c:formatCode>
                <c:ptCount val="28"/>
                <c:pt idx="0">
                  <c:v>5529</c:v>
                </c:pt>
                <c:pt idx="1">
                  <c:v>11164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17321</c:v>
                </c:pt>
                <c:pt idx="6">
                  <c:v>20092</c:v>
                </c:pt>
                <c:pt idx="7">
                  <c:v>136856</c:v>
                </c:pt>
                <c:pt idx="8">
                  <c:v>0</c:v>
                </c:pt>
                <c:pt idx="9">
                  <c:v>4125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370766</c:v>
                </c:pt>
                <c:pt idx="16">
                  <c:v>28074</c:v>
                </c:pt>
                <c:pt idx="17">
                  <c:v>0</c:v>
                </c:pt>
                <c:pt idx="18">
                  <c:v>1037</c:v>
                </c:pt>
                <c:pt idx="19">
                  <c:v>0</c:v>
                </c:pt>
                <c:pt idx="20">
                  <c:v>0</c:v>
                </c:pt>
                <c:pt idx="21">
                  <c:v>282931</c:v>
                </c:pt>
                <c:pt idx="22">
                  <c:v>878</c:v>
                </c:pt>
                <c:pt idx="23">
                  <c:v>136</c:v>
                </c:pt>
                <c:pt idx="24">
                  <c:v>0</c:v>
                </c:pt>
                <c:pt idx="25">
                  <c:v>23990</c:v>
                </c:pt>
                <c:pt idx="26">
                  <c:v>5495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4-4CA6-AE04-1A99204756F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crucero'!$D$7:$D$34</c:f>
              <c:numCache>
                <c:formatCode>#,##0</c:formatCode>
                <c:ptCount val="28"/>
                <c:pt idx="0">
                  <c:v>5677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12519</c:v>
                </c:pt>
                <c:pt idx="6">
                  <c:v>51238</c:v>
                </c:pt>
                <c:pt idx="7">
                  <c:v>111054</c:v>
                </c:pt>
                <c:pt idx="8">
                  <c:v>0</c:v>
                </c:pt>
                <c:pt idx="9">
                  <c:v>8115</c:v>
                </c:pt>
                <c:pt idx="10">
                  <c:v>0</c:v>
                </c:pt>
                <c:pt idx="11">
                  <c:v>848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318731</c:v>
                </c:pt>
                <c:pt idx="16">
                  <c:v>12428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255605</c:v>
                </c:pt>
                <c:pt idx="22">
                  <c:v>0</c:v>
                </c:pt>
                <c:pt idx="23">
                  <c:v>295</c:v>
                </c:pt>
                <c:pt idx="24">
                  <c:v>0</c:v>
                </c:pt>
                <c:pt idx="25">
                  <c:v>18728</c:v>
                </c:pt>
                <c:pt idx="26">
                  <c:v>9809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B4-4CA6-AE04-1A9920475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563585"/>
        <c:axId val="47654230"/>
      </c:barChart>
      <c:catAx>
        <c:axId val="1456358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654230"/>
        <c:crosses val="autoZero"/>
        <c:auto val="1"/>
        <c:lblAlgn val="ctr"/>
        <c:lblOffset val="100"/>
        <c:noMultiLvlLbl val="0"/>
      </c:catAx>
      <c:valAx>
        <c:axId val="4765423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6358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pasaje'!$E$7:$E$34</c:f>
              <c:numCache>
                <c:formatCode>#,##0</c:formatCode>
                <c:ptCount val="28"/>
                <c:pt idx="0">
                  <c:v>0</c:v>
                </c:pt>
                <c:pt idx="1">
                  <c:v>6193</c:v>
                </c:pt>
                <c:pt idx="2">
                  <c:v>11030</c:v>
                </c:pt>
                <c:pt idx="3">
                  <c:v>0</c:v>
                </c:pt>
                <c:pt idx="4">
                  <c:v>89951</c:v>
                </c:pt>
                <c:pt idx="5">
                  <c:v>1817</c:v>
                </c:pt>
                <c:pt idx="6">
                  <c:v>60530</c:v>
                </c:pt>
                <c:pt idx="7">
                  <c:v>24957</c:v>
                </c:pt>
                <c:pt idx="8">
                  <c:v>1966</c:v>
                </c:pt>
                <c:pt idx="9">
                  <c:v>0</c:v>
                </c:pt>
                <c:pt idx="10">
                  <c:v>0</c:v>
                </c:pt>
                <c:pt idx="11">
                  <c:v>30557</c:v>
                </c:pt>
                <c:pt idx="12">
                  <c:v>0</c:v>
                </c:pt>
                <c:pt idx="13">
                  <c:v>0</c:v>
                </c:pt>
                <c:pt idx="14">
                  <c:v>1818</c:v>
                </c:pt>
                <c:pt idx="15">
                  <c:v>40388</c:v>
                </c:pt>
                <c:pt idx="16">
                  <c:v>6543</c:v>
                </c:pt>
                <c:pt idx="17">
                  <c:v>0</c:v>
                </c:pt>
                <c:pt idx="18">
                  <c:v>12688</c:v>
                </c:pt>
                <c:pt idx="19">
                  <c:v>3096</c:v>
                </c:pt>
                <c:pt idx="20">
                  <c:v>0</c:v>
                </c:pt>
                <c:pt idx="21">
                  <c:v>126302</c:v>
                </c:pt>
                <c:pt idx="22">
                  <c:v>2506</c:v>
                </c:pt>
                <c:pt idx="23">
                  <c:v>0</c:v>
                </c:pt>
                <c:pt idx="24">
                  <c:v>0</c:v>
                </c:pt>
                <c:pt idx="25">
                  <c:v>17425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3-4BE3-8B92-16935B3EE76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pasaje'!$D$7:$D$34</c:f>
              <c:numCache>
                <c:formatCode>#,##0</c:formatCode>
                <c:ptCount val="28"/>
                <c:pt idx="0">
                  <c:v>0</c:v>
                </c:pt>
                <c:pt idx="1">
                  <c:v>3946</c:v>
                </c:pt>
                <c:pt idx="2">
                  <c:v>12275</c:v>
                </c:pt>
                <c:pt idx="3">
                  <c:v>0</c:v>
                </c:pt>
                <c:pt idx="4">
                  <c:v>92495</c:v>
                </c:pt>
                <c:pt idx="5">
                  <c:v>1569</c:v>
                </c:pt>
                <c:pt idx="6">
                  <c:v>65908</c:v>
                </c:pt>
                <c:pt idx="7">
                  <c:v>23870</c:v>
                </c:pt>
                <c:pt idx="8">
                  <c:v>1952</c:v>
                </c:pt>
                <c:pt idx="9">
                  <c:v>0</c:v>
                </c:pt>
                <c:pt idx="10">
                  <c:v>0</c:v>
                </c:pt>
                <c:pt idx="11">
                  <c:v>39466</c:v>
                </c:pt>
                <c:pt idx="12">
                  <c:v>0</c:v>
                </c:pt>
                <c:pt idx="13">
                  <c:v>0</c:v>
                </c:pt>
                <c:pt idx="14">
                  <c:v>1759</c:v>
                </c:pt>
                <c:pt idx="15">
                  <c:v>43718</c:v>
                </c:pt>
                <c:pt idx="16">
                  <c:v>5891</c:v>
                </c:pt>
                <c:pt idx="17">
                  <c:v>0</c:v>
                </c:pt>
                <c:pt idx="18">
                  <c:v>10620</c:v>
                </c:pt>
                <c:pt idx="19">
                  <c:v>2112</c:v>
                </c:pt>
                <c:pt idx="20">
                  <c:v>0</c:v>
                </c:pt>
                <c:pt idx="21">
                  <c:v>130692</c:v>
                </c:pt>
                <c:pt idx="22">
                  <c:v>2872</c:v>
                </c:pt>
                <c:pt idx="23">
                  <c:v>0</c:v>
                </c:pt>
                <c:pt idx="24">
                  <c:v>0</c:v>
                </c:pt>
                <c:pt idx="25">
                  <c:v>15720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3-4BE3-8B92-16935B3E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1801310"/>
        <c:axId val="64584286"/>
      </c:barChart>
      <c:catAx>
        <c:axId val="4180131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584286"/>
        <c:crosses val="autoZero"/>
        <c:auto val="1"/>
        <c:lblAlgn val="ctr"/>
        <c:lblOffset val="100"/>
        <c:noMultiLvlLbl val="0"/>
      </c:catAx>
      <c:valAx>
        <c:axId val="6458428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80131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mercancía'!$E$7:$E$34</c:f>
              <c:numCache>
                <c:formatCode>#,##0</c:formatCode>
                <c:ptCount val="28"/>
                <c:pt idx="0">
                  <c:v>0</c:v>
                </c:pt>
                <c:pt idx="1">
                  <c:v>349</c:v>
                </c:pt>
                <c:pt idx="2">
                  <c:v>191</c:v>
                </c:pt>
                <c:pt idx="3">
                  <c:v>0</c:v>
                </c:pt>
                <c:pt idx="4">
                  <c:v>459</c:v>
                </c:pt>
                <c:pt idx="5">
                  <c:v>1072</c:v>
                </c:pt>
                <c:pt idx="6">
                  <c:v>5498</c:v>
                </c:pt>
                <c:pt idx="7">
                  <c:v>42779</c:v>
                </c:pt>
                <c:pt idx="8">
                  <c:v>689</c:v>
                </c:pt>
                <c:pt idx="9">
                  <c:v>0</c:v>
                </c:pt>
                <c:pt idx="10">
                  <c:v>39</c:v>
                </c:pt>
                <c:pt idx="11">
                  <c:v>408</c:v>
                </c:pt>
                <c:pt idx="12">
                  <c:v>0</c:v>
                </c:pt>
                <c:pt idx="13">
                  <c:v>1</c:v>
                </c:pt>
                <c:pt idx="14">
                  <c:v>2894</c:v>
                </c:pt>
                <c:pt idx="15">
                  <c:v>11886</c:v>
                </c:pt>
                <c:pt idx="16">
                  <c:v>7622</c:v>
                </c:pt>
                <c:pt idx="17">
                  <c:v>33</c:v>
                </c:pt>
                <c:pt idx="18">
                  <c:v>133</c:v>
                </c:pt>
                <c:pt idx="19">
                  <c:v>1</c:v>
                </c:pt>
                <c:pt idx="20">
                  <c:v>12460</c:v>
                </c:pt>
                <c:pt idx="21">
                  <c:v>5339</c:v>
                </c:pt>
                <c:pt idx="22">
                  <c:v>18290</c:v>
                </c:pt>
                <c:pt idx="23">
                  <c:v>2090</c:v>
                </c:pt>
                <c:pt idx="24">
                  <c:v>20523</c:v>
                </c:pt>
                <c:pt idx="25">
                  <c:v>35803</c:v>
                </c:pt>
                <c:pt idx="26">
                  <c:v>39204</c:v>
                </c:pt>
                <c:pt idx="2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E-4967-B55B-08375064A4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mercancía'!$D$7:$D$34</c:f>
              <c:numCache>
                <c:formatCode>#,##0</c:formatCode>
                <c:ptCount val="28"/>
                <c:pt idx="0">
                  <c:v>0</c:v>
                </c:pt>
                <c:pt idx="1">
                  <c:v>544</c:v>
                </c:pt>
                <c:pt idx="2">
                  <c:v>604</c:v>
                </c:pt>
                <c:pt idx="3">
                  <c:v>0</c:v>
                </c:pt>
                <c:pt idx="4">
                  <c:v>449</c:v>
                </c:pt>
                <c:pt idx="5">
                  <c:v>1258</c:v>
                </c:pt>
                <c:pt idx="6">
                  <c:v>5542</c:v>
                </c:pt>
                <c:pt idx="7">
                  <c:v>42823</c:v>
                </c:pt>
                <c:pt idx="8">
                  <c:v>826</c:v>
                </c:pt>
                <c:pt idx="9">
                  <c:v>0</c:v>
                </c:pt>
                <c:pt idx="10">
                  <c:v>8</c:v>
                </c:pt>
                <c:pt idx="11">
                  <c:v>93</c:v>
                </c:pt>
                <c:pt idx="12">
                  <c:v>0</c:v>
                </c:pt>
                <c:pt idx="13">
                  <c:v>13</c:v>
                </c:pt>
                <c:pt idx="14">
                  <c:v>840</c:v>
                </c:pt>
                <c:pt idx="15">
                  <c:v>8586</c:v>
                </c:pt>
                <c:pt idx="16">
                  <c:v>7890</c:v>
                </c:pt>
                <c:pt idx="17">
                  <c:v>5</c:v>
                </c:pt>
                <c:pt idx="18">
                  <c:v>181</c:v>
                </c:pt>
                <c:pt idx="19">
                  <c:v>4</c:v>
                </c:pt>
                <c:pt idx="20">
                  <c:v>11380</c:v>
                </c:pt>
                <c:pt idx="21">
                  <c:v>6878</c:v>
                </c:pt>
                <c:pt idx="22">
                  <c:v>14737</c:v>
                </c:pt>
                <c:pt idx="23">
                  <c:v>479</c:v>
                </c:pt>
                <c:pt idx="24">
                  <c:v>18942</c:v>
                </c:pt>
                <c:pt idx="25">
                  <c:v>38523</c:v>
                </c:pt>
                <c:pt idx="26">
                  <c:v>34202</c:v>
                </c:pt>
                <c:pt idx="2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E-4967-B55B-08375064A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4181767"/>
        <c:axId val="43049044"/>
      </c:barChart>
      <c:catAx>
        <c:axId val="6418176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049044"/>
        <c:crosses val="autoZero"/>
        <c:auto val="1"/>
        <c:lblAlgn val="ctr"/>
        <c:lblOffset val="100"/>
        <c:noMultiLvlLbl val="0"/>
      </c:catAx>
      <c:valAx>
        <c:axId val="4304904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18176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total'!$E$7:$E$34</c:f>
              <c:numCache>
                <c:formatCode>#,##0</c:formatCode>
                <c:ptCount val="28"/>
                <c:pt idx="0">
                  <c:v>509189</c:v>
                </c:pt>
                <c:pt idx="1">
                  <c:v>21181</c:v>
                </c:pt>
                <c:pt idx="2">
                  <c:v>44772</c:v>
                </c:pt>
                <c:pt idx="3">
                  <c:v>264318</c:v>
                </c:pt>
                <c:pt idx="4">
                  <c:v>1305000</c:v>
                </c:pt>
                <c:pt idx="5">
                  <c:v>95262</c:v>
                </c:pt>
                <c:pt idx="6">
                  <c:v>6456</c:v>
                </c:pt>
                <c:pt idx="7">
                  <c:v>1391337</c:v>
                </c:pt>
                <c:pt idx="8">
                  <c:v>1385977</c:v>
                </c:pt>
                <c:pt idx="9">
                  <c:v>2115542</c:v>
                </c:pt>
                <c:pt idx="10">
                  <c:v>1039804</c:v>
                </c:pt>
                <c:pt idx="11">
                  <c:v>48492</c:v>
                </c:pt>
                <c:pt idx="12">
                  <c:v>328538</c:v>
                </c:pt>
                <c:pt idx="13">
                  <c:v>614226</c:v>
                </c:pt>
                <c:pt idx="14">
                  <c:v>1286644</c:v>
                </c:pt>
                <c:pt idx="15">
                  <c:v>146383</c:v>
                </c:pt>
                <c:pt idx="16">
                  <c:v>29722</c:v>
                </c:pt>
                <c:pt idx="17">
                  <c:v>112150</c:v>
                </c:pt>
                <c:pt idx="18">
                  <c:v>0</c:v>
                </c:pt>
                <c:pt idx="19">
                  <c:v>96940</c:v>
                </c:pt>
                <c:pt idx="20">
                  <c:v>165547</c:v>
                </c:pt>
                <c:pt idx="21">
                  <c:v>95685</c:v>
                </c:pt>
                <c:pt idx="22">
                  <c:v>303367</c:v>
                </c:pt>
                <c:pt idx="23">
                  <c:v>119342</c:v>
                </c:pt>
                <c:pt idx="24">
                  <c:v>1726166</c:v>
                </c:pt>
                <c:pt idx="25">
                  <c:v>1298690</c:v>
                </c:pt>
                <c:pt idx="26">
                  <c:v>116990</c:v>
                </c:pt>
                <c:pt idx="27">
                  <c:v>55617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5B-45E9-9B16-3FD09649F8DB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total'!$D$7:$D$34</c:f>
              <c:numCache>
                <c:formatCode>#,##0</c:formatCode>
                <c:ptCount val="28"/>
                <c:pt idx="0">
                  <c:v>484985</c:v>
                </c:pt>
                <c:pt idx="1">
                  <c:v>78717</c:v>
                </c:pt>
                <c:pt idx="2">
                  <c:v>69081</c:v>
                </c:pt>
                <c:pt idx="3">
                  <c:v>159708</c:v>
                </c:pt>
                <c:pt idx="4">
                  <c:v>1383704</c:v>
                </c:pt>
                <c:pt idx="5">
                  <c:v>131185</c:v>
                </c:pt>
                <c:pt idx="6">
                  <c:v>16267</c:v>
                </c:pt>
                <c:pt idx="7">
                  <c:v>1314973</c:v>
                </c:pt>
                <c:pt idx="8">
                  <c:v>1594245</c:v>
                </c:pt>
                <c:pt idx="9">
                  <c:v>2243247</c:v>
                </c:pt>
                <c:pt idx="10">
                  <c:v>1074793</c:v>
                </c:pt>
                <c:pt idx="11">
                  <c:v>7125</c:v>
                </c:pt>
                <c:pt idx="12">
                  <c:v>245799</c:v>
                </c:pt>
                <c:pt idx="13">
                  <c:v>957426</c:v>
                </c:pt>
                <c:pt idx="14">
                  <c:v>1469616</c:v>
                </c:pt>
                <c:pt idx="15">
                  <c:v>153293</c:v>
                </c:pt>
                <c:pt idx="16">
                  <c:v>93940</c:v>
                </c:pt>
                <c:pt idx="17">
                  <c:v>124738</c:v>
                </c:pt>
                <c:pt idx="18">
                  <c:v>0</c:v>
                </c:pt>
                <c:pt idx="19">
                  <c:v>119790</c:v>
                </c:pt>
                <c:pt idx="20">
                  <c:v>155520</c:v>
                </c:pt>
                <c:pt idx="21">
                  <c:v>99096</c:v>
                </c:pt>
                <c:pt idx="22">
                  <c:v>192448</c:v>
                </c:pt>
                <c:pt idx="23">
                  <c:v>134139</c:v>
                </c:pt>
                <c:pt idx="24">
                  <c:v>1792370</c:v>
                </c:pt>
                <c:pt idx="25">
                  <c:v>1343317</c:v>
                </c:pt>
                <c:pt idx="26">
                  <c:v>121689</c:v>
                </c:pt>
                <c:pt idx="27">
                  <c:v>33731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5B-45E9-9B16-3FD09649F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0302752"/>
        <c:axId val="64617258"/>
      </c:barChart>
      <c:catAx>
        <c:axId val="303027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617258"/>
        <c:crosses val="autoZero"/>
        <c:auto val="1"/>
        <c:lblAlgn val="ctr"/>
        <c:lblOffset val="100"/>
        <c:noMultiLvlLbl val="0"/>
      </c:catAx>
      <c:valAx>
        <c:axId val="6461725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0275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GL'!$E$7:$E$34</c:f>
              <c:numCache>
                <c:formatCode>#,##0</c:formatCode>
                <c:ptCount val="28"/>
                <c:pt idx="0">
                  <c:v>242663</c:v>
                </c:pt>
                <c:pt idx="1">
                  <c:v>2100</c:v>
                </c:pt>
                <c:pt idx="2">
                  <c:v>6600</c:v>
                </c:pt>
                <c:pt idx="3">
                  <c:v>15046</c:v>
                </c:pt>
                <c:pt idx="4">
                  <c:v>851906</c:v>
                </c:pt>
                <c:pt idx="5">
                  <c:v>4697</c:v>
                </c:pt>
                <c:pt idx="6">
                  <c:v>0</c:v>
                </c:pt>
                <c:pt idx="7">
                  <c:v>638752</c:v>
                </c:pt>
                <c:pt idx="8">
                  <c:v>982597</c:v>
                </c:pt>
                <c:pt idx="9">
                  <c:v>1472030</c:v>
                </c:pt>
                <c:pt idx="10">
                  <c:v>551439</c:v>
                </c:pt>
                <c:pt idx="11">
                  <c:v>48347</c:v>
                </c:pt>
                <c:pt idx="12">
                  <c:v>182751</c:v>
                </c:pt>
                <c:pt idx="13">
                  <c:v>96558</c:v>
                </c:pt>
                <c:pt idx="14">
                  <c:v>1044448</c:v>
                </c:pt>
                <c:pt idx="15">
                  <c:v>85341</c:v>
                </c:pt>
                <c:pt idx="16">
                  <c:v>8594</c:v>
                </c:pt>
                <c:pt idx="17">
                  <c:v>0</c:v>
                </c:pt>
                <c:pt idx="18">
                  <c:v>0</c:v>
                </c:pt>
                <c:pt idx="19">
                  <c:v>83803</c:v>
                </c:pt>
                <c:pt idx="20">
                  <c:v>0</c:v>
                </c:pt>
                <c:pt idx="21">
                  <c:v>59572</c:v>
                </c:pt>
                <c:pt idx="22">
                  <c:v>14418</c:v>
                </c:pt>
                <c:pt idx="23">
                  <c:v>40576</c:v>
                </c:pt>
                <c:pt idx="24">
                  <c:v>1006197</c:v>
                </c:pt>
                <c:pt idx="25">
                  <c:v>270614</c:v>
                </c:pt>
                <c:pt idx="26">
                  <c:v>0</c:v>
                </c:pt>
                <c:pt idx="27">
                  <c:v>24280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1B-4220-9ACF-6281899A6359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GL'!$D$7:$D$34</c:f>
              <c:numCache>
                <c:formatCode>#,##0</c:formatCode>
                <c:ptCount val="28"/>
                <c:pt idx="0">
                  <c:v>353040</c:v>
                </c:pt>
                <c:pt idx="1">
                  <c:v>0</c:v>
                </c:pt>
                <c:pt idx="2">
                  <c:v>0</c:v>
                </c:pt>
                <c:pt idx="3">
                  <c:v>27068</c:v>
                </c:pt>
                <c:pt idx="4">
                  <c:v>868151</c:v>
                </c:pt>
                <c:pt idx="5">
                  <c:v>6686</c:v>
                </c:pt>
                <c:pt idx="6">
                  <c:v>9492</c:v>
                </c:pt>
                <c:pt idx="7">
                  <c:v>455045</c:v>
                </c:pt>
                <c:pt idx="8">
                  <c:v>1196471</c:v>
                </c:pt>
                <c:pt idx="9">
                  <c:v>1824662</c:v>
                </c:pt>
                <c:pt idx="10">
                  <c:v>603302</c:v>
                </c:pt>
                <c:pt idx="11">
                  <c:v>6990</c:v>
                </c:pt>
                <c:pt idx="12">
                  <c:v>171157</c:v>
                </c:pt>
                <c:pt idx="13">
                  <c:v>109827</c:v>
                </c:pt>
                <c:pt idx="14">
                  <c:v>1064222</c:v>
                </c:pt>
                <c:pt idx="15">
                  <c:v>94077</c:v>
                </c:pt>
                <c:pt idx="16">
                  <c:v>6376</c:v>
                </c:pt>
                <c:pt idx="17">
                  <c:v>0</c:v>
                </c:pt>
                <c:pt idx="18">
                  <c:v>0</c:v>
                </c:pt>
                <c:pt idx="19">
                  <c:v>73422</c:v>
                </c:pt>
                <c:pt idx="20">
                  <c:v>0</c:v>
                </c:pt>
                <c:pt idx="21">
                  <c:v>52756</c:v>
                </c:pt>
                <c:pt idx="22">
                  <c:v>21630</c:v>
                </c:pt>
                <c:pt idx="23">
                  <c:v>18175</c:v>
                </c:pt>
                <c:pt idx="24">
                  <c:v>1160306</c:v>
                </c:pt>
                <c:pt idx="25">
                  <c:v>262429</c:v>
                </c:pt>
                <c:pt idx="26">
                  <c:v>0</c:v>
                </c:pt>
                <c:pt idx="27">
                  <c:v>9277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1B-4220-9ACF-6281899A6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439374"/>
        <c:axId val="9788197"/>
      </c:barChart>
      <c:catAx>
        <c:axId val="1943937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88197"/>
        <c:crosses val="autoZero"/>
        <c:auto val="1"/>
        <c:lblAlgn val="ctr"/>
        <c:lblOffset val="100"/>
        <c:noMultiLvlLbl val="0"/>
      </c:catAx>
      <c:valAx>
        <c:axId val="978819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43937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GS'!$E$7:$E$34</c:f>
              <c:numCache>
                <c:formatCode>#,##0</c:formatCode>
                <c:ptCount val="28"/>
                <c:pt idx="0">
                  <c:v>241546</c:v>
                </c:pt>
                <c:pt idx="1">
                  <c:v>4500</c:v>
                </c:pt>
                <c:pt idx="2">
                  <c:v>6300</c:v>
                </c:pt>
                <c:pt idx="3">
                  <c:v>151001</c:v>
                </c:pt>
                <c:pt idx="4">
                  <c:v>9343</c:v>
                </c:pt>
                <c:pt idx="5">
                  <c:v>85950</c:v>
                </c:pt>
                <c:pt idx="6">
                  <c:v>5967</c:v>
                </c:pt>
                <c:pt idx="7">
                  <c:v>130617</c:v>
                </c:pt>
                <c:pt idx="8">
                  <c:v>172969</c:v>
                </c:pt>
                <c:pt idx="9">
                  <c:v>613264</c:v>
                </c:pt>
                <c:pt idx="10">
                  <c:v>480243</c:v>
                </c:pt>
                <c:pt idx="11">
                  <c:v>0</c:v>
                </c:pt>
                <c:pt idx="12">
                  <c:v>133695</c:v>
                </c:pt>
                <c:pt idx="13">
                  <c:v>479516</c:v>
                </c:pt>
                <c:pt idx="14">
                  <c:v>210397</c:v>
                </c:pt>
                <c:pt idx="15">
                  <c:v>29413</c:v>
                </c:pt>
                <c:pt idx="16">
                  <c:v>3532</c:v>
                </c:pt>
                <c:pt idx="17">
                  <c:v>69920</c:v>
                </c:pt>
                <c:pt idx="18">
                  <c:v>0</c:v>
                </c:pt>
                <c:pt idx="19">
                  <c:v>9531</c:v>
                </c:pt>
                <c:pt idx="20">
                  <c:v>76323</c:v>
                </c:pt>
                <c:pt idx="21">
                  <c:v>14198</c:v>
                </c:pt>
                <c:pt idx="22">
                  <c:v>239697</c:v>
                </c:pt>
                <c:pt idx="23">
                  <c:v>72777</c:v>
                </c:pt>
                <c:pt idx="24">
                  <c:v>642105</c:v>
                </c:pt>
                <c:pt idx="25">
                  <c:v>115916</c:v>
                </c:pt>
                <c:pt idx="26">
                  <c:v>0</c:v>
                </c:pt>
                <c:pt idx="27">
                  <c:v>15498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8B-4111-9D63-029670E8E580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GS'!$D$7:$D$34</c:f>
              <c:numCache>
                <c:formatCode>#,##0</c:formatCode>
                <c:ptCount val="28"/>
                <c:pt idx="0">
                  <c:v>120066</c:v>
                </c:pt>
                <c:pt idx="1">
                  <c:v>59830</c:v>
                </c:pt>
                <c:pt idx="2">
                  <c:v>8801</c:v>
                </c:pt>
                <c:pt idx="3">
                  <c:v>125332</c:v>
                </c:pt>
                <c:pt idx="4">
                  <c:v>6679</c:v>
                </c:pt>
                <c:pt idx="5">
                  <c:v>119756</c:v>
                </c:pt>
                <c:pt idx="6">
                  <c:v>6640</c:v>
                </c:pt>
                <c:pt idx="7">
                  <c:v>217288</c:v>
                </c:pt>
                <c:pt idx="8">
                  <c:v>122473</c:v>
                </c:pt>
                <c:pt idx="9">
                  <c:v>379159</c:v>
                </c:pt>
                <c:pt idx="10">
                  <c:v>466698</c:v>
                </c:pt>
                <c:pt idx="11">
                  <c:v>0</c:v>
                </c:pt>
                <c:pt idx="12">
                  <c:v>71161</c:v>
                </c:pt>
                <c:pt idx="13">
                  <c:v>806175</c:v>
                </c:pt>
                <c:pt idx="14">
                  <c:v>403888</c:v>
                </c:pt>
                <c:pt idx="15">
                  <c:v>27101</c:v>
                </c:pt>
                <c:pt idx="16">
                  <c:v>78351</c:v>
                </c:pt>
                <c:pt idx="17">
                  <c:v>92996</c:v>
                </c:pt>
                <c:pt idx="18">
                  <c:v>0</c:v>
                </c:pt>
                <c:pt idx="19">
                  <c:v>13973</c:v>
                </c:pt>
                <c:pt idx="20">
                  <c:v>91379</c:v>
                </c:pt>
                <c:pt idx="21">
                  <c:v>18359</c:v>
                </c:pt>
                <c:pt idx="22">
                  <c:v>124833</c:v>
                </c:pt>
                <c:pt idx="23">
                  <c:v>114127</c:v>
                </c:pt>
                <c:pt idx="24">
                  <c:v>549599</c:v>
                </c:pt>
                <c:pt idx="25">
                  <c:v>112829</c:v>
                </c:pt>
                <c:pt idx="26">
                  <c:v>4346</c:v>
                </c:pt>
                <c:pt idx="27">
                  <c:v>5510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B-4111-9D63-029670E8E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490334"/>
        <c:axId val="58330975"/>
      </c:barChart>
      <c:catAx>
        <c:axId val="3849033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330975"/>
        <c:crosses val="autoZero"/>
        <c:auto val="1"/>
        <c:lblAlgn val="ctr"/>
        <c:lblOffset val="100"/>
        <c:noMultiLvlLbl val="0"/>
      </c:catAx>
      <c:valAx>
        <c:axId val="5833097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49033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Líquidos!$E$7:$E$34</c:f>
              <c:numCache>
                <c:formatCode>#,##0</c:formatCode>
                <c:ptCount val="28"/>
                <c:pt idx="0">
                  <c:v>514226</c:v>
                </c:pt>
                <c:pt idx="1">
                  <c:v>8225</c:v>
                </c:pt>
                <c:pt idx="2">
                  <c:v>6600</c:v>
                </c:pt>
                <c:pt idx="3">
                  <c:v>43421</c:v>
                </c:pt>
                <c:pt idx="4">
                  <c:v>1794632</c:v>
                </c:pt>
                <c:pt idx="5">
                  <c:v>57211</c:v>
                </c:pt>
                <c:pt idx="6">
                  <c:v>38441</c:v>
                </c:pt>
                <c:pt idx="7">
                  <c:v>1338991</c:v>
                </c:pt>
                <c:pt idx="8">
                  <c:v>1336587</c:v>
                </c:pt>
                <c:pt idx="9">
                  <c:v>2151721</c:v>
                </c:pt>
                <c:pt idx="10">
                  <c:v>821398</c:v>
                </c:pt>
                <c:pt idx="11">
                  <c:v>60640</c:v>
                </c:pt>
                <c:pt idx="12">
                  <c:v>236045</c:v>
                </c:pt>
                <c:pt idx="13">
                  <c:v>163429</c:v>
                </c:pt>
                <c:pt idx="14">
                  <c:v>1950854</c:v>
                </c:pt>
                <c:pt idx="15">
                  <c:v>806310</c:v>
                </c:pt>
                <c:pt idx="16">
                  <c:v>10411</c:v>
                </c:pt>
                <c:pt idx="17">
                  <c:v>0</c:v>
                </c:pt>
                <c:pt idx="18">
                  <c:v>7708</c:v>
                </c:pt>
                <c:pt idx="19">
                  <c:v>185608</c:v>
                </c:pt>
                <c:pt idx="20">
                  <c:v>0</c:v>
                </c:pt>
                <c:pt idx="21">
                  <c:v>312725</c:v>
                </c:pt>
                <c:pt idx="22">
                  <c:v>17112</c:v>
                </c:pt>
                <c:pt idx="23">
                  <c:v>42770</c:v>
                </c:pt>
                <c:pt idx="24">
                  <c:v>1352262</c:v>
                </c:pt>
                <c:pt idx="25">
                  <c:v>400087</c:v>
                </c:pt>
                <c:pt idx="26">
                  <c:v>0</c:v>
                </c:pt>
                <c:pt idx="27">
                  <c:v>24280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2-4C19-B9CE-87D70C8FD9E3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Líquidos!$D$7:$D$34</c:f>
              <c:numCache>
                <c:formatCode>#,##0</c:formatCode>
                <c:ptCount val="28"/>
                <c:pt idx="0">
                  <c:v>503931</c:v>
                </c:pt>
                <c:pt idx="1">
                  <c:v>4031</c:v>
                </c:pt>
                <c:pt idx="2">
                  <c:v>0</c:v>
                </c:pt>
                <c:pt idx="3">
                  <c:v>32180</c:v>
                </c:pt>
                <c:pt idx="4">
                  <c:v>2208287</c:v>
                </c:pt>
                <c:pt idx="5">
                  <c:v>32846</c:v>
                </c:pt>
                <c:pt idx="6">
                  <c:v>142236</c:v>
                </c:pt>
                <c:pt idx="7">
                  <c:v>711291</c:v>
                </c:pt>
                <c:pt idx="8">
                  <c:v>1480144</c:v>
                </c:pt>
                <c:pt idx="9">
                  <c:v>2487900</c:v>
                </c:pt>
                <c:pt idx="10">
                  <c:v>829377</c:v>
                </c:pt>
                <c:pt idx="11">
                  <c:v>43767</c:v>
                </c:pt>
                <c:pt idx="12">
                  <c:v>190166</c:v>
                </c:pt>
                <c:pt idx="13">
                  <c:v>122287</c:v>
                </c:pt>
                <c:pt idx="14">
                  <c:v>1849987</c:v>
                </c:pt>
                <c:pt idx="15">
                  <c:v>917064</c:v>
                </c:pt>
                <c:pt idx="16">
                  <c:v>17664</c:v>
                </c:pt>
                <c:pt idx="17">
                  <c:v>0</c:v>
                </c:pt>
                <c:pt idx="18">
                  <c:v>4578</c:v>
                </c:pt>
                <c:pt idx="19">
                  <c:v>111691</c:v>
                </c:pt>
                <c:pt idx="20">
                  <c:v>0</c:v>
                </c:pt>
                <c:pt idx="21">
                  <c:v>407088</c:v>
                </c:pt>
                <c:pt idx="22">
                  <c:v>23670</c:v>
                </c:pt>
                <c:pt idx="23">
                  <c:v>20670</c:v>
                </c:pt>
                <c:pt idx="24">
                  <c:v>1613941</c:v>
                </c:pt>
                <c:pt idx="25">
                  <c:v>341288</c:v>
                </c:pt>
                <c:pt idx="26">
                  <c:v>0</c:v>
                </c:pt>
                <c:pt idx="27">
                  <c:v>9277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2-4C19-B9CE-87D70C8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5497103"/>
        <c:axId val="13616029"/>
      </c:barChart>
      <c:catAx>
        <c:axId val="454971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616029"/>
        <c:crosses val="autoZero"/>
        <c:auto val="1"/>
        <c:lblAlgn val="ctr"/>
        <c:lblOffset val="100"/>
        <c:noMultiLvlLbl val="0"/>
      </c:catAx>
      <c:valAx>
        <c:axId val="1361602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49710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MG'!$E$7:$E$34</c:f>
              <c:numCache>
                <c:formatCode>#,##0</c:formatCode>
                <c:ptCount val="28"/>
                <c:pt idx="0">
                  <c:v>24980</c:v>
                </c:pt>
                <c:pt idx="1">
                  <c:v>14581</c:v>
                </c:pt>
                <c:pt idx="2">
                  <c:v>31872</c:v>
                </c:pt>
                <c:pt idx="3">
                  <c:v>98271</c:v>
                </c:pt>
                <c:pt idx="4">
                  <c:v>443751</c:v>
                </c:pt>
                <c:pt idx="5">
                  <c:v>4615</c:v>
                </c:pt>
                <c:pt idx="6">
                  <c:v>489</c:v>
                </c:pt>
                <c:pt idx="7">
                  <c:v>621968</c:v>
                </c:pt>
                <c:pt idx="8">
                  <c:v>230411</c:v>
                </c:pt>
                <c:pt idx="9">
                  <c:v>30248</c:v>
                </c:pt>
                <c:pt idx="10">
                  <c:v>8122</c:v>
                </c:pt>
                <c:pt idx="11">
                  <c:v>145</c:v>
                </c:pt>
                <c:pt idx="12">
                  <c:v>12092</c:v>
                </c:pt>
                <c:pt idx="13">
                  <c:v>38152</c:v>
                </c:pt>
                <c:pt idx="14">
                  <c:v>31799</c:v>
                </c:pt>
                <c:pt idx="15">
                  <c:v>31629</c:v>
                </c:pt>
                <c:pt idx="16">
                  <c:v>17596</c:v>
                </c:pt>
                <c:pt idx="17">
                  <c:v>42230</c:v>
                </c:pt>
                <c:pt idx="18">
                  <c:v>0</c:v>
                </c:pt>
                <c:pt idx="19">
                  <c:v>3606</c:v>
                </c:pt>
                <c:pt idx="20">
                  <c:v>89224</c:v>
                </c:pt>
                <c:pt idx="21">
                  <c:v>21915</c:v>
                </c:pt>
                <c:pt idx="22">
                  <c:v>49252</c:v>
                </c:pt>
                <c:pt idx="23">
                  <c:v>5989</c:v>
                </c:pt>
                <c:pt idx="24">
                  <c:v>77864</c:v>
                </c:pt>
                <c:pt idx="25">
                  <c:v>912160</c:v>
                </c:pt>
                <c:pt idx="26">
                  <c:v>116990</c:v>
                </c:pt>
                <c:pt idx="27">
                  <c:v>15839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F1-4EA1-BCEF-D8F2977320F0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MG'!$D$7:$D$34</c:f>
              <c:numCache>
                <c:formatCode>#,##0</c:formatCode>
                <c:ptCount val="28"/>
                <c:pt idx="0">
                  <c:v>11879</c:v>
                </c:pt>
                <c:pt idx="1">
                  <c:v>18887</c:v>
                </c:pt>
                <c:pt idx="2">
                  <c:v>60280</c:v>
                </c:pt>
                <c:pt idx="3">
                  <c:v>7308</c:v>
                </c:pt>
                <c:pt idx="4">
                  <c:v>508874</c:v>
                </c:pt>
                <c:pt idx="5">
                  <c:v>4743</c:v>
                </c:pt>
                <c:pt idx="6">
                  <c:v>135</c:v>
                </c:pt>
                <c:pt idx="7">
                  <c:v>642640</c:v>
                </c:pt>
                <c:pt idx="8">
                  <c:v>275301</c:v>
                </c:pt>
                <c:pt idx="9">
                  <c:v>39426</c:v>
                </c:pt>
                <c:pt idx="10">
                  <c:v>4793</c:v>
                </c:pt>
                <c:pt idx="11">
                  <c:v>135</c:v>
                </c:pt>
                <c:pt idx="12">
                  <c:v>3481</c:v>
                </c:pt>
                <c:pt idx="13">
                  <c:v>41424</c:v>
                </c:pt>
                <c:pt idx="14">
                  <c:v>1506</c:v>
                </c:pt>
                <c:pt idx="15">
                  <c:v>32115</c:v>
                </c:pt>
                <c:pt idx="16">
                  <c:v>9213</c:v>
                </c:pt>
                <c:pt idx="17">
                  <c:v>31742</c:v>
                </c:pt>
                <c:pt idx="18">
                  <c:v>0</c:v>
                </c:pt>
                <c:pt idx="19">
                  <c:v>32395</c:v>
                </c:pt>
                <c:pt idx="20">
                  <c:v>64141</c:v>
                </c:pt>
                <c:pt idx="21">
                  <c:v>27981</c:v>
                </c:pt>
                <c:pt idx="22">
                  <c:v>45985</c:v>
                </c:pt>
                <c:pt idx="23">
                  <c:v>1837</c:v>
                </c:pt>
                <c:pt idx="24">
                  <c:v>82465</c:v>
                </c:pt>
                <c:pt idx="25">
                  <c:v>968059</c:v>
                </c:pt>
                <c:pt idx="26">
                  <c:v>117343</c:v>
                </c:pt>
                <c:pt idx="27">
                  <c:v>18944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F1-4EA1-BCEF-D8F297732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1656435"/>
        <c:axId val="12823415"/>
      </c:barChart>
      <c:catAx>
        <c:axId val="5165643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823415"/>
        <c:crosses val="autoZero"/>
        <c:auto val="1"/>
        <c:lblAlgn val="ctr"/>
        <c:lblOffset val="100"/>
        <c:noMultiLvlLbl val="0"/>
      </c:catAx>
      <c:valAx>
        <c:axId val="1282341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65643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72500000000000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total'!$E$7:$E$34</c:f>
              <c:numCache>
                <c:formatCode>#,##0</c:formatCode>
                <c:ptCount val="28"/>
                <c:pt idx="0">
                  <c:v>165106</c:v>
                </c:pt>
                <c:pt idx="1">
                  <c:v>90272</c:v>
                </c:pt>
                <c:pt idx="2">
                  <c:v>222953</c:v>
                </c:pt>
                <c:pt idx="3">
                  <c:v>100724</c:v>
                </c:pt>
                <c:pt idx="4">
                  <c:v>540844</c:v>
                </c:pt>
                <c:pt idx="5">
                  <c:v>48706</c:v>
                </c:pt>
                <c:pt idx="6">
                  <c:v>215</c:v>
                </c:pt>
                <c:pt idx="7">
                  <c:v>863576</c:v>
                </c:pt>
                <c:pt idx="8">
                  <c:v>494321</c:v>
                </c:pt>
                <c:pt idx="9">
                  <c:v>714856</c:v>
                </c:pt>
                <c:pt idx="10">
                  <c:v>217667</c:v>
                </c:pt>
                <c:pt idx="11">
                  <c:v>6004</c:v>
                </c:pt>
                <c:pt idx="12">
                  <c:v>160349</c:v>
                </c:pt>
                <c:pt idx="13">
                  <c:v>160756</c:v>
                </c:pt>
                <c:pt idx="14">
                  <c:v>309575</c:v>
                </c:pt>
                <c:pt idx="15">
                  <c:v>29855</c:v>
                </c:pt>
                <c:pt idx="16">
                  <c:v>73884</c:v>
                </c:pt>
                <c:pt idx="17">
                  <c:v>45224</c:v>
                </c:pt>
                <c:pt idx="18">
                  <c:v>0</c:v>
                </c:pt>
                <c:pt idx="19">
                  <c:v>42612</c:v>
                </c:pt>
                <c:pt idx="20">
                  <c:v>70097</c:v>
                </c:pt>
                <c:pt idx="21">
                  <c:v>18405</c:v>
                </c:pt>
                <c:pt idx="22">
                  <c:v>144179</c:v>
                </c:pt>
                <c:pt idx="23">
                  <c:v>61776</c:v>
                </c:pt>
                <c:pt idx="24">
                  <c:v>212094</c:v>
                </c:pt>
                <c:pt idx="25">
                  <c:v>1002333</c:v>
                </c:pt>
                <c:pt idx="26">
                  <c:v>103020</c:v>
                </c:pt>
                <c:pt idx="27">
                  <c:v>18798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7-4C29-8CB2-D85BA19B5895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total'!$D$7:$D$34</c:f>
              <c:numCache>
                <c:formatCode>#,##0</c:formatCode>
                <c:ptCount val="28"/>
                <c:pt idx="0">
                  <c:v>117795</c:v>
                </c:pt>
                <c:pt idx="1">
                  <c:v>7513</c:v>
                </c:pt>
                <c:pt idx="2">
                  <c:v>161521</c:v>
                </c:pt>
                <c:pt idx="3">
                  <c:v>204118</c:v>
                </c:pt>
                <c:pt idx="4">
                  <c:v>663328</c:v>
                </c:pt>
                <c:pt idx="5">
                  <c:v>107501</c:v>
                </c:pt>
                <c:pt idx="6">
                  <c:v>653</c:v>
                </c:pt>
                <c:pt idx="7">
                  <c:v>837980</c:v>
                </c:pt>
                <c:pt idx="8">
                  <c:v>611540</c:v>
                </c:pt>
                <c:pt idx="9">
                  <c:v>617245</c:v>
                </c:pt>
                <c:pt idx="10">
                  <c:v>231288</c:v>
                </c:pt>
                <c:pt idx="11">
                  <c:v>0</c:v>
                </c:pt>
                <c:pt idx="12">
                  <c:v>121676</c:v>
                </c:pt>
                <c:pt idx="13">
                  <c:v>293462</c:v>
                </c:pt>
                <c:pt idx="14">
                  <c:v>518213</c:v>
                </c:pt>
                <c:pt idx="15">
                  <c:v>37516</c:v>
                </c:pt>
                <c:pt idx="16">
                  <c:v>24869</c:v>
                </c:pt>
                <c:pt idx="17">
                  <c:v>47129</c:v>
                </c:pt>
                <c:pt idx="18">
                  <c:v>0</c:v>
                </c:pt>
                <c:pt idx="19">
                  <c:v>21864</c:v>
                </c:pt>
                <c:pt idx="20">
                  <c:v>47410</c:v>
                </c:pt>
                <c:pt idx="21">
                  <c:v>26753</c:v>
                </c:pt>
                <c:pt idx="22">
                  <c:v>132849</c:v>
                </c:pt>
                <c:pt idx="23">
                  <c:v>52582</c:v>
                </c:pt>
                <c:pt idx="24">
                  <c:v>289997</c:v>
                </c:pt>
                <c:pt idx="25">
                  <c:v>1140926</c:v>
                </c:pt>
                <c:pt idx="26">
                  <c:v>106363</c:v>
                </c:pt>
                <c:pt idx="27">
                  <c:v>29763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17-4C29-8CB2-D85BA19B5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3694099"/>
        <c:axId val="19157648"/>
      </c:barChart>
      <c:catAx>
        <c:axId val="6369409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157648"/>
        <c:crosses val="autoZero"/>
        <c:auto val="1"/>
        <c:lblAlgn val="ctr"/>
        <c:lblOffset val="100"/>
        <c:noMultiLvlLbl val="0"/>
      </c:catAx>
      <c:valAx>
        <c:axId val="1915764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69409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GL'!$E$7:$E$34</c:f>
              <c:numCache>
                <c:formatCode>#,##0</c:formatCode>
                <c:ptCount val="28"/>
                <c:pt idx="0">
                  <c:v>113034</c:v>
                </c:pt>
                <c:pt idx="1">
                  <c:v>78</c:v>
                </c:pt>
                <c:pt idx="2">
                  <c:v>0</c:v>
                </c:pt>
                <c:pt idx="3">
                  <c:v>23235</c:v>
                </c:pt>
                <c:pt idx="4">
                  <c:v>195933</c:v>
                </c:pt>
                <c:pt idx="5">
                  <c:v>0</c:v>
                </c:pt>
                <c:pt idx="6">
                  <c:v>0</c:v>
                </c:pt>
                <c:pt idx="7">
                  <c:v>60945</c:v>
                </c:pt>
                <c:pt idx="8">
                  <c:v>181084</c:v>
                </c:pt>
                <c:pt idx="9">
                  <c:v>475941</c:v>
                </c:pt>
                <c:pt idx="10">
                  <c:v>126538</c:v>
                </c:pt>
                <c:pt idx="11">
                  <c:v>6004</c:v>
                </c:pt>
                <c:pt idx="12">
                  <c:v>49290</c:v>
                </c:pt>
                <c:pt idx="13">
                  <c:v>4818</c:v>
                </c:pt>
                <c:pt idx="14">
                  <c:v>220225</c:v>
                </c:pt>
                <c:pt idx="15">
                  <c:v>17012</c:v>
                </c:pt>
                <c:pt idx="16">
                  <c:v>1817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10560</c:v>
                </c:pt>
                <c:pt idx="22">
                  <c:v>0</c:v>
                </c:pt>
                <c:pt idx="23">
                  <c:v>0</c:v>
                </c:pt>
                <c:pt idx="24">
                  <c:v>145813</c:v>
                </c:pt>
                <c:pt idx="25">
                  <c:v>59900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0-42F9-BFF8-3CA269B1BCE1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GL'!$D$7:$D$34</c:f>
              <c:numCache>
                <c:formatCode>#,##0</c:formatCode>
                <c:ptCount val="28"/>
                <c:pt idx="0">
                  <c:v>64335</c:v>
                </c:pt>
                <c:pt idx="1">
                  <c:v>0</c:v>
                </c:pt>
                <c:pt idx="2">
                  <c:v>0</c:v>
                </c:pt>
                <c:pt idx="3">
                  <c:v>5112</c:v>
                </c:pt>
                <c:pt idx="4">
                  <c:v>237322</c:v>
                </c:pt>
                <c:pt idx="5">
                  <c:v>0</c:v>
                </c:pt>
                <c:pt idx="6">
                  <c:v>0</c:v>
                </c:pt>
                <c:pt idx="7">
                  <c:v>15103</c:v>
                </c:pt>
                <c:pt idx="8">
                  <c:v>208274</c:v>
                </c:pt>
                <c:pt idx="9">
                  <c:v>419856</c:v>
                </c:pt>
                <c:pt idx="10">
                  <c:v>80595</c:v>
                </c:pt>
                <c:pt idx="11">
                  <c:v>0</c:v>
                </c:pt>
                <c:pt idx="12">
                  <c:v>15707</c:v>
                </c:pt>
                <c:pt idx="13">
                  <c:v>6759</c:v>
                </c:pt>
                <c:pt idx="14">
                  <c:v>337775</c:v>
                </c:pt>
                <c:pt idx="15">
                  <c:v>17738</c:v>
                </c:pt>
                <c:pt idx="16">
                  <c:v>2709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20366</c:v>
                </c:pt>
                <c:pt idx="22">
                  <c:v>0</c:v>
                </c:pt>
                <c:pt idx="23">
                  <c:v>0</c:v>
                </c:pt>
                <c:pt idx="24">
                  <c:v>230801</c:v>
                </c:pt>
                <c:pt idx="25">
                  <c:v>12676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C0-42F9-BFF8-3CA269B1B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333600"/>
        <c:axId val="16155356"/>
      </c:barChart>
      <c:catAx>
        <c:axId val="103336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55356"/>
        <c:crosses val="autoZero"/>
        <c:auto val="1"/>
        <c:lblAlgn val="ctr"/>
        <c:lblOffset val="100"/>
        <c:noMultiLvlLbl val="0"/>
      </c:catAx>
      <c:valAx>
        <c:axId val="1615535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33360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GS'!$E$7:$E$34</c:f>
              <c:numCache>
                <c:formatCode>#,##0</c:formatCode>
                <c:ptCount val="28"/>
                <c:pt idx="0">
                  <c:v>38378</c:v>
                </c:pt>
                <c:pt idx="1">
                  <c:v>84889</c:v>
                </c:pt>
                <c:pt idx="2">
                  <c:v>197096</c:v>
                </c:pt>
                <c:pt idx="3">
                  <c:v>47119</c:v>
                </c:pt>
                <c:pt idx="4">
                  <c:v>6</c:v>
                </c:pt>
                <c:pt idx="5">
                  <c:v>37791</c:v>
                </c:pt>
                <c:pt idx="6">
                  <c:v>0</c:v>
                </c:pt>
                <c:pt idx="7">
                  <c:v>138218</c:v>
                </c:pt>
                <c:pt idx="8">
                  <c:v>144339</c:v>
                </c:pt>
                <c:pt idx="9">
                  <c:v>227836</c:v>
                </c:pt>
                <c:pt idx="10">
                  <c:v>43150</c:v>
                </c:pt>
                <c:pt idx="11">
                  <c:v>0</c:v>
                </c:pt>
                <c:pt idx="12">
                  <c:v>70533</c:v>
                </c:pt>
                <c:pt idx="13">
                  <c:v>108012</c:v>
                </c:pt>
                <c:pt idx="14">
                  <c:v>81538</c:v>
                </c:pt>
                <c:pt idx="15">
                  <c:v>0</c:v>
                </c:pt>
                <c:pt idx="16">
                  <c:v>39458</c:v>
                </c:pt>
                <c:pt idx="17">
                  <c:v>0</c:v>
                </c:pt>
                <c:pt idx="18">
                  <c:v>0</c:v>
                </c:pt>
                <c:pt idx="19">
                  <c:v>42612</c:v>
                </c:pt>
                <c:pt idx="20">
                  <c:v>3809</c:v>
                </c:pt>
                <c:pt idx="21">
                  <c:v>0</c:v>
                </c:pt>
                <c:pt idx="22">
                  <c:v>54445</c:v>
                </c:pt>
                <c:pt idx="23">
                  <c:v>27530</c:v>
                </c:pt>
                <c:pt idx="24">
                  <c:v>48198</c:v>
                </c:pt>
                <c:pt idx="25">
                  <c:v>35564</c:v>
                </c:pt>
                <c:pt idx="26">
                  <c:v>0</c:v>
                </c:pt>
                <c:pt idx="27">
                  <c:v>2817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7-45F3-B51B-B1E76042E500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GS'!$D$7:$D$34</c:f>
              <c:numCache>
                <c:formatCode>#,##0</c:formatCode>
                <c:ptCount val="28"/>
                <c:pt idx="0">
                  <c:v>50450</c:v>
                </c:pt>
                <c:pt idx="1">
                  <c:v>0</c:v>
                </c:pt>
                <c:pt idx="2">
                  <c:v>124339</c:v>
                </c:pt>
                <c:pt idx="3">
                  <c:v>106517</c:v>
                </c:pt>
                <c:pt idx="4">
                  <c:v>0</c:v>
                </c:pt>
                <c:pt idx="5">
                  <c:v>89506</c:v>
                </c:pt>
                <c:pt idx="6">
                  <c:v>0</c:v>
                </c:pt>
                <c:pt idx="7">
                  <c:v>89654</c:v>
                </c:pt>
                <c:pt idx="8">
                  <c:v>187627</c:v>
                </c:pt>
                <c:pt idx="9">
                  <c:v>166566</c:v>
                </c:pt>
                <c:pt idx="10">
                  <c:v>86597</c:v>
                </c:pt>
                <c:pt idx="11">
                  <c:v>0</c:v>
                </c:pt>
                <c:pt idx="12">
                  <c:v>61304</c:v>
                </c:pt>
                <c:pt idx="13">
                  <c:v>230904</c:v>
                </c:pt>
                <c:pt idx="14">
                  <c:v>154211</c:v>
                </c:pt>
                <c:pt idx="15">
                  <c:v>0</c:v>
                </c:pt>
                <c:pt idx="16">
                  <c:v>11560</c:v>
                </c:pt>
                <c:pt idx="17">
                  <c:v>0</c:v>
                </c:pt>
                <c:pt idx="18">
                  <c:v>0</c:v>
                </c:pt>
                <c:pt idx="19">
                  <c:v>16019</c:v>
                </c:pt>
                <c:pt idx="20">
                  <c:v>0</c:v>
                </c:pt>
                <c:pt idx="21">
                  <c:v>892</c:v>
                </c:pt>
                <c:pt idx="22">
                  <c:v>39146</c:v>
                </c:pt>
                <c:pt idx="23">
                  <c:v>41208</c:v>
                </c:pt>
                <c:pt idx="24">
                  <c:v>6685</c:v>
                </c:pt>
                <c:pt idx="25">
                  <c:v>66147</c:v>
                </c:pt>
                <c:pt idx="26">
                  <c:v>0</c:v>
                </c:pt>
                <c:pt idx="27">
                  <c:v>3414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A7-45F3-B51B-B1E76042E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6331071"/>
        <c:axId val="18527546"/>
      </c:barChart>
      <c:catAx>
        <c:axId val="5633107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527546"/>
        <c:crosses val="autoZero"/>
        <c:auto val="1"/>
        <c:lblAlgn val="ctr"/>
        <c:lblOffset val="100"/>
        <c:noMultiLvlLbl val="0"/>
      </c:catAx>
      <c:valAx>
        <c:axId val="1852754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33107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MG'!$E$7:$E$34</c:f>
              <c:numCache>
                <c:formatCode>#,##0</c:formatCode>
                <c:ptCount val="28"/>
                <c:pt idx="0">
                  <c:v>13694</c:v>
                </c:pt>
                <c:pt idx="1">
                  <c:v>5305</c:v>
                </c:pt>
                <c:pt idx="2">
                  <c:v>25857</c:v>
                </c:pt>
                <c:pt idx="3">
                  <c:v>30370</c:v>
                </c:pt>
                <c:pt idx="4">
                  <c:v>344905</c:v>
                </c:pt>
                <c:pt idx="5">
                  <c:v>10915</c:v>
                </c:pt>
                <c:pt idx="6">
                  <c:v>215</c:v>
                </c:pt>
                <c:pt idx="7">
                  <c:v>664413</c:v>
                </c:pt>
                <c:pt idx="8">
                  <c:v>168898</c:v>
                </c:pt>
                <c:pt idx="9">
                  <c:v>11079</c:v>
                </c:pt>
                <c:pt idx="10">
                  <c:v>47979</c:v>
                </c:pt>
                <c:pt idx="11">
                  <c:v>0</c:v>
                </c:pt>
                <c:pt idx="12">
                  <c:v>40526</c:v>
                </c:pt>
                <c:pt idx="13">
                  <c:v>47926</c:v>
                </c:pt>
                <c:pt idx="14">
                  <c:v>7812</c:v>
                </c:pt>
                <c:pt idx="15">
                  <c:v>12843</c:v>
                </c:pt>
                <c:pt idx="16">
                  <c:v>32609</c:v>
                </c:pt>
                <c:pt idx="17">
                  <c:v>45224</c:v>
                </c:pt>
                <c:pt idx="18">
                  <c:v>0</c:v>
                </c:pt>
                <c:pt idx="19">
                  <c:v>0</c:v>
                </c:pt>
                <c:pt idx="20">
                  <c:v>66288</c:v>
                </c:pt>
                <c:pt idx="21">
                  <c:v>7845</c:v>
                </c:pt>
                <c:pt idx="22">
                  <c:v>89734</c:v>
                </c:pt>
                <c:pt idx="23">
                  <c:v>34246</c:v>
                </c:pt>
                <c:pt idx="24">
                  <c:v>18083</c:v>
                </c:pt>
                <c:pt idx="25">
                  <c:v>906869</c:v>
                </c:pt>
                <c:pt idx="26">
                  <c:v>103020</c:v>
                </c:pt>
                <c:pt idx="27">
                  <c:v>15981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41-4BFA-AF23-18623320AA9B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MG'!$D$7:$D$34</c:f>
              <c:numCache>
                <c:formatCode>#,##0</c:formatCode>
                <c:ptCount val="28"/>
                <c:pt idx="0">
                  <c:v>3010</c:v>
                </c:pt>
                <c:pt idx="1">
                  <c:v>7513</c:v>
                </c:pt>
                <c:pt idx="2">
                  <c:v>37182</c:v>
                </c:pt>
                <c:pt idx="3">
                  <c:v>92489</c:v>
                </c:pt>
                <c:pt idx="4">
                  <c:v>426006</c:v>
                </c:pt>
                <c:pt idx="5">
                  <c:v>17995</c:v>
                </c:pt>
                <c:pt idx="6">
                  <c:v>653</c:v>
                </c:pt>
                <c:pt idx="7">
                  <c:v>733223</c:v>
                </c:pt>
                <c:pt idx="8">
                  <c:v>215639</c:v>
                </c:pt>
                <c:pt idx="9">
                  <c:v>30823</c:v>
                </c:pt>
                <c:pt idx="10">
                  <c:v>64096</c:v>
                </c:pt>
                <c:pt idx="11">
                  <c:v>0</c:v>
                </c:pt>
                <c:pt idx="12">
                  <c:v>44665</c:v>
                </c:pt>
                <c:pt idx="13">
                  <c:v>55799</c:v>
                </c:pt>
                <c:pt idx="14">
                  <c:v>26227</c:v>
                </c:pt>
                <c:pt idx="15">
                  <c:v>19778</c:v>
                </c:pt>
                <c:pt idx="16">
                  <c:v>10600</c:v>
                </c:pt>
                <c:pt idx="17">
                  <c:v>47129</c:v>
                </c:pt>
                <c:pt idx="18">
                  <c:v>0</c:v>
                </c:pt>
                <c:pt idx="19">
                  <c:v>5845</c:v>
                </c:pt>
                <c:pt idx="20">
                  <c:v>47410</c:v>
                </c:pt>
                <c:pt idx="21">
                  <c:v>5495</c:v>
                </c:pt>
                <c:pt idx="22">
                  <c:v>93703</c:v>
                </c:pt>
                <c:pt idx="23">
                  <c:v>11374</c:v>
                </c:pt>
                <c:pt idx="24">
                  <c:v>52511</c:v>
                </c:pt>
                <c:pt idx="25">
                  <c:v>1062103</c:v>
                </c:pt>
                <c:pt idx="26">
                  <c:v>106363</c:v>
                </c:pt>
                <c:pt idx="27">
                  <c:v>26349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41-4BFA-AF23-18623320A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412152"/>
        <c:axId val="59542790"/>
      </c:barChart>
      <c:catAx>
        <c:axId val="54121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542790"/>
        <c:crosses val="autoZero"/>
        <c:auto val="1"/>
        <c:lblAlgn val="ctr"/>
        <c:lblOffset val="100"/>
        <c:noMultiLvlLbl val="0"/>
      </c:catAx>
      <c:valAx>
        <c:axId val="5954279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1215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#,##0">
                <c:v>41196673.949000023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CE1-4B84-A563-9AB78C9C9DB6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43139338.160999998</c:v>
              </c:pt>
              <c:pt idx="1">
                <c:v>43905756.189000003</c:v>
              </c:pt>
              <c:pt idx="2">
                <c:v>47852334.751000002</c:v>
              </c:pt>
              <c:pt idx="3">
                <c:v>47626216.517999999</c:v>
              </c:pt>
              <c:pt idx="4">
                <c:v>47721020.148999996</c:v>
              </c:pt>
              <c:pt idx="5">
                <c:v>45308031.474999987</c:v>
              </c:pt>
              <c:pt idx="6">
                <c:v>48552801.795999996</c:v>
              </c:pt>
              <c:pt idx="7">
                <c:v>44645870.443999998</c:v>
              </c:pt>
              <c:pt idx="8">
                <c:v>46724084.248000003</c:v>
              </c:pt>
              <c:pt idx="9">
                <c:v>48877703.431999996</c:v>
              </c:pt>
              <c:pt idx="10">
                <c:v>46828120.157000013</c:v>
              </c:pt>
              <c:pt idx="11">
                <c:v>44986326.045000002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CE1-4B84-A563-9AB78C9C9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325311"/>
        <c:axId val="14537398"/>
      </c:lineChart>
      <c:catAx>
        <c:axId val="6032531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37398"/>
        <c:crosses val="autoZero"/>
        <c:auto val="1"/>
        <c:lblAlgn val="ctr"/>
        <c:lblOffset val="100"/>
        <c:noMultiLvlLbl val="0"/>
      </c:catAx>
      <c:valAx>
        <c:axId val="14537398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32531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#,##0">
                <c:v>13681694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2B3-499B-8189-D83934B30486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14105361</c:v>
              </c:pt>
              <c:pt idx="1">
                <c:v>13828730</c:v>
              </c:pt>
              <c:pt idx="2">
                <c:v>15337484</c:v>
              </c:pt>
              <c:pt idx="3">
                <c:v>15747498</c:v>
              </c:pt>
              <c:pt idx="4">
                <c:v>14797835</c:v>
              </c:pt>
              <c:pt idx="5">
                <c:v>13388732</c:v>
              </c:pt>
              <c:pt idx="6">
                <c:v>16367415</c:v>
              </c:pt>
              <c:pt idx="7">
                <c:v>14913586</c:v>
              </c:pt>
              <c:pt idx="8">
                <c:v>15028821</c:v>
              </c:pt>
              <c:pt idx="9">
                <c:v>16717042</c:v>
              </c:pt>
              <c:pt idx="10">
                <c:v>14925758</c:v>
              </c:pt>
              <c:pt idx="11">
                <c:v>15761917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2B3-499B-8189-D83934B30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5590"/>
        <c:axId val="1654989"/>
      </c:lineChart>
      <c:catAx>
        <c:axId val="4185559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54989"/>
        <c:crosses val="autoZero"/>
        <c:auto val="1"/>
        <c:lblAlgn val="ctr"/>
        <c:lblOffset val="100"/>
        <c:noMultiLvlLbl val="0"/>
      </c:catAx>
      <c:valAx>
        <c:axId val="165498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855590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#,##0">
                <c:v>6244502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967-406F-8C71-D19DC5436F82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6164452</c:v>
              </c:pt>
              <c:pt idx="1">
                <c:v>6739960</c:v>
              </c:pt>
              <c:pt idx="2">
                <c:v>7341603</c:v>
              </c:pt>
              <c:pt idx="3">
                <c:v>6633658</c:v>
              </c:pt>
              <c:pt idx="4">
                <c:v>6510902</c:v>
              </c:pt>
              <c:pt idx="5">
                <c:v>6456124</c:v>
              </c:pt>
              <c:pt idx="6">
                <c:v>6414055</c:v>
              </c:pt>
              <c:pt idx="7">
                <c:v>6273326</c:v>
              </c:pt>
              <c:pt idx="8">
                <c:v>7778514</c:v>
              </c:pt>
              <c:pt idx="9">
                <c:v>7313082</c:v>
              </c:pt>
              <c:pt idx="10">
                <c:v>7521627</c:v>
              </c:pt>
              <c:pt idx="11">
                <c:v>6587851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967-406F-8C71-D19DC5436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5417"/>
        <c:axId val="30741657"/>
      </c:lineChart>
      <c:catAx>
        <c:axId val="388541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741657"/>
        <c:crosses val="autoZero"/>
        <c:auto val="1"/>
        <c:lblAlgn val="ctr"/>
        <c:lblOffset val="100"/>
        <c:noMultiLvlLbl val="0"/>
      </c:catAx>
      <c:valAx>
        <c:axId val="30741657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8541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#,##0">
                <c:v>19968944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422-447F-99C5-D340AF1A0316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21655187</c:v>
              </c:pt>
              <c:pt idx="1">
                <c:v>22034142</c:v>
              </c:pt>
              <c:pt idx="2">
                <c:v>23919228</c:v>
              </c:pt>
              <c:pt idx="3">
                <c:v>23955586</c:v>
              </c:pt>
              <c:pt idx="4">
                <c:v>25160464</c:v>
              </c:pt>
              <c:pt idx="5">
                <c:v>24217346</c:v>
              </c:pt>
              <c:pt idx="6">
                <c:v>24422489</c:v>
              </c:pt>
              <c:pt idx="7">
                <c:v>22173978</c:v>
              </c:pt>
              <c:pt idx="8">
                <c:v>22623218</c:v>
              </c:pt>
              <c:pt idx="9">
                <c:v>23343691</c:v>
              </c:pt>
              <c:pt idx="10">
                <c:v>23064621</c:v>
              </c:pt>
              <c:pt idx="11">
                <c:v>21381946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422-447F-99C5-D340AF1A0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88524"/>
        <c:axId val="3374557"/>
      </c:lineChart>
      <c:catAx>
        <c:axId val="1398852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74557"/>
        <c:crosses val="autoZero"/>
        <c:auto val="1"/>
        <c:lblAlgn val="ctr"/>
        <c:lblOffset val="100"/>
        <c:noMultiLvlLbl val="0"/>
      </c:catAx>
      <c:valAx>
        <c:axId val="3374557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98852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#,##0">
                <c:v>13873107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DE8-41EC-BEC4-19FE810656A6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15059365</c:v>
              </c:pt>
              <c:pt idx="1">
                <c:v>14894425</c:v>
              </c:pt>
              <c:pt idx="2">
                <c:v>16086335</c:v>
              </c:pt>
              <c:pt idx="3">
                <c:v>16485082</c:v>
              </c:pt>
              <c:pt idx="4">
                <c:v>16997274</c:v>
              </c:pt>
              <c:pt idx="5">
                <c:v>16462638</c:v>
              </c:pt>
              <c:pt idx="6">
                <c:v>16703924</c:v>
              </c:pt>
              <c:pt idx="7">
                <c:v>15800891</c:v>
              </c:pt>
              <c:pt idx="8">
                <c:v>15311828</c:v>
              </c:pt>
              <c:pt idx="9">
                <c:v>16036745</c:v>
              </c:pt>
              <c:pt idx="10">
                <c:v>15842531</c:v>
              </c:pt>
              <c:pt idx="11">
                <c:v>14685827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DE8-41EC-BEC4-19FE81065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963088"/>
        <c:axId val="25456436"/>
      </c:lineChart>
      <c:catAx>
        <c:axId val="2996308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456436"/>
        <c:crosses val="autoZero"/>
        <c:auto val="1"/>
        <c:lblAlgn val="ctr"/>
        <c:lblOffset val="100"/>
        <c:noMultiLvlLbl val="0"/>
      </c:catAx>
      <c:valAx>
        <c:axId val="25456436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963088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Sólidos!$E$7:$E$34</c:f>
              <c:numCache>
                <c:formatCode>#,##0</c:formatCode>
                <c:ptCount val="28"/>
                <c:pt idx="0">
                  <c:v>292591</c:v>
                </c:pt>
                <c:pt idx="1">
                  <c:v>89389</c:v>
                </c:pt>
                <c:pt idx="2">
                  <c:v>263139</c:v>
                </c:pt>
                <c:pt idx="3">
                  <c:v>207614</c:v>
                </c:pt>
                <c:pt idx="4">
                  <c:v>12087</c:v>
                </c:pt>
                <c:pt idx="5">
                  <c:v>132913</c:v>
                </c:pt>
                <c:pt idx="6">
                  <c:v>20022</c:v>
                </c:pt>
                <c:pt idx="7">
                  <c:v>276203</c:v>
                </c:pt>
                <c:pt idx="8">
                  <c:v>319596</c:v>
                </c:pt>
                <c:pt idx="9">
                  <c:v>941325</c:v>
                </c:pt>
                <c:pt idx="10">
                  <c:v>562546</c:v>
                </c:pt>
                <c:pt idx="11">
                  <c:v>745</c:v>
                </c:pt>
                <c:pt idx="12">
                  <c:v>204228</c:v>
                </c:pt>
                <c:pt idx="13">
                  <c:v>644327</c:v>
                </c:pt>
                <c:pt idx="14">
                  <c:v>334480</c:v>
                </c:pt>
                <c:pt idx="15">
                  <c:v>42976</c:v>
                </c:pt>
                <c:pt idx="16">
                  <c:v>45690</c:v>
                </c:pt>
                <c:pt idx="17">
                  <c:v>69920</c:v>
                </c:pt>
                <c:pt idx="18">
                  <c:v>5000</c:v>
                </c:pt>
                <c:pt idx="19">
                  <c:v>57143</c:v>
                </c:pt>
                <c:pt idx="20">
                  <c:v>84106</c:v>
                </c:pt>
                <c:pt idx="21">
                  <c:v>17188</c:v>
                </c:pt>
                <c:pt idx="22">
                  <c:v>294142</c:v>
                </c:pt>
                <c:pt idx="23">
                  <c:v>142881</c:v>
                </c:pt>
                <c:pt idx="24">
                  <c:v>1000898</c:v>
                </c:pt>
                <c:pt idx="25">
                  <c:v>156110</c:v>
                </c:pt>
                <c:pt idx="26">
                  <c:v>5918</c:v>
                </c:pt>
                <c:pt idx="27">
                  <c:v>21325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1-42E3-ACB5-3B07B6FB803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Sólidos!$D$7:$D$34</c:f>
              <c:numCache>
                <c:formatCode>#,##0</c:formatCode>
                <c:ptCount val="28"/>
                <c:pt idx="0">
                  <c:v>257913</c:v>
                </c:pt>
                <c:pt idx="1">
                  <c:v>94885</c:v>
                </c:pt>
                <c:pt idx="2">
                  <c:v>206004</c:v>
                </c:pt>
                <c:pt idx="3">
                  <c:v>231849</c:v>
                </c:pt>
                <c:pt idx="4">
                  <c:v>16144</c:v>
                </c:pt>
                <c:pt idx="5">
                  <c:v>233593</c:v>
                </c:pt>
                <c:pt idx="6">
                  <c:v>28459</c:v>
                </c:pt>
                <c:pt idx="7">
                  <c:v>311158</c:v>
                </c:pt>
                <c:pt idx="8">
                  <c:v>321031</c:v>
                </c:pt>
                <c:pt idx="9">
                  <c:v>562966</c:v>
                </c:pt>
                <c:pt idx="10">
                  <c:v>556584</c:v>
                </c:pt>
                <c:pt idx="11">
                  <c:v>1300</c:v>
                </c:pt>
                <c:pt idx="12">
                  <c:v>165665</c:v>
                </c:pt>
                <c:pt idx="13">
                  <c:v>1106568</c:v>
                </c:pt>
                <c:pt idx="14">
                  <c:v>582799</c:v>
                </c:pt>
                <c:pt idx="15">
                  <c:v>37376</c:v>
                </c:pt>
                <c:pt idx="16">
                  <c:v>89911</c:v>
                </c:pt>
                <c:pt idx="17">
                  <c:v>92996</c:v>
                </c:pt>
                <c:pt idx="18">
                  <c:v>0</c:v>
                </c:pt>
                <c:pt idx="19">
                  <c:v>29992</c:v>
                </c:pt>
                <c:pt idx="20">
                  <c:v>91379</c:v>
                </c:pt>
                <c:pt idx="21">
                  <c:v>42931</c:v>
                </c:pt>
                <c:pt idx="22">
                  <c:v>163979</c:v>
                </c:pt>
                <c:pt idx="23">
                  <c:v>160057</c:v>
                </c:pt>
                <c:pt idx="24">
                  <c:v>560417</c:v>
                </c:pt>
                <c:pt idx="25">
                  <c:v>183698</c:v>
                </c:pt>
                <c:pt idx="26">
                  <c:v>16587</c:v>
                </c:pt>
                <c:pt idx="27">
                  <c:v>18211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1-42E3-ACB5-3B07B6FB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934092"/>
        <c:axId val="64163038"/>
      </c:barChart>
      <c:catAx>
        <c:axId val="69340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163038"/>
        <c:crosses val="autoZero"/>
        <c:auto val="1"/>
        <c:lblAlgn val="ctr"/>
        <c:lblOffset val="100"/>
        <c:noMultiLvlLbl val="0"/>
      </c:catAx>
      <c:valAx>
        <c:axId val="6416303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3409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#,##0">
                <c:v>1369265.75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5D4-4D9B-BE14-A649091DFFBF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1415917.25</c:v>
              </c:pt>
              <c:pt idx="1">
                <c:v>1416991</c:v>
              </c:pt>
              <c:pt idx="2">
                <c:v>1503752</c:v>
              </c:pt>
              <c:pt idx="3">
                <c:v>1569684.75</c:v>
              </c:pt>
              <c:pt idx="4">
                <c:v>1677216.25</c:v>
              </c:pt>
              <c:pt idx="5">
                <c:v>1617075.75</c:v>
              </c:pt>
              <c:pt idx="6">
                <c:v>1674723.5</c:v>
              </c:pt>
              <c:pt idx="7">
                <c:v>1601433.25</c:v>
              </c:pt>
              <c:pt idx="8">
                <c:v>1553011.75</c:v>
              </c:pt>
              <c:pt idx="9">
                <c:v>1616821.75</c:v>
              </c:pt>
              <c:pt idx="10">
                <c:v>1575712.75</c:v>
              </c:pt>
              <c:pt idx="11">
                <c:v>1412206.25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5D4-4D9B-BE14-A649091D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36157"/>
        <c:axId val="64011820"/>
      </c:lineChart>
      <c:catAx>
        <c:axId val="3743615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11820"/>
        <c:crosses val="autoZero"/>
        <c:auto val="1"/>
        <c:lblAlgn val="ctr"/>
        <c:lblOffset val="100"/>
        <c:noMultiLvlLbl val="0"/>
      </c:catAx>
      <c:valAx>
        <c:axId val="64011820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436157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0%">
                <c:v>-4.5032313772403909E-2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218-4566-837A-0CF2C27C73E9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-5.8139058512655772E-2</c:v>
              </c:pt>
              <c:pt idx="1">
                <c:v>-2.0381777446738081E-2</c:v>
              </c:pt>
              <c:pt idx="2">
                <c:v>-9.9875407260436866E-3</c:v>
              </c:pt>
              <c:pt idx="3">
                <c:v>-1.5107455708427531E-2</c:v>
              </c:pt>
              <c:pt idx="4">
                <c:v>-2.6399275240935771E-2</c:v>
              </c:pt>
              <c:pt idx="5">
                <c:v>-2.9215815598588771E-2</c:v>
              </c:pt>
              <c:pt idx="6">
                <c:v>-2.093617047220309E-2</c:v>
              </c:pt>
              <c:pt idx="7">
                <c:v>-2.2550478022089648E-2</c:v>
              </c:pt>
              <c:pt idx="8">
                <c:v>-1.6650795178017042E-2</c:v>
              </c:pt>
              <c:pt idx="9">
                <c:v>-9.0635888136667564E-3</c:v>
              </c:pt>
              <c:pt idx="10">
                <c:v>-3.9597542966074428E-3</c:v>
              </c:pt>
              <c:pt idx="11">
                <c:v>-2.7821256670784722E-3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218-4566-837A-0CF2C27C7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74289"/>
        <c:axId val="48478481"/>
      </c:lineChart>
      <c:catAx>
        <c:axId val="1457428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478481"/>
        <c:crosses val="autoZero"/>
        <c:auto val="1"/>
        <c:lblAlgn val="ctr"/>
        <c:lblOffset val="100"/>
        <c:noMultiLvlLbl val="0"/>
      </c:catAx>
      <c:valAx>
        <c:axId val="4847848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7428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0%">
                <c:v>-3.003588493764886E-2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508-425E-8416-F3163A047E0B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-0.10181610618688</c:v>
              </c:pt>
              <c:pt idx="1">
                <c:v>-6.6210144954908734E-2</c:v>
              </c:pt>
              <c:pt idx="2">
                <c:v>-4.0158446393613663E-2</c:v>
              </c:pt>
              <c:pt idx="3">
                <c:v>-3.07776927436888E-2</c:v>
              </c:pt>
              <c:pt idx="4">
                <c:v>-3.9761409610205467E-2</c:v>
              </c:pt>
              <c:pt idx="5">
                <c:v>-5.0585165342311389E-2</c:v>
              </c:pt>
              <c:pt idx="6">
                <c:v>-3.0086418090245481E-2</c:v>
              </c:pt>
              <c:pt idx="7">
                <c:v>-2.972521758162849E-2</c:v>
              </c:pt>
              <c:pt idx="8">
                <c:v>-1.8424191008146851E-2</c:v>
              </c:pt>
              <c:pt idx="9">
                <c:v>1.702165191515892E-3</c:v>
              </c:pt>
              <c:pt idx="10">
                <c:v>4.4508906105342749E-3</c:v>
              </c:pt>
              <c:pt idx="11">
                <c:v>1.00716020135132E-2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508-425E-8416-F3163A047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054278"/>
        <c:axId val="50131288"/>
      </c:lineChart>
      <c:catAx>
        <c:axId val="2505427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131288"/>
        <c:crosses val="autoZero"/>
        <c:auto val="1"/>
        <c:lblAlgn val="ctr"/>
        <c:lblOffset val="100"/>
        <c:noMultiLvlLbl val="0"/>
      </c:catAx>
      <c:valAx>
        <c:axId val="5013128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05427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0%">
                <c:v>1.29857447182653E-2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341-455A-A0FD-2DBA8075DD08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-0.18080437410946909</c:v>
              </c:pt>
              <c:pt idx="1">
                <c:v>-5.1750894447974427E-2</c:v>
              </c:pt>
              <c:pt idx="2">
                <c:v>9.1899977782650133E-4</c:v>
              </c:pt>
              <c:pt idx="3">
                <c:v>-1.2394417138810071E-2</c:v>
              </c:pt>
              <c:pt idx="4">
                <c:v>-4.6342909420301837E-2</c:v>
              </c:pt>
              <c:pt idx="5">
                <c:v>-4.9213902002220762E-2</c:v>
              </c:pt>
              <c:pt idx="6">
                <c:v>-5.9024330313283253E-2</c:v>
              </c:pt>
              <c:pt idx="7">
                <c:v>-6.7591259850120822E-2</c:v>
              </c:pt>
              <c:pt idx="8">
                <c:v>-5.4532994031194833E-2</c:v>
              </c:pt>
              <c:pt idx="9">
                <c:v>-4.6059819978581773E-2</c:v>
              </c:pt>
              <c:pt idx="10">
                <c:v>-3.5390365215341557E-2</c:v>
              </c:pt>
              <c:pt idx="11">
                <c:v>-3.5727994852317917E-2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341-455A-A0FD-2DBA8075D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38291"/>
        <c:axId val="51277516"/>
      </c:lineChart>
      <c:catAx>
        <c:axId val="763829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277516"/>
        <c:crosses val="autoZero"/>
        <c:auto val="1"/>
        <c:lblAlgn val="ctr"/>
        <c:lblOffset val="100"/>
        <c:noMultiLvlLbl val="0"/>
      </c:catAx>
      <c:valAx>
        <c:axId val="5127751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3829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0%">
                <c:v>-7.7867856786459466E-2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7AB-44E6-AA99-A7F78EE69FB3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2.1313022262922528E-2</c:v>
              </c:pt>
              <c:pt idx="1">
                <c:v>2.102765008244423E-2</c:v>
              </c:pt>
              <c:pt idx="2">
                <c:v>5.8801578234508592E-3</c:v>
              </c:pt>
              <c:pt idx="3">
                <c:v>-4.7045690613065627E-3</c:v>
              </c:pt>
              <c:pt idx="4">
                <c:v>-1.1081306529633791E-2</c:v>
              </c:pt>
              <c:pt idx="5">
                <c:v>-8.6653085086609849E-3</c:v>
              </c:pt>
              <c:pt idx="6">
                <c:v>-2.9416290702671821E-3</c:v>
              </c:pt>
              <c:pt idx="7">
                <c:v>-3.6752495201182178E-3</c:v>
              </c:pt>
              <c:pt idx="8">
                <c:v>-3.4188120759470748E-3</c:v>
              </c:pt>
              <c:pt idx="9">
                <c:v>-4.3719609094396983E-3</c:v>
              </c:pt>
              <c:pt idx="10">
                <c:v>6.2675587468286054E-4</c:v>
              </c:pt>
              <c:pt idx="11">
                <c:v>-6.8192611900430578E-4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7AB-44E6-AA99-A7F78EE69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3987"/>
        <c:axId val="56749538"/>
      </c:lineChart>
      <c:catAx>
        <c:axId val="1032398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749538"/>
        <c:crosses val="autoZero"/>
        <c:auto val="1"/>
        <c:lblAlgn val="ctr"/>
        <c:lblOffset val="100"/>
        <c:noMultiLvlLbl val="0"/>
      </c:catAx>
      <c:valAx>
        <c:axId val="5674953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32398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0%">
                <c:v>-7.8772112901174807E-2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53-4EF6-860A-5D144C2B320B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2.577319552517876E-2</c:v>
              </c:pt>
              <c:pt idx="1">
                <c:v>9.7769777595348994E-3</c:v>
              </c:pt>
              <c:pt idx="2">
                <c:v>-1.279935186293624E-2</c:v>
              </c:pt>
              <c:pt idx="3">
                <c:v>-1.8806463656342979E-2</c:v>
              </c:pt>
              <c:pt idx="4">
                <c:v>-2.4412517633512602E-2</c:v>
              </c:pt>
              <c:pt idx="5">
                <c:v>-2.4944248893447481E-2</c:v>
              </c:pt>
              <c:pt idx="6">
                <c:v>-1.8130583171781071E-2</c:v>
              </c:pt>
              <c:pt idx="7">
                <c:v>-1.83928476807107E-2</c:v>
              </c:pt>
              <c:pt idx="8">
                <c:v>-1.933138082648711E-2</c:v>
              </c:pt>
              <c:pt idx="9">
                <c:v>-1.8987952766160939E-2</c:v>
              </c:pt>
              <c:pt idx="10">
                <c:v>-1.191226984660454E-2</c:v>
              </c:pt>
              <c:pt idx="11">
                <c:v>-1.3591438410952891E-2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053-4EF6-860A-5D144C2B3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932162"/>
        <c:axId val="39353543"/>
      </c:lineChart>
      <c:catAx>
        <c:axId val="5193216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353543"/>
        <c:crosses val="autoZero"/>
        <c:auto val="1"/>
        <c:lblAlgn val="ctr"/>
        <c:lblOffset val="100"/>
        <c:noMultiLvlLbl val="0"/>
      </c:catAx>
      <c:valAx>
        <c:axId val="3935354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93216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0%">
                <c:v>-3.2947900027349708E-2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A18-49C9-BE26-CDB7C5BF4883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5.0050707212660583E-2</c:v>
              </c:pt>
              <c:pt idx="1">
                <c:v>3.2936255596012209E-2</c:v>
              </c:pt>
              <c:pt idx="2">
                <c:v>8.1631111138233958E-3</c:v>
              </c:pt>
              <c:pt idx="3">
                <c:v>5.0673724643195417E-3</c:v>
              </c:pt>
              <c:pt idx="4">
                <c:v>3.6464688995518908E-3</c:v>
              </c:pt>
              <c:pt idx="5">
                <c:v>6.0444872688416593E-3</c:v>
              </c:pt>
              <c:pt idx="6">
                <c:v>1.8015063268475021E-2</c:v>
              </c:pt>
              <c:pt idx="7">
                <c:v>2.05389413162822E-2</c:v>
              </c:pt>
              <c:pt idx="8">
                <c:v>2.1943090383451439E-2</c:v>
              </c:pt>
              <c:pt idx="9">
                <c:v>2.4025997803661658E-2</c:v>
              </c:pt>
              <c:pt idx="10">
                <c:v>3.1129904954953821E-2</c:v>
              </c:pt>
              <c:pt idx="11">
                <c:v>2.77011640274436E-2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A18-49C9-BE26-CDB7C5BF4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9138"/>
        <c:axId val="36407734"/>
      </c:lineChart>
      <c:catAx>
        <c:axId val="2661913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407734"/>
        <c:crosses val="autoZero"/>
        <c:auto val="1"/>
        <c:lblAlgn val="ctr"/>
        <c:lblOffset val="100"/>
        <c:noMultiLvlLbl val="0"/>
      </c:catAx>
      <c:valAx>
        <c:axId val="3640773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61913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60-42E3-93B5-8CE56DCE688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60-42E3-93B5-8CE56DCE68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60-42E3-93B5-8CE56DCE688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60-42E3-93B5-8CE56DCE688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60-42E3-93B5-8CE56DCE68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60-42E3-93B5-8CE56DCE688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60-42E3-93B5-8CE56DCE688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60-42E3-93B5-8CE56DCE688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60-42E3-93B5-8CE56DCE688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60-42E3-93B5-8CE56DCE688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60-42E3-93B5-8CE56DCE688E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#,##0.00</c:formatCode>
              <c:ptCount val="12"/>
              <c:pt idx="0">
                <c:v>555.90820232199985</c:v>
              </c:pt>
              <c:pt idx="1">
                <c:v>556.35836293499983</c:v>
              </c:pt>
              <c:pt idx="2">
                <c:v>554.91948317999993</c:v>
              </c:pt>
              <c:pt idx="3">
                <c:v>551.47614262899992</c:v>
              </c:pt>
              <c:pt idx="4">
                <c:v>549.42647136599987</c:v>
              </c:pt>
              <c:pt idx="5">
                <c:v>550.78861959599988</c:v>
              </c:pt>
              <c:pt idx="6">
                <c:v>549.21188360500025</c:v>
              </c:pt>
              <c:pt idx="7">
                <c:v>550.684111089</c:v>
              </c:pt>
              <c:pt idx="8">
                <c:v>553.47204743700001</c:v>
              </c:pt>
              <c:pt idx="9">
                <c:v>555.68704913199997</c:v>
              </c:pt>
              <c:pt idx="10">
                <c:v>556.16760336499999</c:v>
              </c:pt>
              <c:pt idx="11">
                <c:v>554.22493915299992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FD60-42E3-93B5-8CE56DCE68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4903974"/>
        <c:axId val="3251510"/>
      </c:lineChart>
      <c:catAx>
        <c:axId val="3490397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51510"/>
        <c:crosses val="autoZero"/>
        <c:auto val="1"/>
        <c:lblAlgn val="ctr"/>
        <c:lblOffset val="100"/>
        <c:noMultiLvlLbl val="0"/>
      </c:catAx>
      <c:valAx>
        <c:axId val="325151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90397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DF-4E5F-A717-73888720BF7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DF-4E5F-A717-73888720BF7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DF-4E5F-A717-73888720BF7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DF-4E5F-A717-73888720BF7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DF-4E5F-A717-73888720BF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DF-4E5F-A717-73888720BF7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DF-4E5F-A717-73888720BF7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DF-4E5F-A717-73888720BF7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DF-4E5F-A717-73888720BF7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DF-4E5F-A717-73888720BF7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DF-4E5F-A717-73888720BF70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#,##0.00</c:formatCode>
              <c:ptCount val="12"/>
              <c:pt idx="0">
                <c:v>177.13553200000001</c:v>
              </c:pt>
              <c:pt idx="1">
                <c:v>177.305769</c:v>
              </c:pt>
              <c:pt idx="2">
                <c:v>177.24203900000001</c:v>
              </c:pt>
              <c:pt idx="3">
                <c:v>176.05959300000001</c:v>
              </c:pt>
              <c:pt idx="4">
                <c:v>174.46984399999999</c:v>
              </c:pt>
              <c:pt idx="5">
                <c:v>175.90338800000001</c:v>
              </c:pt>
              <c:pt idx="6">
                <c:v>175.48625000000001</c:v>
              </c:pt>
              <c:pt idx="7">
                <c:v>176.610105</c:v>
              </c:pt>
              <c:pt idx="8">
                <c:v>179.371478</c:v>
              </c:pt>
              <c:pt idx="9">
                <c:v>179.84803600000001</c:v>
              </c:pt>
              <c:pt idx="10">
                <c:v>180.92017899999999</c:v>
              </c:pt>
              <c:pt idx="11">
                <c:v>180.496512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5DF-4E5F-A717-73888720BF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93875"/>
        <c:axId val="62068878"/>
      </c:lineChart>
      <c:catAx>
        <c:axId val="1649387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068878"/>
        <c:crosses val="autoZero"/>
        <c:auto val="1"/>
        <c:lblAlgn val="ctr"/>
        <c:lblOffset val="100"/>
        <c:noMultiLvlLbl val="0"/>
      </c:catAx>
      <c:valAx>
        <c:axId val="6206887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49387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95-4D62-BAFF-90985CAA985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95-4D62-BAFF-90985CAA985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95-4D62-BAFF-90985CAA985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95-4D62-BAFF-90985CAA985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95-4D62-BAFF-90985CAA985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95-4D62-BAFF-90985CAA985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95-4D62-BAFF-90985CAA985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95-4D62-BAFF-90985CAA985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95-4D62-BAFF-90985CAA985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95-4D62-BAFF-90985CAA985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95-4D62-BAFF-90985CAA9859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#,##0.00</c:formatCode>
              <c:ptCount val="12"/>
              <c:pt idx="0">
                <c:v>84.059325999999999</c:v>
              </c:pt>
              <c:pt idx="1">
                <c:v>84.782175999999993</c:v>
              </c:pt>
              <c:pt idx="2">
                <c:v>84.426248000000001</c:v>
              </c:pt>
              <c:pt idx="3">
                <c:v>83.140974</c:v>
              </c:pt>
              <c:pt idx="4">
                <c:v>82.701070999999999</c:v>
              </c:pt>
              <c:pt idx="5">
                <c:v>81.861801</c:v>
              </c:pt>
              <c:pt idx="6">
                <c:v>80.955337999999998</c:v>
              </c:pt>
              <c:pt idx="7">
                <c:v>81.284854999999993</c:v>
              </c:pt>
              <c:pt idx="8">
                <c:v>81.498364999999993</c:v>
              </c:pt>
              <c:pt idx="9">
                <c:v>82.006523000000001</c:v>
              </c:pt>
              <c:pt idx="10">
                <c:v>81.735153999999994</c:v>
              </c:pt>
              <c:pt idx="11">
                <c:v>81.815203999999994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4795-4D62-BAFF-90985CAA9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6899476"/>
        <c:axId val="22687366"/>
      </c:lineChart>
      <c:catAx>
        <c:axId val="3689947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687366"/>
        <c:crosses val="autoZero"/>
        <c:auto val="1"/>
        <c:lblAlgn val="ctr"/>
        <c:lblOffset val="100"/>
        <c:noMultiLvlLbl val="0"/>
      </c:catAx>
      <c:valAx>
        <c:axId val="2268736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89947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general'!$E$7:$E$34</c:f>
              <c:numCache>
                <c:formatCode>#,##0</c:formatCode>
                <c:ptCount val="28"/>
                <c:pt idx="0">
                  <c:v>38674</c:v>
                </c:pt>
                <c:pt idx="1">
                  <c:v>97603</c:v>
                </c:pt>
                <c:pt idx="2">
                  <c:v>100715</c:v>
                </c:pt>
                <c:pt idx="3">
                  <c:v>128649</c:v>
                </c:pt>
                <c:pt idx="4">
                  <c:v>4658100</c:v>
                </c:pt>
                <c:pt idx="5">
                  <c:v>181975</c:v>
                </c:pt>
                <c:pt idx="6">
                  <c:v>975611</c:v>
                </c:pt>
                <c:pt idx="7">
                  <c:v>3743233</c:v>
                </c:pt>
                <c:pt idx="8">
                  <c:v>506589</c:v>
                </c:pt>
                <c:pt idx="9">
                  <c:v>45054</c:v>
                </c:pt>
                <c:pt idx="10">
                  <c:v>91965</c:v>
                </c:pt>
                <c:pt idx="11">
                  <c:v>41606</c:v>
                </c:pt>
                <c:pt idx="12">
                  <c:v>56066</c:v>
                </c:pt>
                <c:pt idx="13">
                  <c:v>95918</c:v>
                </c:pt>
                <c:pt idx="14">
                  <c:v>151285</c:v>
                </c:pt>
                <c:pt idx="15">
                  <c:v>1580171</c:v>
                </c:pt>
                <c:pt idx="16">
                  <c:v>455199</c:v>
                </c:pt>
                <c:pt idx="17">
                  <c:v>94113</c:v>
                </c:pt>
                <c:pt idx="18">
                  <c:v>35633</c:v>
                </c:pt>
                <c:pt idx="19">
                  <c:v>7327</c:v>
                </c:pt>
                <c:pt idx="20">
                  <c:v>165657</c:v>
                </c:pt>
                <c:pt idx="21">
                  <c:v>691983</c:v>
                </c:pt>
                <c:pt idx="22">
                  <c:v>232681</c:v>
                </c:pt>
                <c:pt idx="23">
                  <c:v>151542</c:v>
                </c:pt>
                <c:pt idx="24">
                  <c:v>108037</c:v>
                </c:pt>
                <c:pt idx="25">
                  <c:v>5179306</c:v>
                </c:pt>
                <c:pt idx="26">
                  <c:v>298770</c:v>
                </c:pt>
                <c:pt idx="27">
                  <c:v>55482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C4C-9BEB-C715C2B1A4C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general'!$D$7:$D$34</c:f>
              <c:numCache>
                <c:formatCode>#,##0</c:formatCode>
                <c:ptCount val="28"/>
                <c:pt idx="0">
                  <c:v>14893</c:v>
                </c:pt>
                <c:pt idx="1">
                  <c:v>110750</c:v>
                </c:pt>
                <c:pt idx="2">
                  <c:v>144519</c:v>
                </c:pt>
                <c:pt idx="3">
                  <c:v>102380</c:v>
                </c:pt>
                <c:pt idx="4">
                  <c:v>5422432</c:v>
                </c:pt>
                <c:pt idx="5">
                  <c:v>203354</c:v>
                </c:pt>
                <c:pt idx="6">
                  <c:v>1063928</c:v>
                </c:pt>
                <c:pt idx="7">
                  <c:v>3667507</c:v>
                </c:pt>
                <c:pt idx="8">
                  <c:v>585625</c:v>
                </c:pt>
                <c:pt idx="9">
                  <c:v>81729</c:v>
                </c:pt>
                <c:pt idx="10">
                  <c:v>86144</c:v>
                </c:pt>
                <c:pt idx="11">
                  <c:v>51238</c:v>
                </c:pt>
                <c:pt idx="12">
                  <c:v>51237</c:v>
                </c:pt>
                <c:pt idx="13">
                  <c:v>110227</c:v>
                </c:pt>
                <c:pt idx="14">
                  <c:v>121533</c:v>
                </c:pt>
                <c:pt idx="15">
                  <c:v>1941740</c:v>
                </c:pt>
                <c:pt idx="16">
                  <c:v>290931</c:v>
                </c:pt>
                <c:pt idx="17">
                  <c:v>86281</c:v>
                </c:pt>
                <c:pt idx="18">
                  <c:v>39694</c:v>
                </c:pt>
                <c:pt idx="19">
                  <c:v>66019</c:v>
                </c:pt>
                <c:pt idx="20">
                  <c:v>115177</c:v>
                </c:pt>
                <c:pt idx="21">
                  <c:v>747126</c:v>
                </c:pt>
                <c:pt idx="22">
                  <c:v>224864</c:v>
                </c:pt>
                <c:pt idx="23">
                  <c:v>118177</c:v>
                </c:pt>
                <c:pt idx="24">
                  <c:v>152790</c:v>
                </c:pt>
                <c:pt idx="25">
                  <c:v>5688897</c:v>
                </c:pt>
                <c:pt idx="26">
                  <c:v>302688</c:v>
                </c:pt>
                <c:pt idx="27">
                  <c:v>63307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2-4C4C-9BEB-C715C2B1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969630"/>
        <c:axId val="19572942"/>
      </c:barChart>
      <c:catAx>
        <c:axId val="896963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572942"/>
        <c:crosses val="autoZero"/>
        <c:auto val="1"/>
        <c:lblAlgn val="ctr"/>
        <c:lblOffset val="100"/>
        <c:noMultiLvlLbl val="0"/>
      </c:catAx>
      <c:valAx>
        <c:axId val="1957294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96963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8E-4B3B-867B-8D3516AE489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8E-4B3B-867B-8D3516AE489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8E-4B3B-867B-8D3516AE489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8E-4B3B-867B-8D3516AE489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8E-4B3B-867B-8D3516AE48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8E-4B3B-867B-8D3516AE489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8E-4B3B-867B-8D3516AE489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8E-4B3B-867B-8D3516AE489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8E-4B3B-867B-8D3516AE489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8E-4B3B-867B-8D3516AE489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8E-4B3B-867B-8D3516AE4896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#,##0.00</c:formatCode>
              <c:ptCount val="12"/>
              <c:pt idx="0">
                <c:v>279.04133200000001</c:v>
              </c:pt>
              <c:pt idx="1">
                <c:v>278.53679299999999</c:v>
              </c:pt>
              <c:pt idx="2">
                <c:v>277.70876199999998</c:v>
              </c:pt>
              <c:pt idx="3">
                <c:v>276.83361300000001</c:v>
              </c:pt>
              <c:pt idx="4">
                <c:v>276.90958699999999</c:v>
              </c:pt>
              <c:pt idx="5">
                <c:v>277.65369199999998</c:v>
              </c:pt>
              <c:pt idx="6">
                <c:v>277.44977499999999</c:v>
              </c:pt>
              <c:pt idx="7">
                <c:v>277.42059999999998</c:v>
              </c:pt>
              <c:pt idx="8">
                <c:v>277.11620900000003</c:v>
              </c:pt>
              <c:pt idx="9">
                <c:v>278.30227400000001</c:v>
              </c:pt>
              <c:pt idx="10">
                <c:v>277.95189599999998</c:v>
              </c:pt>
              <c:pt idx="11">
                <c:v>276.26565299999999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48E-4B3B-867B-8D3516AE48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9389926"/>
        <c:axId val="44927942"/>
      </c:lineChart>
      <c:catAx>
        <c:axId val="4938992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927942"/>
        <c:crosses val="autoZero"/>
        <c:auto val="1"/>
        <c:lblAlgn val="ctr"/>
        <c:lblOffset val="100"/>
        <c:noMultiLvlLbl val="0"/>
      </c:catAx>
      <c:valAx>
        <c:axId val="4492794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38992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29-4806-AF79-3AE71D4070F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29-4806-AF79-3AE71D4070F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29-4806-AF79-3AE71D4070F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29-4806-AF79-3AE71D4070F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29-4806-AF79-3AE71D4070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29-4806-AF79-3AE71D4070F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29-4806-AF79-3AE71D4070F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29-4806-AF79-3AE71D4070F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29-4806-AF79-3AE71D4070F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29-4806-AF79-3AE71D4070F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29-4806-AF79-3AE71D4070F9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#,##0.00</c:formatCode>
              <c:ptCount val="12"/>
              <c:pt idx="0">
                <c:v>193.27989700000001</c:v>
              </c:pt>
              <c:pt idx="1">
                <c:v>192.39295100000001</c:v>
              </c:pt>
              <c:pt idx="2">
                <c:v>191.791459</c:v>
              </c:pt>
              <c:pt idx="3">
                <c:v>190.99995200000001</c:v>
              </c:pt>
              <c:pt idx="4">
                <c:v>190.534347</c:v>
              </c:pt>
              <c:pt idx="5">
                <c:v>190.90903</c:v>
              </c:pt>
              <c:pt idx="6">
                <c:v>190.58229700000001</c:v>
              </c:pt>
              <c:pt idx="7">
                <c:v>190.15519</c:v>
              </c:pt>
              <c:pt idx="8">
                <c:v>189.89612500000001</c:v>
              </c:pt>
              <c:pt idx="9">
                <c:v>190.87188499999999</c:v>
              </c:pt>
              <c:pt idx="10">
                <c:v>190.36686499999999</c:v>
              </c:pt>
              <c:pt idx="11">
                <c:v>189.18060700000001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8229-4806-AF79-3AE71D4070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1361495"/>
        <c:axId val="62521029"/>
      </c:lineChart>
      <c:catAx>
        <c:axId val="5136149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521029"/>
        <c:crosses val="autoZero"/>
        <c:auto val="1"/>
        <c:lblAlgn val="ctr"/>
        <c:lblOffset val="100"/>
        <c:noMultiLvlLbl val="0"/>
      </c:catAx>
      <c:valAx>
        <c:axId val="6252102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36149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2F-4924-8502-1DB27BA58B5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2F-4924-8502-1DB27BA58B5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2F-4924-8502-1DB27BA58B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2F-4924-8502-1DB27BA58B5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2F-4924-8502-1DB27BA58B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2F-4924-8502-1DB27BA58B5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2F-4924-8502-1DB27BA58B5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2F-4924-8502-1DB27BA58B5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2F-4924-8502-1DB27BA58B5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2F-4924-8502-1DB27BA58B5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2F-4924-8502-1DB27BA58B51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#,##0.00</c:formatCode>
              <c:ptCount val="12"/>
              <c:pt idx="0">
                <c:v>18.222591749999999</c:v>
              </c:pt>
              <c:pt idx="1">
                <c:v>18.167375499999999</c:v>
              </c:pt>
              <c:pt idx="2">
                <c:v>18.16204025</c:v>
              </c:pt>
              <c:pt idx="3">
                <c:v>18.15981425</c:v>
              </c:pt>
              <c:pt idx="4">
                <c:v>18.187540500000001</c:v>
              </c:pt>
              <c:pt idx="5">
                <c:v>18.324714749999998</c:v>
              </c:pt>
              <c:pt idx="6">
                <c:v>18.38336425</c:v>
              </c:pt>
              <c:pt idx="7">
                <c:v>18.433508499999999</c:v>
              </c:pt>
              <c:pt idx="8">
                <c:v>18.499367249999999</c:v>
              </c:pt>
              <c:pt idx="9">
                <c:v>18.652205500000001</c:v>
              </c:pt>
              <c:pt idx="10">
                <c:v>18.63454625</c:v>
              </c:pt>
              <c:pt idx="11">
                <c:v>18.58789475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342F-4924-8502-1DB27BA58B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0744841"/>
        <c:axId val="50345022"/>
      </c:lineChart>
      <c:catAx>
        <c:axId val="4074484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345022"/>
        <c:crosses val="autoZero"/>
        <c:auto val="1"/>
        <c:lblAlgn val="ctr"/>
        <c:lblOffset val="100"/>
        <c:noMultiLvlLbl val="0"/>
      </c:catAx>
      <c:valAx>
        <c:axId val="5034502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74484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23-4D4B-8F6F-DE88EB010D9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23-4D4B-8F6F-DE88EB010D9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23-4D4B-8F6F-DE88EB010D9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23-4D4B-8F6F-DE88EB010D9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23-4D4B-8F6F-DE88EB010D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23-4D4B-8F6F-DE88EB010D9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23-4D4B-8F6F-DE88EB010D9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23-4D4B-8F6F-DE88EB010D9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23-4D4B-8F6F-DE88EB010D9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23-4D4B-8F6F-DE88EB010D9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23-4D4B-8F6F-DE88EB010D9D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0.00%</c:formatCode>
              <c:ptCount val="12"/>
              <c:pt idx="0">
                <c:v>1.9406852790255131E-2</c:v>
              </c:pt>
              <c:pt idx="1">
                <c:v>2.038933997503076E-2</c:v>
              </c:pt>
              <c:pt idx="2">
                <c:v>1.3791835015207751E-2</c:v>
              </c:pt>
              <c:pt idx="3">
                <c:v>3.4284085492384479E-4</c:v>
              </c:pt>
              <c:pt idx="4">
                <c:v>-6.1814643110119326E-3</c:v>
              </c:pt>
              <c:pt idx="5">
                <c:v>-4.9559731894607282E-3</c:v>
              </c:pt>
              <c:pt idx="6">
                <c:v>-1.0355570827823089E-2</c:v>
              </c:pt>
              <c:pt idx="7">
                <c:v>-9.8268255076896811E-3</c:v>
              </c:pt>
              <c:pt idx="8">
                <c:v>-6.4682436667065843E-3</c:v>
              </c:pt>
              <c:pt idx="9">
                <c:v>-1.7297205328694501E-3</c:v>
              </c:pt>
              <c:pt idx="10">
                <c:v>-2.7821256670782519E-3</c:v>
              </c:pt>
              <c:pt idx="11">
                <c:v>-1.4978845045404861E-3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B523-4D4B-8F6F-DE88EB010D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5637852"/>
        <c:axId val="24453683"/>
      </c:lineChart>
      <c:catAx>
        <c:axId val="4563785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453683"/>
        <c:crosses val="autoZero"/>
        <c:auto val="1"/>
        <c:lblAlgn val="ctr"/>
        <c:lblOffset val="100"/>
        <c:noMultiLvlLbl val="0"/>
      </c:catAx>
      <c:valAx>
        <c:axId val="2445368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63785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2F-4B71-A0F2-0DD0EED897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2F-4B71-A0F2-0DD0EED897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2F-4B71-A0F2-0DD0EED897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2F-4B71-A0F2-0DD0EED897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2F-4B71-A0F2-0DD0EED897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2F-4B71-A0F2-0DD0EED897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2F-4B71-A0F2-0DD0EED897A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2F-4B71-A0F2-0DD0EED897A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2F-4B71-A0F2-0DD0EED897A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2F-4B71-A0F2-0DD0EED897A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2F-4B71-A0F2-0DD0EED897A2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0.00%</c:formatCode>
              <c:ptCount val="12"/>
              <c:pt idx="0">
                <c:v>1.074473172538244E-2</c:v>
              </c:pt>
              <c:pt idx="1">
                <c:v>1.0444303207201451E-2</c:v>
              </c:pt>
              <c:pt idx="2">
                <c:v>9.7945929141174445E-3</c:v>
              </c:pt>
              <c:pt idx="3">
                <c:v>-6.7106873618553997E-3</c:v>
              </c:pt>
              <c:pt idx="4">
                <c:v>-2.414654681890591E-2</c:v>
              </c:pt>
              <c:pt idx="5">
                <c:v>-1.6409727342620872E-2</c:v>
              </c:pt>
              <c:pt idx="6">
                <c:v>-2.2083480814792111E-2</c:v>
              </c:pt>
              <c:pt idx="7">
                <c:v>-1.546535161175462E-2</c:v>
              </c:pt>
              <c:pt idx="8">
                <c:v>2.9307568041835909E-3</c:v>
              </c:pt>
              <c:pt idx="9">
                <c:v>5.8481044500184824E-3</c:v>
              </c:pt>
              <c:pt idx="10">
                <c:v>1.007160201351311E-2</c:v>
              </c:pt>
              <c:pt idx="11">
                <c:v>1.6783000907404821E-2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DC2F-4B71-A0F2-0DD0EED897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9039693"/>
        <c:axId val="17960027"/>
      </c:lineChart>
      <c:catAx>
        <c:axId val="4903969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960027"/>
        <c:crosses val="autoZero"/>
        <c:auto val="1"/>
        <c:lblAlgn val="ctr"/>
        <c:lblOffset val="100"/>
        <c:noMultiLvlLbl val="0"/>
      </c:catAx>
      <c:valAx>
        <c:axId val="1796002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03969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A8-4330-82FF-FB386562257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A8-4330-82FF-FB386562257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A8-4330-82FF-FB386562257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A8-4330-82FF-FB386562257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A8-4330-82FF-FB38656225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A8-4330-82FF-FB386562257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A8-4330-82FF-FB386562257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A8-4330-82FF-FB386562257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A8-4330-82FF-FB386562257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A8-4330-82FF-FB386562257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A8-4330-82FF-FB3865622576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0.00%</c:formatCode>
              <c:ptCount val="12"/>
              <c:pt idx="0">
                <c:v>-5.46486406382862E-2</c:v>
              </c:pt>
              <c:pt idx="1">
                <c:v>-2.8052206311867361E-2</c:v>
              </c:pt>
              <c:pt idx="2">
                <c:v>-2.4176903796360949E-2</c:v>
              </c:pt>
              <c:pt idx="3">
                <c:v>-4.2811718803804508E-2</c:v>
              </c:pt>
              <c:pt idx="4">
                <c:v>-3.0126609878090019E-2</c:v>
              </c:pt>
              <c:pt idx="5">
                <c:v>-3.8587089532784391E-2</c:v>
              </c:pt>
              <c:pt idx="6">
                <c:v>-4.5797160390013268E-2</c:v>
              </c:pt>
              <c:pt idx="7">
                <c:v>-4.2264867298865277E-2</c:v>
              </c:pt>
              <c:pt idx="8">
                <c:v>-3.9218451365199532E-2</c:v>
              </c:pt>
              <c:pt idx="9">
                <c:v>-3.3935841219392651E-2</c:v>
              </c:pt>
              <c:pt idx="10">
                <c:v>-3.5727994852317903E-2</c:v>
              </c:pt>
              <c:pt idx="11">
                <c:v>-1.9038024672316169E-2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CA8-4330-82FF-FB38656225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096750"/>
        <c:axId val="27232060"/>
      </c:lineChart>
      <c:catAx>
        <c:axId val="209675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232060"/>
        <c:crosses val="autoZero"/>
        <c:auto val="1"/>
        <c:lblAlgn val="ctr"/>
        <c:lblOffset val="100"/>
        <c:noMultiLvlLbl val="0"/>
      </c:catAx>
      <c:valAx>
        <c:axId val="2723206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9675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2-4711-B114-2935F4D1FAE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2-4711-B114-2935F4D1FAE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2-4711-B114-2935F4D1FAE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2-4711-B114-2935F4D1FAE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2-4711-B114-2935F4D1FAE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2-4711-B114-2935F4D1FAE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2-4711-B114-2935F4D1FAE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2-4711-B114-2935F4D1FAE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2-4711-B114-2935F4D1FAE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2-4711-B114-2935F4D1FAE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2-4711-B114-2935F4D1FAEF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0.00%</c:formatCode>
              <c:ptCount val="12"/>
              <c:pt idx="0">
                <c:v>5.1052036330714853E-2</c:v>
              </c:pt>
              <c:pt idx="1">
                <c:v>4.3076077779828907E-2</c:v>
              </c:pt>
              <c:pt idx="2">
                <c:v>3.0198853563222251E-2</c:v>
              </c:pt>
              <c:pt idx="3">
                <c:v>2.003547479597936E-2</c:v>
              </c:pt>
              <c:pt idx="4">
                <c:v>1.4598537899441251E-2</c:v>
              </c:pt>
              <c:pt idx="5">
                <c:v>1.4471776338199819E-2</c:v>
              </c:pt>
              <c:pt idx="6">
                <c:v>9.5315134313810387E-3</c:v>
              </c:pt>
              <c:pt idx="7">
                <c:v>4.9446014709753324E-3</c:v>
              </c:pt>
              <c:pt idx="8">
                <c:v>-1.4024376095638619E-3</c:v>
              </c:pt>
              <c:pt idx="9">
                <c:v>4.1998085678118316E-3</c:v>
              </c:pt>
              <c:pt idx="10">
                <c:v>-6.8192611900426187E-4</c:v>
              </c:pt>
              <c:pt idx="11">
                <c:v>-8.3556192705361073E-3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092-4711-B114-2935F4D1FA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1113956"/>
        <c:axId val="15161945"/>
      </c:lineChart>
      <c:catAx>
        <c:axId val="2111395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61945"/>
        <c:crosses val="autoZero"/>
        <c:auto val="1"/>
        <c:lblAlgn val="ctr"/>
        <c:lblOffset val="100"/>
        <c:noMultiLvlLbl val="0"/>
      </c:catAx>
      <c:valAx>
        <c:axId val="1516194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11395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F1-4A05-A9CA-C9B81E1CFC5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F1-4A05-A9CA-C9B81E1CFC5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F1-4A05-A9CA-C9B81E1CFC5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F1-4A05-A9CA-C9B81E1CFC5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F1-4A05-A9CA-C9B81E1CFC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F1-4A05-A9CA-C9B81E1CFC5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F1-4A05-A9CA-C9B81E1CFC5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F1-4A05-A9CA-C9B81E1CFC5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F1-4A05-A9CA-C9B81E1CFC5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F1-4A05-A9CA-C9B81E1CFC5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F1-4A05-A9CA-C9B81E1CFC5C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0.00%</c:formatCode>
              <c:ptCount val="12"/>
              <c:pt idx="0">
                <c:v>6.6245654976304025E-2</c:v>
              </c:pt>
              <c:pt idx="1">
                <c:v>5.0233206440971248E-2</c:v>
              </c:pt>
              <c:pt idx="2">
                <c:v>3.6130003542933671E-2</c:v>
              </c:pt>
              <c:pt idx="3">
                <c:v>2.336570050543723E-2</c:v>
              </c:pt>
              <c:pt idx="4">
                <c:v>1.0424588352852831E-2</c:v>
              </c:pt>
              <c:pt idx="5">
                <c:v>8.4825588893469306E-3</c:v>
              </c:pt>
              <c:pt idx="6">
                <c:v>1.8600674456687699E-4</c:v>
              </c:pt>
              <c:pt idx="7">
                <c:v>-8.0048769666959882E-3</c:v>
              </c:pt>
              <c:pt idx="8">
                <c:v>-1.468776138515334E-2</c:v>
              </c:pt>
              <c:pt idx="9">
                <c:v>-8.1928221222227551E-3</c:v>
              </c:pt>
              <c:pt idx="10">
                <c:v>-1.359143841095291E-2</c:v>
              </c:pt>
              <c:pt idx="11">
                <c:v>-2.1656316268796369E-2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C9F1-4A05-A9CA-C9B81E1CFC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6054671"/>
        <c:axId val="21242428"/>
      </c:lineChart>
      <c:catAx>
        <c:axId val="5605467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242428"/>
        <c:crosses val="autoZero"/>
        <c:auto val="1"/>
        <c:lblAlgn val="ctr"/>
        <c:lblOffset val="100"/>
        <c:noMultiLvlLbl val="0"/>
      </c:catAx>
      <c:valAx>
        <c:axId val="2124242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05467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3E-41A1-8AF0-85E5B7A2140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3E-41A1-8AF0-85E5B7A214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3E-41A1-8AF0-85E5B7A2140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3E-41A1-8AF0-85E5B7A2140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3E-41A1-8AF0-85E5B7A2140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3E-41A1-8AF0-85E5B7A2140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3E-41A1-8AF0-85E5B7A2140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3E-41A1-8AF0-85E5B7A2140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3E-41A1-8AF0-85E5B7A2140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3E-41A1-8AF0-85E5B7A2140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3E-41A1-8AF0-85E5B7A2140F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0.00%</c:formatCode>
              <c:ptCount val="12"/>
              <c:pt idx="0">
                <c:v>9.6441032603079305E-2</c:v>
              </c:pt>
              <c:pt idx="1">
                <c:v>8.1049693801398287E-2</c:v>
              </c:pt>
              <c:pt idx="2">
                <c:v>6.7293869374937962E-2</c:v>
              </c:pt>
              <c:pt idx="3">
                <c:v>5.444082571864383E-2</c:v>
              </c:pt>
              <c:pt idx="4">
                <c:v>4.3538300438353959E-2</c:v>
              </c:pt>
              <c:pt idx="5">
                <c:v>4.5570360092334568E-2</c:v>
              </c:pt>
              <c:pt idx="6">
                <c:v>4.0288038579813987E-2</c:v>
              </c:pt>
              <c:pt idx="7">
                <c:v>3.3337877267338167E-2</c:v>
              </c:pt>
              <c:pt idx="8">
                <c:v>2.7936305332196341E-2</c:v>
              </c:pt>
              <c:pt idx="9">
                <c:v>3.4056089107909152E-2</c:v>
              </c:pt>
              <c:pt idx="10">
                <c:v>2.7701164027443569E-2</c:v>
              </c:pt>
              <c:pt idx="11">
                <c:v>2.1326857420647442E-2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63E-41A1-8AF0-85E5B7A214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97412"/>
        <c:axId val="66723504"/>
      </c:lineChart>
      <c:catAx>
        <c:axId val="1829741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723504"/>
        <c:crosses val="autoZero"/>
        <c:auto val="1"/>
        <c:lblAlgn val="ctr"/>
        <c:lblOffset val="100"/>
        <c:noMultiLvlLbl val="0"/>
      </c:catAx>
      <c:valAx>
        <c:axId val="6672350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29741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contenedores'!$E$7:$E$34</c:f>
              <c:numCache>
                <c:formatCode>#,##0</c:formatCode>
                <c:ptCount val="28"/>
                <c:pt idx="0">
                  <c:v>0</c:v>
                </c:pt>
                <c:pt idx="1">
                  <c:v>89621</c:v>
                </c:pt>
                <c:pt idx="2">
                  <c:v>13073</c:v>
                </c:pt>
                <c:pt idx="3">
                  <c:v>49</c:v>
                </c:pt>
                <c:pt idx="4">
                  <c:v>3642248</c:v>
                </c:pt>
                <c:pt idx="5">
                  <c:v>109544</c:v>
                </c:pt>
                <c:pt idx="6">
                  <c:v>18373</c:v>
                </c:pt>
                <c:pt idx="7">
                  <c:v>2984426</c:v>
                </c:pt>
                <c:pt idx="8">
                  <c:v>308536</c:v>
                </c:pt>
                <c:pt idx="9">
                  <c:v>25473</c:v>
                </c:pt>
                <c:pt idx="10">
                  <c:v>87552</c:v>
                </c:pt>
                <c:pt idx="11">
                  <c:v>5899</c:v>
                </c:pt>
                <c:pt idx="12">
                  <c:v>536</c:v>
                </c:pt>
                <c:pt idx="13">
                  <c:v>67131</c:v>
                </c:pt>
                <c:pt idx="14">
                  <c:v>70542</c:v>
                </c:pt>
                <c:pt idx="15">
                  <c:v>1115563</c:v>
                </c:pt>
                <c:pt idx="16">
                  <c:v>413576</c:v>
                </c:pt>
                <c:pt idx="17">
                  <c:v>34591</c:v>
                </c:pt>
                <c:pt idx="18">
                  <c:v>1914</c:v>
                </c:pt>
                <c:pt idx="19">
                  <c:v>0</c:v>
                </c:pt>
                <c:pt idx="20">
                  <c:v>0</c:v>
                </c:pt>
                <c:pt idx="21">
                  <c:v>318963</c:v>
                </c:pt>
                <c:pt idx="22">
                  <c:v>111545</c:v>
                </c:pt>
                <c:pt idx="23">
                  <c:v>92705</c:v>
                </c:pt>
                <c:pt idx="24">
                  <c:v>6723</c:v>
                </c:pt>
                <c:pt idx="25">
                  <c:v>4139738</c:v>
                </c:pt>
                <c:pt idx="26">
                  <c:v>191840</c:v>
                </c:pt>
                <c:pt idx="27">
                  <c:v>22946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B-4B86-86C5-25CE0FDF229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contenedores'!$D$7:$D$34</c:f>
              <c:numCache>
                <c:formatCode>#,##0</c:formatCode>
                <c:ptCount val="28"/>
                <c:pt idx="0">
                  <c:v>13</c:v>
                </c:pt>
                <c:pt idx="1">
                  <c:v>104065</c:v>
                </c:pt>
                <c:pt idx="2">
                  <c:v>26995</c:v>
                </c:pt>
                <c:pt idx="3">
                  <c:v>0</c:v>
                </c:pt>
                <c:pt idx="4">
                  <c:v>4291947</c:v>
                </c:pt>
                <c:pt idx="5">
                  <c:v>129120</c:v>
                </c:pt>
                <c:pt idx="6">
                  <c:v>21484</c:v>
                </c:pt>
                <c:pt idx="7">
                  <c:v>2859781</c:v>
                </c:pt>
                <c:pt idx="8">
                  <c:v>330707</c:v>
                </c:pt>
                <c:pt idx="9">
                  <c:v>56420</c:v>
                </c:pt>
                <c:pt idx="10">
                  <c:v>85803</c:v>
                </c:pt>
                <c:pt idx="11">
                  <c:v>5754</c:v>
                </c:pt>
                <c:pt idx="12">
                  <c:v>9255</c:v>
                </c:pt>
                <c:pt idx="13">
                  <c:v>78179</c:v>
                </c:pt>
                <c:pt idx="14">
                  <c:v>61816</c:v>
                </c:pt>
                <c:pt idx="15">
                  <c:v>1471780</c:v>
                </c:pt>
                <c:pt idx="16">
                  <c:v>256294</c:v>
                </c:pt>
                <c:pt idx="17">
                  <c:v>35013</c:v>
                </c:pt>
                <c:pt idx="18">
                  <c:v>3406</c:v>
                </c:pt>
                <c:pt idx="19">
                  <c:v>27</c:v>
                </c:pt>
                <c:pt idx="20">
                  <c:v>0</c:v>
                </c:pt>
                <c:pt idx="21">
                  <c:v>351168</c:v>
                </c:pt>
                <c:pt idx="22">
                  <c:v>105628</c:v>
                </c:pt>
                <c:pt idx="23">
                  <c:v>92371</c:v>
                </c:pt>
                <c:pt idx="24">
                  <c:v>7231</c:v>
                </c:pt>
                <c:pt idx="25">
                  <c:v>4457115</c:v>
                </c:pt>
                <c:pt idx="26">
                  <c:v>196751</c:v>
                </c:pt>
                <c:pt idx="27">
                  <c:v>21242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B-4B86-86C5-25CE0FDF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0721541"/>
        <c:axId val="16748467"/>
      </c:barChart>
      <c:catAx>
        <c:axId val="3072154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748467"/>
        <c:crosses val="autoZero"/>
        <c:auto val="1"/>
        <c:lblAlgn val="ctr"/>
        <c:lblOffset val="100"/>
        <c:noMultiLvlLbl val="0"/>
      </c:catAx>
      <c:valAx>
        <c:axId val="1674846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72154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Pesca!$E$7:$E$34</c:f>
              <c:numCache>
                <c:formatCode>#,##0</c:formatCode>
                <c:ptCount val="28"/>
                <c:pt idx="0">
                  <c:v>839.82600000000002</c:v>
                </c:pt>
                <c:pt idx="1">
                  <c:v>0</c:v>
                </c:pt>
                <c:pt idx="2">
                  <c:v>134.80000000000001</c:v>
                </c:pt>
                <c:pt idx="3">
                  <c:v>405.26100000000002</c:v>
                </c:pt>
                <c:pt idx="4">
                  <c:v>65.731999999999999</c:v>
                </c:pt>
                <c:pt idx="5">
                  <c:v>538.43100000000004</c:v>
                </c:pt>
                <c:pt idx="6">
                  <c:v>47.31</c:v>
                </c:pt>
                <c:pt idx="7">
                  <c:v>114.51900000000001</c:v>
                </c:pt>
                <c:pt idx="8">
                  <c:v>0</c:v>
                </c:pt>
                <c:pt idx="9">
                  <c:v>5.2370000000000001</c:v>
                </c:pt>
                <c:pt idx="10">
                  <c:v>214.65600000000001</c:v>
                </c:pt>
                <c:pt idx="11">
                  <c:v>0</c:v>
                </c:pt>
                <c:pt idx="12">
                  <c:v>9.1509999999999998</c:v>
                </c:pt>
                <c:pt idx="13">
                  <c:v>50.455000000000013</c:v>
                </c:pt>
                <c:pt idx="14">
                  <c:v>6.9139999999999997</c:v>
                </c:pt>
                <c:pt idx="15">
                  <c:v>9.8770000000000007</c:v>
                </c:pt>
                <c:pt idx="16">
                  <c:v>2.242</c:v>
                </c:pt>
                <c:pt idx="17">
                  <c:v>116.92</c:v>
                </c:pt>
                <c:pt idx="18">
                  <c:v>0</c:v>
                </c:pt>
                <c:pt idx="19">
                  <c:v>40.113</c:v>
                </c:pt>
                <c:pt idx="20">
                  <c:v>1069.6569999999999</c:v>
                </c:pt>
                <c:pt idx="21">
                  <c:v>218.68600000000001</c:v>
                </c:pt>
                <c:pt idx="22">
                  <c:v>106.51300000000001</c:v>
                </c:pt>
                <c:pt idx="23">
                  <c:v>0</c:v>
                </c:pt>
                <c:pt idx="24">
                  <c:v>69.685000000000002</c:v>
                </c:pt>
                <c:pt idx="25">
                  <c:v>161.51599999999999</c:v>
                </c:pt>
                <c:pt idx="26">
                  <c:v>1532.4480000000001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6-4191-A40C-292979D56C7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Pesca!$D$7:$D$34</c:f>
              <c:numCache>
                <c:formatCode>#,##0</c:formatCode>
                <c:ptCount val="28"/>
                <c:pt idx="0">
                  <c:v>851.89400000000001</c:v>
                </c:pt>
                <c:pt idx="1">
                  <c:v>0</c:v>
                </c:pt>
                <c:pt idx="2">
                  <c:v>194.137</c:v>
                </c:pt>
                <c:pt idx="3">
                  <c:v>396.87799999999999</c:v>
                </c:pt>
                <c:pt idx="4">
                  <c:v>104.04900000000001</c:v>
                </c:pt>
                <c:pt idx="5">
                  <c:v>721.74</c:v>
                </c:pt>
                <c:pt idx="6">
                  <c:v>78.033000000000015</c:v>
                </c:pt>
                <c:pt idx="7">
                  <c:v>146.44800000000001</c:v>
                </c:pt>
                <c:pt idx="8">
                  <c:v>0</c:v>
                </c:pt>
                <c:pt idx="9">
                  <c:v>6.6509999999999998</c:v>
                </c:pt>
                <c:pt idx="10">
                  <c:v>93.83</c:v>
                </c:pt>
                <c:pt idx="11">
                  <c:v>0</c:v>
                </c:pt>
                <c:pt idx="12">
                  <c:v>15.250999999999999</c:v>
                </c:pt>
                <c:pt idx="13">
                  <c:v>110.68300000000001</c:v>
                </c:pt>
                <c:pt idx="14">
                  <c:v>10.878</c:v>
                </c:pt>
                <c:pt idx="15">
                  <c:v>19.59</c:v>
                </c:pt>
                <c:pt idx="16">
                  <c:v>0.58900000000000008</c:v>
                </c:pt>
                <c:pt idx="17">
                  <c:v>162.154</c:v>
                </c:pt>
                <c:pt idx="18">
                  <c:v>0</c:v>
                </c:pt>
                <c:pt idx="19">
                  <c:v>76.375</c:v>
                </c:pt>
                <c:pt idx="20">
                  <c:v>1200.973</c:v>
                </c:pt>
                <c:pt idx="21">
                  <c:v>235.363</c:v>
                </c:pt>
                <c:pt idx="22">
                  <c:v>222.43600000000001</c:v>
                </c:pt>
                <c:pt idx="23">
                  <c:v>0</c:v>
                </c:pt>
                <c:pt idx="24">
                  <c:v>80.774000000000001</c:v>
                </c:pt>
                <c:pt idx="25">
                  <c:v>78.680999999999997</c:v>
                </c:pt>
                <c:pt idx="26">
                  <c:v>1773.7539999999999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6-4191-A40C-292979D56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007705"/>
        <c:axId val="50048998"/>
      </c:barChart>
      <c:catAx>
        <c:axId val="500770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048998"/>
        <c:crosses val="autoZero"/>
        <c:auto val="1"/>
        <c:lblAlgn val="ctr"/>
        <c:lblOffset val="100"/>
        <c:noMultiLvlLbl val="0"/>
      </c:catAx>
      <c:valAx>
        <c:axId val="5004899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0770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Avituallamiento!$E$7:$E$34</c:f>
              <c:numCache>
                <c:formatCode>#,##0</c:formatCode>
                <c:ptCount val="28"/>
                <c:pt idx="0">
                  <c:v>1876</c:v>
                </c:pt>
                <c:pt idx="1">
                  <c:v>2239</c:v>
                </c:pt>
                <c:pt idx="2">
                  <c:v>4771</c:v>
                </c:pt>
                <c:pt idx="3">
                  <c:v>3373</c:v>
                </c:pt>
                <c:pt idx="4">
                  <c:v>252498</c:v>
                </c:pt>
                <c:pt idx="5">
                  <c:v>10255</c:v>
                </c:pt>
                <c:pt idx="6">
                  <c:v>4091</c:v>
                </c:pt>
                <c:pt idx="7">
                  <c:v>118326</c:v>
                </c:pt>
                <c:pt idx="8">
                  <c:v>1638</c:v>
                </c:pt>
                <c:pt idx="9">
                  <c:v>17649</c:v>
                </c:pt>
                <c:pt idx="10">
                  <c:v>1759</c:v>
                </c:pt>
                <c:pt idx="11">
                  <c:v>51403</c:v>
                </c:pt>
                <c:pt idx="12">
                  <c:v>1163</c:v>
                </c:pt>
                <c:pt idx="13">
                  <c:v>5395</c:v>
                </c:pt>
                <c:pt idx="14">
                  <c:v>12975</c:v>
                </c:pt>
                <c:pt idx="15">
                  <c:v>240048</c:v>
                </c:pt>
                <c:pt idx="16">
                  <c:v>14135</c:v>
                </c:pt>
                <c:pt idx="17">
                  <c:v>2305</c:v>
                </c:pt>
                <c:pt idx="18">
                  <c:v>30</c:v>
                </c:pt>
                <c:pt idx="19">
                  <c:v>1483</c:v>
                </c:pt>
                <c:pt idx="20">
                  <c:v>2892</c:v>
                </c:pt>
                <c:pt idx="21">
                  <c:v>112725</c:v>
                </c:pt>
                <c:pt idx="22">
                  <c:v>3447</c:v>
                </c:pt>
                <c:pt idx="23">
                  <c:v>1911</c:v>
                </c:pt>
                <c:pt idx="24">
                  <c:v>13840</c:v>
                </c:pt>
                <c:pt idx="25">
                  <c:v>48466</c:v>
                </c:pt>
                <c:pt idx="26">
                  <c:v>9619</c:v>
                </c:pt>
                <c:pt idx="27">
                  <c:v>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8-4374-9DF4-3EB6F12B69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Avituallamiento!$D$7:$D$34</c:f>
              <c:numCache>
                <c:formatCode>#,##0</c:formatCode>
                <c:ptCount val="28"/>
                <c:pt idx="0">
                  <c:v>3593</c:v>
                </c:pt>
                <c:pt idx="1">
                  <c:v>678</c:v>
                </c:pt>
                <c:pt idx="2">
                  <c:v>5931</c:v>
                </c:pt>
                <c:pt idx="3">
                  <c:v>3880</c:v>
                </c:pt>
                <c:pt idx="4">
                  <c:v>261468</c:v>
                </c:pt>
                <c:pt idx="5">
                  <c:v>8878</c:v>
                </c:pt>
                <c:pt idx="6">
                  <c:v>7840</c:v>
                </c:pt>
                <c:pt idx="7">
                  <c:v>110682</c:v>
                </c:pt>
                <c:pt idx="8">
                  <c:v>1649</c:v>
                </c:pt>
                <c:pt idx="9">
                  <c:v>20139</c:v>
                </c:pt>
                <c:pt idx="10">
                  <c:v>1038</c:v>
                </c:pt>
                <c:pt idx="11">
                  <c:v>59327</c:v>
                </c:pt>
                <c:pt idx="12">
                  <c:v>501</c:v>
                </c:pt>
                <c:pt idx="13">
                  <c:v>6831</c:v>
                </c:pt>
                <c:pt idx="14">
                  <c:v>27416</c:v>
                </c:pt>
                <c:pt idx="15">
                  <c:v>229804</c:v>
                </c:pt>
                <c:pt idx="16">
                  <c:v>3430</c:v>
                </c:pt>
                <c:pt idx="17">
                  <c:v>3456</c:v>
                </c:pt>
                <c:pt idx="18">
                  <c:v>830</c:v>
                </c:pt>
                <c:pt idx="19">
                  <c:v>2113</c:v>
                </c:pt>
                <c:pt idx="20">
                  <c:v>2922</c:v>
                </c:pt>
                <c:pt idx="21">
                  <c:v>65820</c:v>
                </c:pt>
                <c:pt idx="22">
                  <c:v>4145</c:v>
                </c:pt>
                <c:pt idx="23">
                  <c:v>1780</c:v>
                </c:pt>
                <c:pt idx="24">
                  <c:v>9942</c:v>
                </c:pt>
                <c:pt idx="25">
                  <c:v>41870</c:v>
                </c:pt>
                <c:pt idx="26">
                  <c:v>8142</c:v>
                </c:pt>
                <c:pt idx="27">
                  <c:v>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374-9DF4-3EB6F12B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8567652"/>
        <c:axId val="52225568"/>
      </c:barChart>
      <c:catAx>
        <c:axId val="285676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225568"/>
        <c:crosses val="autoZero"/>
        <c:auto val="1"/>
        <c:lblAlgn val="ctr"/>
        <c:lblOffset val="100"/>
        <c:noMultiLvlLbl val="0"/>
      </c:catAx>
      <c:valAx>
        <c:axId val="5222556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56765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combustibles'!$E$7:$E$34</c:f>
              <c:numCache>
                <c:formatCode>#,##0</c:formatCode>
                <c:ptCount val="28"/>
                <c:pt idx="0">
                  <c:v>1261</c:v>
                </c:pt>
                <c:pt idx="1">
                  <c:v>218</c:v>
                </c:pt>
                <c:pt idx="2">
                  <c:v>2219</c:v>
                </c:pt>
                <c:pt idx="3">
                  <c:v>1405</c:v>
                </c:pt>
                <c:pt idx="4">
                  <c:v>242364</c:v>
                </c:pt>
                <c:pt idx="5">
                  <c:v>1437</c:v>
                </c:pt>
                <c:pt idx="6">
                  <c:v>0</c:v>
                </c:pt>
                <c:pt idx="7">
                  <c:v>95787</c:v>
                </c:pt>
                <c:pt idx="8">
                  <c:v>1415</c:v>
                </c:pt>
                <c:pt idx="9">
                  <c:v>1998</c:v>
                </c:pt>
                <c:pt idx="10">
                  <c:v>0</c:v>
                </c:pt>
                <c:pt idx="11">
                  <c:v>48962</c:v>
                </c:pt>
                <c:pt idx="12">
                  <c:v>694</c:v>
                </c:pt>
                <c:pt idx="13">
                  <c:v>5395</c:v>
                </c:pt>
                <c:pt idx="14">
                  <c:v>11182</c:v>
                </c:pt>
                <c:pt idx="15">
                  <c:v>200808</c:v>
                </c:pt>
                <c:pt idx="16">
                  <c:v>10819</c:v>
                </c:pt>
                <c:pt idx="17">
                  <c:v>1567</c:v>
                </c:pt>
                <c:pt idx="18">
                  <c:v>0</c:v>
                </c:pt>
                <c:pt idx="19">
                  <c:v>877</c:v>
                </c:pt>
                <c:pt idx="20">
                  <c:v>1520</c:v>
                </c:pt>
                <c:pt idx="21">
                  <c:v>88502</c:v>
                </c:pt>
                <c:pt idx="22">
                  <c:v>2393</c:v>
                </c:pt>
                <c:pt idx="23">
                  <c:v>1158</c:v>
                </c:pt>
                <c:pt idx="24">
                  <c:v>5745</c:v>
                </c:pt>
                <c:pt idx="25">
                  <c:v>37261</c:v>
                </c:pt>
                <c:pt idx="26">
                  <c:v>5335</c:v>
                </c:pt>
                <c:pt idx="2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D-420E-94E7-BC7F2EE6DBA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combustibles'!$D$7:$D$34</c:f>
              <c:numCache>
                <c:formatCode>#,##0</c:formatCode>
                <c:ptCount val="28"/>
                <c:pt idx="0">
                  <c:v>2764</c:v>
                </c:pt>
                <c:pt idx="1">
                  <c:v>89</c:v>
                </c:pt>
                <c:pt idx="2">
                  <c:v>2529</c:v>
                </c:pt>
                <c:pt idx="3">
                  <c:v>1363</c:v>
                </c:pt>
                <c:pt idx="4">
                  <c:v>250027</c:v>
                </c:pt>
                <c:pt idx="5">
                  <c:v>1974</c:v>
                </c:pt>
                <c:pt idx="6">
                  <c:v>0</c:v>
                </c:pt>
                <c:pt idx="7">
                  <c:v>92239</c:v>
                </c:pt>
                <c:pt idx="8">
                  <c:v>1406</c:v>
                </c:pt>
                <c:pt idx="9">
                  <c:v>1208</c:v>
                </c:pt>
                <c:pt idx="10">
                  <c:v>0</c:v>
                </c:pt>
                <c:pt idx="11">
                  <c:v>56167</c:v>
                </c:pt>
                <c:pt idx="12">
                  <c:v>343</c:v>
                </c:pt>
                <c:pt idx="13">
                  <c:v>6831</c:v>
                </c:pt>
                <c:pt idx="14">
                  <c:v>23113</c:v>
                </c:pt>
                <c:pt idx="15">
                  <c:v>202243</c:v>
                </c:pt>
                <c:pt idx="16">
                  <c:v>1424</c:v>
                </c:pt>
                <c:pt idx="17">
                  <c:v>2851</c:v>
                </c:pt>
                <c:pt idx="18">
                  <c:v>0</c:v>
                </c:pt>
                <c:pt idx="19">
                  <c:v>1143</c:v>
                </c:pt>
                <c:pt idx="20">
                  <c:v>1239</c:v>
                </c:pt>
                <c:pt idx="21">
                  <c:v>46307</c:v>
                </c:pt>
                <c:pt idx="22">
                  <c:v>2640</c:v>
                </c:pt>
                <c:pt idx="23">
                  <c:v>1106</c:v>
                </c:pt>
                <c:pt idx="24">
                  <c:v>4828</c:v>
                </c:pt>
                <c:pt idx="25">
                  <c:v>32858</c:v>
                </c:pt>
                <c:pt idx="26">
                  <c:v>4421</c:v>
                </c:pt>
                <c:pt idx="27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D-420E-94E7-BC7F2EE6D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6728725"/>
        <c:axId val="6035729"/>
      </c:barChart>
      <c:catAx>
        <c:axId val="5672872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35729"/>
        <c:crosses val="autoZero"/>
        <c:auto val="1"/>
        <c:lblAlgn val="ctr"/>
        <c:lblOffset val="100"/>
        <c:noMultiLvlLbl val="0"/>
      </c:catAx>
      <c:valAx>
        <c:axId val="603572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72872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9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9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9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image" Target="../media/image11.png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image" Target="../media/image12.png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image" Target="../media/image13.png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image" Target="../media/image13.png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800100"/>
          <a:ext cx="4972050" cy="4381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782050"/>
          <a:ext cx="4953000" cy="2857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686752</xdr:colOff>
      <xdr:row>3</xdr:row>
      <xdr:rowOff>140813</xdr:rowOff>
    </xdr:from>
    <xdr:to>
      <xdr:col>10</xdr:col>
      <xdr:colOff>788242</xdr:colOff>
      <xdr:row>6</xdr:row>
      <xdr:rowOff>167224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219575" cy="60007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667750" y="0"/>
          <a:ext cx="0" cy="941070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9525" y="1943100"/>
          <a:ext cx="12934950" cy="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0" y="8458200"/>
          <a:ext cx="12944475" cy="1905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26</xdr:row>
      <xdr:rowOff>138260</xdr:rowOff>
    </xdr:to>
    <xdr:sp macro="" textlink="">
      <xdr:nvSpPr>
        <xdr:cNvPr id="10" name="CuadroText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4552950"/>
          <a:ext cx="9982200" cy="53340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DEL TRÁFICO PORTUARIO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2" name="Imagen 1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7620</xdr:rowOff>
    </xdr:from>
    <xdr:to>
      <xdr:col>8</xdr:col>
      <xdr:colOff>777240</xdr:colOff>
      <xdr:row>2</xdr:row>
      <xdr:rowOff>98880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9525"/>
          <a:ext cx="3705225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878885</xdr:colOff>
      <xdr:row>1</xdr:row>
      <xdr:rowOff>245408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0"/>
          <a:ext cx="3371850" cy="504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D761E036-7246-45E4-B057-D2DA015F0269}"/>
            </a:ext>
          </a:extLst>
        </xdr:cNvPr>
        <xdr:cNvSpPr txBox="1"/>
      </xdr:nvSpPr>
      <xdr:spPr>
        <a:xfrm>
          <a:off x="20003" y="763907"/>
          <a:ext cx="5104779" cy="4179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3" name="CuadroTexto 10">
          <a:extLst>
            <a:ext uri="{FF2B5EF4-FFF2-40B4-BE49-F238E27FC236}">
              <a16:creationId xmlns:a16="http://schemas.microsoft.com/office/drawing/2014/main" id="{120420D1-8F6A-4213-B39C-8795EC3EC2F2}"/>
            </a:ext>
          </a:extLst>
        </xdr:cNvPr>
        <xdr:cNvSpPr txBox="1"/>
      </xdr:nvSpPr>
      <xdr:spPr>
        <a:xfrm>
          <a:off x="0" y="8352949"/>
          <a:ext cx="5089540" cy="260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oneCellAnchor>
    <xdr:from>
      <xdr:col>6</xdr:col>
      <xdr:colOff>685800</xdr:colOff>
      <xdr:row>3</xdr:row>
      <xdr:rowOff>142875</xdr:rowOff>
    </xdr:from>
    <xdr:ext cx="4333875" cy="571500"/>
    <xdr:pic>
      <xdr:nvPicPr>
        <xdr:cNvPr id="4" name="Imagen 3">
          <a:extLst>
            <a:ext uri="{FF2B5EF4-FFF2-40B4-BE49-F238E27FC236}">
              <a16:creationId xmlns:a16="http://schemas.microsoft.com/office/drawing/2014/main" id="{601D10E5-68EC-4786-8E3A-7B7793F9AAA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3975" y="683895"/>
          <a:ext cx="4333875" cy="571500"/>
        </a:xfrm>
        <a:prstGeom prst="rect">
          <a:avLst/>
        </a:prstGeom>
      </xdr:spPr>
    </xdr:pic>
    <xdr:clientData/>
  </xdr:one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9C8EBC4-6F89-4D26-B4A2-28CE00A17B6F}"/>
            </a:ext>
          </a:extLst>
        </xdr:cNvPr>
        <xdr:cNvCxnSpPr/>
      </xdr:nvCxnSpPr>
      <xdr:spPr>
        <a:xfrm flipH="1">
          <a:off x="8887429" y="0"/>
          <a:ext cx="2253" cy="89439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3FBBE048-5569-4868-8565-006761B97159}"/>
            </a:ext>
          </a:extLst>
        </xdr:cNvPr>
        <xdr:cNvCxnSpPr/>
      </xdr:nvCxnSpPr>
      <xdr:spPr>
        <a:xfrm flipH="1" flipV="1">
          <a:off x="15717" y="1849278"/>
          <a:ext cx="13288803" cy="6192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BB041253-270D-4DA9-82F0-535410964E17}"/>
            </a:ext>
          </a:extLst>
        </xdr:cNvPr>
        <xdr:cNvCxnSpPr/>
      </xdr:nvCxnSpPr>
      <xdr:spPr>
        <a:xfrm flipH="1">
          <a:off x="0" y="8039100"/>
          <a:ext cx="13302615" cy="1571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27</xdr:row>
      <xdr:rowOff>5399</xdr:rowOff>
    </xdr:to>
    <xdr:sp macro="" textlink="">
      <xdr:nvSpPr>
        <xdr:cNvPr id="8" name="CuadroTexto 8">
          <a:extLst>
            <a:ext uri="{FF2B5EF4-FFF2-40B4-BE49-F238E27FC236}">
              <a16:creationId xmlns:a16="http://schemas.microsoft.com/office/drawing/2014/main" id="{91F39CC7-557A-42FC-AB0B-133F5CBC7D4F}"/>
            </a:ext>
          </a:extLst>
        </xdr:cNvPr>
        <xdr:cNvSpPr txBox="1"/>
      </xdr:nvSpPr>
      <xdr:spPr>
        <a:xfrm>
          <a:off x="0" y="4333403"/>
          <a:ext cx="10227732" cy="56022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 IMPORT-EXPORT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0</xdr:row>
      <xdr:rowOff>6132</xdr:rowOff>
    </xdr:from>
    <xdr:to>
      <xdr:col>13</xdr:col>
      <xdr:colOff>701040</xdr:colOff>
      <xdr:row>2</xdr:row>
      <xdr:rowOff>93372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53FB18-A868-49A5-8901-AA9712E3C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1" y="8037"/>
          <a:ext cx="3752849" cy="5368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BAA8C36-908C-4552-AF50-088E98831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77015</xdr:colOff>
      <xdr:row>0</xdr:row>
      <xdr:rowOff>0</xdr:rowOff>
    </xdr:from>
    <xdr:to>
      <xdr:col>13</xdr:col>
      <xdr:colOff>703175</xdr:colOff>
      <xdr:row>2</xdr:row>
      <xdr:rowOff>95769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B4E128-FFA4-4B9E-B4A2-4923B8014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2265" y="0"/>
          <a:ext cx="3754170" cy="539634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1EF1DB1-B1E5-4435-9C8F-7AD30202A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D3D64D-9BA5-437F-9ADC-59A5123C5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734059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148DB4A-2B37-4A5A-A354-B1B93E246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3843</xdr:rowOff>
    </xdr:from>
    <xdr:to>
      <xdr:col>13</xdr:col>
      <xdr:colOff>703296</xdr:colOff>
      <xdr:row>2</xdr:row>
      <xdr:rowOff>92123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9E4503-08A1-4B1A-92A1-1DCC5AED2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5748"/>
          <a:ext cx="3755106" cy="5378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735964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26D757B-E2F8-4474-92D1-00C6C3D5A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2BBBA8-C248-49F2-8662-B42C099D1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83B4CE6-C5A2-44CB-BD94-D6A32FA83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28C31B-8299-4AA1-8F67-26B1DC7F4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743584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15DA71C-3B5D-4DD2-91FB-5116B4FBC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512753-66BF-4FBC-9640-0FB9DCF8A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E4E65D0-5C29-410C-84E5-F4B377321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39631-A355-4817-B451-8C2A6A3BC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4142D9A-D641-443E-9FDE-9DFC222D4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314324</xdr:colOff>
      <xdr:row>0</xdr:row>
      <xdr:rowOff>0</xdr:rowOff>
    </xdr:from>
    <xdr:to>
      <xdr:col>13</xdr:col>
      <xdr:colOff>362849</xdr:colOff>
      <xdr:row>2</xdr:row>
      <xdr:rowOff>78076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0"/>
          <a:ext cx="3657600" cy="504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259EAB95-4A8B-424F-AF8A-F58A1246FDCC}"/>
            </a:ext>
          </a:extLst>
        </xdr:cNvPr>
        <xdr:cNvSpPr txBox="1"/>
      </xdr:nvSpPr>
      <xdr:spPr>
        <a:xfrm>
          <a:off x="20003" y="763907"/>
          <a:ext cx="5104779" cy="4179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24</xdr:row>
      <xdr:rowOff>157164</xdr:rowOff>
    </xdr:from>
    <xdr:to>
      <xdr:col>6</xdr:col>
      <xdr:colOff>403436</xdr:colOff>
      <xdr:row>27</xdr:row>
      <xdr:rowOff>123176</xdr:rowOff>
    </xdr:to>
    <xdr:sp macro="" textlink="">
      <xdr:nvSpPr>
        <xdr:cNvPr id="3" name="CuadroTexto 8">
          <a:extLst>
            <a:ext uri="{FF2B5EF4-FFF2-40B4-BE49-F238E27FC236}">
              <a16:creationId xmlns:a16="http://schemas.microsoft.com/office/drawing/2014/main" id="{40FEEB42-962C-4953-AB6F-2DB8B0D0578C}"/>
            </a:ext>
          </a:extLst>
        </xdr:cNvPr>
        <xdr:cNvSpPr txBox="1"/>
      </xdr:nvSpPr>
      <xdr:spPr>
        <a:xfrm>
          <a:off x="0" y="4502469"/>
          <a:ext cx="8657801" cy="50893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s-ES" sz="3600" spc="-150">
              <a:solidFill>
                <a:srgbClr val="0A0943"/>
              </a:solidFill>
              <a:latin typeface="Archivo" pitchFamily="2" charset="77"/>
              <a:cs typeface="Archivo" pitchFamily="2" charset="77"/>
            </a:rPr>
            <a:t>GRÁFICOS DEL TRÁFICO PORTUARIO</a:t>
          </a: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A54A2B7C-30D3-4C18-98EA-A041C731EF8A}"/>
            </a:ext>
          </a:extLst>
        </xdr:cNvPr>
        <xdr:cNvSpPr txBox="1"/>
      </xdr:nvSpPr>
      <xdr:spPr>
        <a:xfrm>
          <a:off x="0" y="8352949"/>
          <a:ext cx="5089540" cy="260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698490</xdr:colOff>
      <xdr:row>3</xdr:row>
      <xdr:rowOff>137159</xdr:rowOff>
    </xdr:from>
    <xdr:to>
      <xdr:col>11</xdr:col>
      <xdr:colOff>0</xdr:colOff>
      <xdr:row>7</xdr:row>
      <xdr:rowOff>20384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091B34-EBA8-4A65-AAE8-4A418427756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0475" y="676274"/>
          <a:ext cx="4345950" cy="60712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315CCF79-20A8-4F27-9590-641F3931354E}"/>
            </a:ext>
          </a:extLst>
        </xdr:cNvPr>
        <xdr:cNvCxnSpPr/>
      </xdr:nvCxnSpPr>
      <xdr:spPr>
        <a:xfrm flipH="1">
          <a:off x="8887429" y="0"/>
          <a:ext cx="2253" cy="89439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578FCCD-B23E-4FD9-AB24-90404E3C1E30}"/>
            </a:ext>
          </a:extLst>
        </xdr:cNvPr>
        <xdr:cNvCxnSpPr/>
      </xdr:nvCxnSpPr>
      <xdr:spPr>
        <a:xfrm flipH="1" flipV="1">
          <a:off x="15717" y="1849278"/>
          <a:ext cx="13288803" cy="6192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CB180F92-6EF9-4F1C-B856-91736A0AC3C4}"/>
            </a:ext>
          </a:extLst>
        </xdr:cNvPr>
        <xdr:cNvCxnSpPr/>
      </xdr:nvCxnSpPr>
      <xdr:spPr>
        <a:xfrm flipH="1">
          <a:off x="0" y="8039100"/>
          <a:ext cx="13302615" cy="1571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119744</xdr:colOff>
      <xdr:row>0</xdr:row>
      <xdr:rowOff>10886</xdr:rowOff>
    </xdr:from>
    <xdr:to>
      <xdr:col>23</xdr:col>
      <xdr:colOff>769944</xdr:colOff>
      <xdr:row>3</xdr:row>
      <xdr:rowOff>66305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BAB7E8-B790-42DC-BF3A-D1C6A1709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4999" y="12791"/>
          <a:ext cx="5637490" cy="75074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8DBA6DA-0244-4BCA-A020-A6F0B0AFB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2AA6096-7572-4A93-8A8D-40876573E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8FE9A4C-B973-4C6C-B2C9-C91244AC3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1D28CE-BAE0-4D9E-B5A4-0DA1BBEAA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1200064-D135-4397-AB17-F0C59E63B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ADEAE01-9AC6-46B0-8170-7B134B129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56332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1600ED-8BD1-4F7C-8FEB-A25C8BCD8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89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8CC8F6C-E012-48BA-850E-D5494BB79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4BDE033-7812-4B3A-91F8-B719D08E2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BDEB6D0-C003-42B5-8D0A-F8DBAD77E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974117F-96EC-4908-BE34-4CA923C3F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0417632-FD32-4F0B-B374-EC98B6A2C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66B98B5-E41B-4EF0-99C3-C685802DA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116758</xdr:colOff>
      <xdr:row>0</xdr:row>
      <xdr:rowOff>0</xdr:rowOff>
    </xdr:from>
    <xdr:to>
      <xdr:col>23</xdr:col>
      <xdr:colOff>758801</xdr:colOff>
      <xdr:row>3</xdr:row>
      <xdr:rowOff>56332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B91D4E-5D52-4053-B6C7-54811AF45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10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C30D595-9AB6-44DD-989E-CF0134BA9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1597FA-4C52-40F4-96CB-C1BEFD3B8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730529-567A-4329-B05A-6978024F7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7C122D2-2F5C-4BC2-AB45-978EC9A65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F471840-6BDD-4410-A315-AEC9FE1B5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39D8F6A-A09A-4B92-B064-A89128876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6</xdr:row>
      <xdr:rowOff>106680</xdr:rowOff>
    </xdr:from>
    <xdr:to>
      <xdr:col>9</xdr:col>
      <xdr:colOff>205740</xdr:colOff>
      <xdr:row>31</xdr:row>
      <xdr:rowOff>55245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5A823E8F-A5FA-4FE9-B6BB-7E8BD42FAEA9}"/>
            </a:ext>
          </a:extLst>
        </xdr:cNvPr>
        <xdr:cNvSpPr>
          <a:spLocks noChangeAspect="1" noChangeArrowheads="1"/>
        </xdr:cNvSpPr>
      </xdr:nvSpPr>
      <xdr:spPr bwMode="auto">
        <a:xfrm>
          <a:off x="657225" y="1371600"/>
          <a:ext cx="5581650" cy="471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96A888-7365-4995-A210-F25E7169F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89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5CA285B-1CE5-49B6-8A4E-6F1D4E467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CA2B595-77EE-4B5E-B889-A61D58D0F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B28BD6B-942F-43C7-B291-893FD62F1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277E9EB-E9C4-4324-860F-FAD0854C1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E87E2D3-6A03-410F-AB69-27AEE81B4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C7707EFC-CA91-491F-913F-2BB90E69C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114299</xdr:colOff>
      <xdr:row>0</xdr:row>
      <xdr:rowOff>0</xdr:rowOff>
    </xdr:from>
    <xdr:to>
      <xdr:col>13</xdr:col>
      <xdr:colOff>751259</xdr:colOff>
      <xdr:row>2</xdr:row>
      <xdr:rowOff>84268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753109</xdr:colOff>
      <xdr:row>33</xdr:row>
      <xdr:rowOff>146685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117812</xdr:colOff>
      <xdr:row>0</xdr:row>
      <xdr:rowOff>848</xdr:rowOff>
    </xdr:from>
    <xdr:to>
      <xdr:col>13</xdr:col>
      <xdr:colOff>755361</xdr:colOff>
      <xdr:row>2</xdr:row>
      <xdr:rowOff>82792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751204</xdr:colOff>
      <xdr:row>33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113661</xdr:colOff>
      <xdr:row>0</xdr:row>
      <xdr:rowOff>1</xdr:rowOff>
    </xdr:from>
    <xdr:to>
      <xdr:col>13</xdr:col>
      <xdr:colOff>750621</xdr:colOff>
      <xdr:row>2</xdr:row>
      <xdr:rowOff>81864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749299</xdr:colOff>
      <xdr:row>33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140970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139065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7F282-526C-47F4-B603-F4990C9BDCB1}">
  <sheetPr codeName="Hoja1">
    <pageSetUpPr fitToPage="1"/>
  </sheetPr>
  <dimension ref="A1:K51"/>
  <sheetViews>
    <sheetView tabSelected="1" zoomScale="80" zoomScaleNormal="80" workbookViewId="0"/>
  </sheetViews>
  <sheetFormatPr baseColWidth="10" defaultColWidth="11.44140625" defaultRowHeight="14.4"/>
  <cols>
    <col min="1" max="1" width="32.88671875" customWidth="1"/>
    <col min="2" max="2" width="18.6640625" customWidth="1"/>
    <col min="3" max="3" width="22.5546875" customWidth="1"/>
    <col min="4" max="5" width="15.44140625" customWidth="1"/>
    <col min="6" max="6" width="15.5546875" customWidth="1"/>
    <col min="7" max="10" width="15.44140625" customWidth="1"/>
    <col min="11" max="11" width="11.88671875" customWidth="1"/>
  </cols>
  <sheetData>
    <row r="1" spans="1:11">
      <c r="A1" s="15"/>
      <c r="B1" s="16"/>
      <c r="C1" s="16"/>
      <c r="D1" s="17"/>
      <c r="E1" s="18"/>
      <c r="F1" s="17"/>
      <c r="H1" s="19"/>
      <c r="J1" s="19"/>
      <c r="K1" s="19"/>
    </row>
    <row r="2" spans="1:11">
      <c r="A2" s="20"/>
      <c r="B2" s="17"/>
      <c r="C2" s="21"/>
      <c r="D2" s="17"/>
      <c r="E2" s="20"/>
      <c r="F2" s="17"/>
      <c r="G2" s="22"/>
      <c r="H2" s="17"/>
      <c r="I2" s="22"/>
      <c r="J2" s="17"/>
      <c r="K2" s="17"/>
    </row>
    <row r="3" spans="1:11">
      <c r="A3" s="20"/>
      <c r="B3" s="16"/>
      <c r="C3" s="21"/>
      <c r="D3" s="17"/>
      <c r="E3" s="22"/>
      <c r="F3" s="17"/>
      <c r="G3" s="22"/>
      <c r="H3" s="17"/>
      <c r="I3" s="22"/>
      <c r="J3" s="17"/>
      <c r="K3" s="17"/>
    </row>
    <row r="4" spans="1:11">
      <c r="A4" s="20"/>
      <c r="B4" s="17"/>
      <c r="C4" s="21"/>
      <c r="D4" s="19"/>
      <c r="E4" s="23"/>
      <c r="F4" s="17"/>
      <c r="G4" s="23"/>
      <c r="H4" s="19"/>
      <c r="I4" s="23"/>
      <c r="J4" s="19"/>
      <c r="K4" s="19"/>
    </row>
    <row r="5" spans="1:11">
      <c r="A5" s="20"/>
      <c r="B5" s="17"/>
      <c r="C5" s="24"/>
      <c r="D5" s="17"/>
      <c r="E5" s="22"/>
      <c r="F5" s="17"/>
      <c r="G5" s="22"/>
      <c r="H5" s="17"/>
      <c r="I5" s="22"/>
      <c r="J5" s="17"/>
      <c r="K5" s="17"/>
    </row>
    <row r="6" spans="1:11">
      <c r="A6" s="20"/>
      <c r="B6" s="17"/>
      <c r="C6" s="6"/>
      <c r="D6" s="17"/>
      <c r="E6" s="22"/>
      <c r="F6" s="17"/>
      <c r="G6" s="22"/>
      <c r="H6" s="17"/>
      <c r="I6" s="22"/>
      <c r="J6" s="17"/>
      <c r="K6" s="17"/>
    </row>
    <row r="7" spans="1:11">
      <c r="A7" s="20"/>
      <c r="B7" s="17"/>
      <c r="C7" s="21"/>
      <c r="D7" s="17"/>
      <c r="E7" s="21"/>
      <c r="F7" s="17"/>
      <c r="G7" s="22"/>
      <c r="H7" s="17"/>
      <c r="I7" s="22"/>
      <c r="J7" s="17"/>
      <c r="K7" s="17"/>
    </row>
    <row r="8" spans="1:11">
      <c r="A8" s="20"/>
      <c r="B8" s="17"/>
      <c r="C8" s="21"/>
      <c r="D8" s="19"/>
      <c r="E8" s="25"/>
      <c r="F8" s="17"/>
      <c r="G8" s="23"/>
      <c r="H8" s="19"/>
      <c r="I8" s="23"/>
      <c r="J8" s="19"/>
      <c r="K8" s="19"/>
    </row>
    <row r="9" spans="1:11">
      <c r="A9" s="20"/>
      <c r="B9" s="17"/>
      <c r="C9" s="24"/>
      <c r="D9" s="17"/>
      <c r="E9" s="21"/>
      <c r="F9" s="17"/>
      <c r="G9" s="22"/>
      <c r="H9" s="17"/>
      <c r="I9" s="22"/>
      <c r="J9" s="17"/>
      <c r="K9" s="17"/>
    </row>
    <row r="10" spans="1:11">
      <c r="A10" s="20"/>
      <c r="B10" s="17"/>
      <c r="C10" s="25"/>
      <c r="D10" s="19"/>
      <c r="E10" s="25"/>
      <c r="F10" s="17"/>
      <c r="G10" s="23"/>
      <c r="H10" s="19"/>
      <c r="I10" s="23"/>
      <c r="J10" s="19"/>
      <c r="K10" s="19"/>
    </row>
    <row r="11" spans="1:11">
      <c r="A11" s="17"/>
      <c r="B11" s="17"/>
      <c r="C11" s="21"/>
      <c r="D11" s="17"/>
      <c r="E11" s="21"/>
      <c r="F11" s="17"/>
      <c r="G11" s="20"/>
      <c r="H11" s="17"/>
      <c r="I11" s="22"/>
      <c r="J11" s="17"/>
      <c r="K11" s="17"/>
    </row>
    <row r="12" spans="1:11">
      <c r="A12" s="15"/>
      <c r="B12" s="16"/>
      <c r="C12" s="24"/>
      <c r="D12" s="16"/>
      <c r="E12" s="24"/>
      <c r="F12" s="16"/>
      <c r="G12" s="15"/>
      <c r="H12" s="16"/>
      <c r="I12" s="26"/>
      <c r="J12" s="16"/>
      <c r="K12" s="16"/>
    </row>
    <row r="13" spans="1:11">
      <c r="A13" s="20"/>
      <c r="B13" s="17"/>
      <c r="C13" s="6"/>
      <c r="D13" s="27"/>
      <c r="E13" s="6"/>
      <c r="F13" s="17"/>
      <c r="G13" s="28"/>
      <c r="H13" s="27"/>
      <c r="J13" s="27"/>
      <c r="K13" s="27"/>
    </row>
    <row r="14" spans="1:11">
      <c r="A14" s="20"/>
      <c r="B14" s="17"/>
      <c r="C14" s="21"/>
      <c r="D14" s="19"/>
      <c r="E14" s="25"/>
      <c r="F14" s="17"/>
      <c r="G14" s="18"/>
      <c r="H14" s="19"/>
      <c r="I14" s="23"/>
      <c r="J14" s="19"/>
      <c r="K14" s="19"/>
    </row>
    <row r="15" spans="1:11">
      <c r="A15" s="20"/>
      <c r="B15" s="17"/>
      <c r="C15" s="21"/>
      <c r="D15" s="17"/>
      <c r="E15" s="21"/>
      <c r="F15" s="17"/>
      <c r="G15" s="20"/>
      <c r="H15" s="17"/>
      <c r="I15" s="22"/>
      <c r="J15" s="17"/>
      <c r="K15" s="17"/>
    </row>
    <row r="16" spans="1:11">
      <c r="A16" s="20"/>
      <c r="B16" s="17"/>
      <c r="C16" s="24"/>
      <c r="D16" s="27"/>
      <c r="E16" s="6"/>
      <c r="F16" s="17"/>
      <c r="H16" s="27"/>
      <c r="J16" s="27"/>
      <c r="K16" s="27"/>
    </row>
    <row r="17" spans="1:11">
      <c r="A17" s="20"/>
      <c r="B17" s="17"/>
      <c r="C17" s="21"/>
      <c r="D17" s="19"/>
      <c r="E17" s="25"/>
      <c r="F17" s="17"/>
      <c r="G17" s="23"/>
      <c r="H17" s="19"/>
      <c r="I17" s="23"/>
      <c r="J17" s="19"/>
      <c r="K17" s="19"/>
    </row>
    <row r="18" spans="1:11">
      <c r="A18" s="20"/>
      <c r="B18" s="17"/>
      <c r="C18" s="21"/>
      <c r="D18" s="17"/>
      <c r="E18" s="17"/>
      <c r="F18" s="17"/>
      <c r="G18" s="22"/>
      <c r="H18" s="17"/>
      <c r="I18" s="22"/>
      <c r="J18" s="17"/>
      <c r="K18" s="17"/>
    </row>
    <row r="19" spans="1:11">
      <c r="A19" s="20"/>
      <c r="B19" s="17"/>
      <c r="C19" s="21"/>
      <c r="D19" s="16"/>
      <c r="E19" s="16"/>
      <c r="F19" s="27"/>
      <c r="H19" s="27"/>
      <c r="J19" s="27"/>
      <c r="K19" s="27"/>
    </row>
    <row r="20" spans="1:11">
      <c r="A20" s="20"/>
      <c r="B20" s="17"/>
      <c r="C20" s="21"/>
      <c r="D20" s="17"/>
      <c r="E20" s="21"/>
      <c r="F20" s="17"/>
      <c r="G20" s="22"/>
      <c r="H20" s="17"/>
      <c r="I20" s="22"/>
      <c r="J20" s="17"/>
      <c r="K20" s="17"/>
    </row>
    <row r="21" spans="1:11">
      <c r="A21" s="20"/>
      <c r="B21" s="17"/>
      <c r="C21" s="26"/>
      <c r="D21" s="27"/>
      <c r="E21" s="6"/>
      <c r="F21" s="27"/>
      <c r="H21" s="27"/>
      <c r="J21" s="27"/>
      <c r="K21" s="27"/>
    </row>
    <row r="22" spans="1:11">
      <c r="A22" s="20"/>
      <c r="B22" s="17"/>
      <c r="C22" s="21"/>
      <c r="D22" s="17"/>
      <c r="E22" s="21"/>
      <c r="F22" s="17"/>
      <c r="G22" s="22"/>
      <c r="H22" s="17"/>
      <c r="I22" s="22"/>
      <c r="J22" s="17"/>
      <c r="K22" s="17"/>
    </row>
    <row r="23" spans="1:11">
      <c r="A23" s="20"/>
      <c r="B23" s="17"/>
      <c r="C23" s="21"/>
      <c r="D23" s="27"/>
      <c r="E23" s="6"/>
      <c r="F23" s="27"/>
      <c r="H23" s="27"/>
      <c r="J23" s="27"/>
      <c r="K23" s="27"/>
    </row>
    <row r="24" spans="1:11">
      <c r="A24" s="20"/>
      <c r="B24" s="17"/>
      <c r="C24" s="21"/>
      <c r="D24" s="17"/>
      <c r="E24" s="21"/>
      <c r="F24" s="17"/>
      <c r="G24" s="22"/>
      <c r="H24" s="17"/>
      <c r="I24" s="22"/>
      <c r="J24" s="17"/>
      <c r="K24" s="17"/>
    </row>
    <row r="25" spans="1:11">
      <c r="A25" s="20"/>
      <c r="B25" s="17"/>
      <c r="C25" s="21"/>
      <c r="D25" s="27"/>
      <c r="E25" s="6"/>
      <c r="F25" s="27"/>
      <c r="H25" s="27"/>
      <c r="J25" s="27"/>
      <c r="K25" s="27"/>
    </row>
    <row r="26" spans="1:11">
      <c r="A26" s="20"/>
      <c r="B26" s="17"/>
      <c r="C26" s="26"/>
      <c r="D26" s="19"/>
      <c r="E26" s="25"/>
      <c r="F26" s="19"/>
      <c r="G26" s="23"/>
      <c r="H26" s="19"/>
      <c r="I26" s="23"/>
      <c r="J26" s="19"/>
      <c r="K26" s="19"/>
    </row>
    <row r="27" spans="1:11">
      <c r="A27" s="20"/>
      <c r="B27" s="17"/>
      <c r="C27" s="25"/>
      <c r="D27" s="17"/>
      <c r="E27" s="21"/>
      <c r="F27" s="17"/>
      <c r="G27" s="22"/>
      <c r="H27" s="17"/>
      <c r="I27" s="22"/>
      <c r="J27" s="17"/>
      <c r="K27" s="17"/>
    </row>
    <row r="28" spans="1:11" ht="34.799999999999997">
      <c r="A28" s="29" t="s">
        <v>163</v>
      </c>
      <c r="B28" s="17"/>
      <c r="C28" s="21"/>
      <c r="D28" s="19"/>
      <c r="E28" s="25"/>
      <c r="F28" s="19"/>
      <c r="G28" s="23"/>
      <c r="H28" s="19"/>
      <c r="I28" s="23"/>
      <c r="J28" s="19"/>
      <c r="K28" s="19"/>
    </row>
    <row r="29" spans="1:11">
      <c r="A29" s="30"/>
      <c r="B29" s="17"/>
      <c r="C29" s="21"/>
      <c r="D29" s="17"/>
      <c r="E29" s="21"/>
      <c r="F29" s="17"/>
      <c r="G29" s="20"/>
      <c r="H29" s="17"/>
      <c r="I29" s="22"/>
      <c r="J29" s="17"/>
      <c r="K29" s="17"/>
    </row>
    <row r="30" spans="1:11">
      <c r="A30" s="20"/>
      <c r="B30" s="17"/>
      <c r="C30" s="24"/>
      <c r="D30" s="16"/>
      <c r="E30" s="24"/>
      <c r="F30" s="16"/>
      <c r="G30" s="15"/>
      <c r="H30" s="16"/>
      <c r="I30" s="26"/>
      <c r="J30" s="16"/>
      <c r="K30" s="16"/>
    </row>
    <row r="31" spans="1:11">
      <c r="A31" s="20"/>
      <c r="B31" s="17"/>
      <c r="C31" s="21"/>
      <c r="D31" s="27"/>
      <c r="E31" s="6"/>
      <c r="F31" s="27"/>
      <c r="G31" s="28"/>
      <c r="H31" s="27"/>
      <c r="J31" s="27"/>
      <c r="K31" s="27"/>
    </row>
    <row r="32" spans="1:11">
      <c r="A32" s="20"/>
      <c r="B32" s="17"/>
      <c r="C32" s="26"/>
      <c r="D32" s="19"/>
      <c r="E32" s="25"/>
      <c r="F32" s="19"/>
      <c r="G32" s="18"/>
      <c r="H32" s="19"/>
      <c r="I32" s="23"/>
      <c r="J32" s="19"/>
      <c r="K32" s="19"/>
    </row>
    <row r="33" spans="1:11">
      <c r="A33" s="20"/>
      <c r="B33" s="17"/>
      <c r="C33" s="25"/>
      <c r="D33" s="17"/>
      <c r="E33" s="21"/>
      <c r="F33" s="17"/>
      <c r="G33" s="20"/>
      <c r="H33" s="17"/>
      <c r="I33" s="22"/>
      <c r="J33" s="17"/>
      <c r="K33" s="17"/>
    </row>
    <row r="34" spans="1:11">
      <c r="A34" s="20"/>
      <c r="B34" s="17"/>
      <c r="C34" s="21"/>
      <c r="D34" s="17"/>
      <c r="E34" s="21"/>
      <c r="F34" s="17"/>
      <c r="G34" s="20"/>
      <c r="H34" s="17"/>
      <c r="I34" s="22"/>
      <c r="J34" s="17"/>
      <c r="K34" s="17"/>
    </row>
    <row r="35" spans="1:11">
      <c r="A35" s="20"/>
      <c r="B35" s="17"/>
      <c r="D35" s="16"/>
      <c r="E35" s="24"/>
      <c r="F35" s="16"/>
      <c r="G35" s="15"/>
      <c r="H35" s="16"/>
      <c r="I35" s="26"/>
      <c r="J35" s="16"/>
      <c r="K35" s="16"/>
    </row>
    <row r="36" spans="1:11">
      <c r="A36" s="20"/>
      <c r="B36" s="17"/>
      <c r="C36" s="21"/>
      <c r="D36" s="16"/>
      <c r="E36" s="24"/>
      <c r="F36" s="17"/>
      <c r="G36" s="20"/>
      <c r="H36" s="17"/>
      <c r="I36" s="20"/>
      <c r="J36" s="17"/>
      <c r="K36" s="17"/>
    </row>
    <row r="37" spans="1:11">
      <c r="A37" s="20"/>
      <c r="B37" s="17"/>
      <c r="C37" s="21"/>
      <c r="D37" s="16"/>
      <c r="E37" s="24"/>
      <c r="F37" s="16"/>
      <c r="G37" s="15"/>
      <c r="H37" s="27"/>
      <c r="I37" s="28"/>
      <c r="J37" s="27"/>
      <c r="K37" s="27"/>
    </row>
    <row r="38" spans="1:11">
      <c r="A38" s="20"/>
      <c r="B38" s="17"/>
      <c r="C38" s="6"/>
      <c r="D38" s="27"/>
      <c r="E38" s="6"/>
      <c r="F38" s="27"/>
      <c r="G38" s="28"/>
      <c r="H38" s="19"/>
      <c r="I38" s="17"/>
      <c r="J38" s="17"/>
      <c r="K38" s="17"/>
    </row>
    <row r="39" spans="1:11">
      <c r="A39" s="20"/>
      <c r="B39" s="17"/>
      <c r="C39" s="17"/>
      <c r="D39" s="19"/>
      <c r="E39" s="17"/>
      <c r="F39" s="17"/>
      <c r="G39" s="20"/>
      <c r="H39" s="17"/>
      <c r="I39" s="26"/>
      <c r="J39" s="16"/>
      <c r="K39" s="16"/>
    </row>
    <row r="40" spans="1:11">
      <c r="A40" s="20"/>
      <c r="B40" s="17"/>
      <c r="C40" s="17"/>
      <c r="D40" s="17"/>
      <c r="E40" s="16"/>
      <c r="F40" s="16"/>
      <c r="G40" s="15"/>
      <c r="H40" s="27"/>
      <c r="J40" s="27"/>
      <c r="K40" s="27"/>
    </row>
    <row r="41" spans="1:11">
      <c r="A41" s="20"/>
      <c r="B41" s="17"/>
      <c r="C41" s="27"/>
      <c r="D41" s="16"/>
      <c r="F41" s="27"/>
      <c r="G41" s="28"/>
      <c r="H41" s="17"/>
      <c r="I41" s="22"/>
      <c r="J41" s="17"/>
      <c r="K41" s="17"/>
    </row>
    <row r="42" spans="1:11">
      <c r="A42" s="20"/>
      <c r="B42" s="17"/>
      <c r="C42" s="17"/>
      <c r="D42" s="17"/>
      <c r="E42" s="21"/>
      <c r="F42" s="17"/>
      <c r="G42" s="20"/>
      <c r="H42" s="17"/>
      <c r="I42" s="22"/>
      <c r="J42" s="17"/>
      <c r="K42" s="17"/>
    </row>
    <row r="43" spans="1:11">
      <c r="A43" s="15"/>
      <c r="B43" s="17"/>
      <c r="C43" s="19"/>
      <c r="D43" s="25"/>
      <c r="E43" s="27"/>
      <c r="F43" s="27"/>
      <c r="G43" s="20"/>
      <c r="H43" s="17"/>
      <c r="I43" s="22"/>
      <c r="J43" s="17"/>
      <c r="K43" s="17"/>
    </row>
    <row r="44" spans="1:11">
      <c r="A44" s="20"/>
      <c r="B44" s="17"/>
      <c r="C44" s="17"/>
      <c r="D44" s="21"/>
      <c r="E44" s="17"/>
      <c r="F44" s="17"/>
      <c r="G44" s="15"/>
      <c r="H44" s="16"/>
      <c r="I44" s="26"/>
      <c r="J44" s="16"/>
      <c r="K44" s="16"/>
    </row>
    <row r="45" spans="1:11">
      <c r="A45" s="20"/>
      <c r="B45" s="17"/>
      <c r="C45" s="16"/>
      <c r="D45" s="24"/>
      <c r="E45" s="16"/>
      <c r="F45" s="16"/>
      <c r="G45" s="15"/>
      <c r="H45" s="17"/>
      <c r="I45" s="17"/>
      <c r="J45" s="17"/>
      <c r="K45" s="17"/>
    </row>
    <row r="46" spans="1:11">
      <c r="A46" s="18"/>
      <c r="B46" s="19"/>
      <c r="C46" s="19"/>
      <c r="D46" s="25"/>
      <c r="E46" s="19"/>
      <c r="F46" s="19"/>
      <c r="G46" s="18"/>
      <c r="H46" s="19"/>
      <c r="I46" s="23"/>
      <c r="J46" s="19"/>
      <c r="K46" s="19"/>
    </row>
    <row r="47" spans="1:11">
      <c r="A47" s="17"/>
      <c r="B47" s="17"/>
      <c r="C47" s="17"/>
      <c r="D47" s="21"/>
      <c r="E47" s="17"/>
      <c r="F47" s="17"/>
      <c r="G47" s="22"/>
      <c r="H47" s="17"/>
      <c r="I47" s="22"/>
      <c r="J47" s="17"/>
      <c r="K47" s="17"/>
    </row>
    <row r="48" spans="1:11">
      <c r="A48" s="149"/>
      <c r="B48" s="150"/>
      <c r="C48" s="150"/>
      <c r="D48" s="25"/>
      <c r="E48" s="19"/>
      <c r="F48" s="19"/>
      <c r="G48" s="150"/>
      <c r="H48" s="150"/>
      <c r="I48" s="150"/>
      <c r="J48" s="150"/>
      <c r="K48" s="150"/>
    </row>
    <row r="51" spans="8:8">
      <c r="H51" s="151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6E36B-F60D-45BC-B808-60985EA19347}">
  <sheetPr codeName="Hoja1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58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14893</v>
      </c>
      <c r="C7" s="189">
        <v>38674</v>
      </c>
      <c r="D7" s="189">
        <v>14893</v>
      </c>
      <c r="E7" s="189">
        <v>38674</v>
      </c>
      <c r="F7" s="190">
        <v>159.67904384610219</v>
      </c>
      <c r="G7" s="13"/>
    </row>
    <row r="8" spans="1:14" ht="15.6" customHeight="1">
      <c r="A8" s="188" t="s">
        <v>11</v>
      </c>
      <c r="B8" s="189">
        <v>110750</v>
      </c>
      <c r="C8" s="189">
        <v>97603</v>
      </c>
      <c r="D8" s="189">
        <v>110750</v>
      </c>
      <c r="E8" s="189">
        <v>97603</v>
      </c>
      <c r="F8" s="190">
        <v>-11.870880361173819</v>
      </c>
      <c r="G8" s="6"/>
    </row>
    <row r="9" spans="1:14" ht="15.6" customHeight="1">
      <c r="A9" s="188" t="s">
        <v>8</v>
      </c>
      <c r="B9" s="189">
        <v>144519</v>
      </c>
      <c r="C9" s="189">
        <v>100715</v>
      </c>
      <c r="D9" s="189">
        <v>144519</v>
      </c>
      <c r="E9" s="189">
        <v>100715</v>
      </c>
      <c r="F9" s="190">
        <v>-30.31020142680201</v>
      </c>
      <c r="G9" s="6"/>
    </row>
    <row r="10" spans="1:14" ht="15.6" customHeight="1">
      <c r="A10" s="188" t="s">
        <v>10</v>
      </c>
      <c r="B10" s="189">
        <v>102380</v>
      </c>
      <c r="C10" s="189">
        <v>128649</v>
      </c>
      <c r="D10" s="189">
        <v>102380</v>
      </c>
      <c r="E10" s="189">
        <v>128649</v>
      </c>
      <c r="F10" s="190">
        <v>25.658331705411211</v>
      </c>
    </row>
    <row r="11" spans="1:14" ht="15.6" customHeight="1">
      <c r="A11" s="188" t="s">
        <v>9</v>
      </c>
      <c r="B11" s="189">
        <v>5422432</v>
      </c>
      <c r="C11" s="189">
        <v>4658100</v>
      </c>
      <c r="D11" s="189">
        <v>5422432</v>
      </c>
      <c r="E11" s="189">
        <v>4658100</v>
      </c>
      <c r="F11" s="190">
        <v>-14.09574154180264</v>
      </c>
    </row>
    <row r="12" spans="1:14" ht="15.6" customHeight="1">
      <c r="A12" s="188" t="s">
        <v>6</v>
      </c>
      <c r="B12" s="189">
        <v>203354</v>
      </c>
      <c r="C12" s="189">
        <v>181975</v>
      </c>
      <c r="D12" s="189">
        <v>203354</v>
      </c>
      <c r="E12" s="189">
        <v>181975</v>
      </c>
      <c r="F12" s="190">
        <v>-10.513193740964031</v>
      </c>
    </row>
    <row r="13" spans="1:14" ht="15.6" customHeight="1">
      <c r="A13" s="188" t="s">
        <v>175</v>
      </c>
      <c r="B13" s="189">
        <v>1063928</v>
      </c>
      <c r="C13" s="189">
        <v>975611</v>
      </c>
      <c r="D13" s="189">
        <v>1063928</v>
      </c>
      <c r="E13" s="189">
        <v>975611</v>
      </c>
      <c r="F13" s="190">
        <v>-8.3010316487581832</v>
      </c>
    </row>
    <row r="14" spans="1:14" ht="15.6" customHeight="1">
      <c r="A14" s="188" t="s">
        <v>148</v>
      </c>
      <c r="B14" s="189">
        <v>3667507</v>
      </c>
      <c r="C14" s="189">
        <v>3743233</v>
      </c>
      <c r="D14" s="189">
        <v>3667507</v>
      </c>
      <c r="E14" s="189">
        <v>3743233</v>
      </c>
      <c r="F14" s="190">
        <v>2.0647813351140201</v>
      </c>
    </row>
    <row r="15" spans="1:14" ht="15.6" customHeight="1">
      <c r="A15" s="188" t="s">
        <v>145</v>
      </c>
      <c r="B15" s="189">
        <v>585625</v>
      </c>
      <c r="C15" s="189">
        <v>506589</v>
      </c>
      <c r="D15" s="189">
        <v>585625</v>
      </c>
      <c r="E15" s="189">
        <v>506589</v>
      </c>
      <c r="F15" s="190">
        <v>-13.49600853788688</v>
      </c>
    </row>
    <row r="16" spans="1:14" ht="15.6" customHeight="1">
      <c r="A16" s="188" t="s">
        <v>144</v>
      </c>
      <c r="B16" s="189">
        <v>81729</v>
      </c>
      <c r="C16" s="189">
        <v>45054</v>
      </c>
      <c r="D16" s="189">
        <v>81729</v>
      </c>
      <c r="E16" s="189">
        <v>45054</v>
      </c>
      <c r="F16" s="190">
        <v>-44.873912564695523</v>
      </c>
      <c r="G16" s="1"/>
    </row>
    <row r="17" spans="1:7" ht="15.6" customHeight="1">
      <c r="A17" s="188" t="s">
        <v>150</v>
      </c>
      <c r="B17" s="189">
        <v>86144</v>
      </c>
      <c r="C17" s="189">
        <v>91965</v>
      </c>
      <c r="D17" s="189">
        <v>86144</v>
      </c>
      <c r="E17" s="189">
        <v>91965</v>
      </c>
      <c r="F17" s="190">
        <v>6.7572901188707277</v>
      </c>
      <c r="G17" s="2"/>
    </row>
    <row r="18" spans="1:7" ht="15.6" customHeight="1">
      <c r="A18" s="188" t="s">
        <v>147</v>
      </c>
      <c r="B18" s="189">
        <v>51238</v>
      </c>
      <c r="C18" s="189">
        <v>41606</v>
      </c>
      <c r="D18" s="189">
        <v>51238</v>
      </c>
      <c r="E18" s="189">
        <v>41606</v>
      </c>
      <c r="F18" s="190">
        <v>-18.798547952691369</v>
      </c>
    </row>
    <row r="19" spans="1:7" ht="15.6" customHeight="1">
      <c r="A19" s="188" t="s">
        <v>143</v>
      </c>
      <c r="B19" s="189">
        <v>51237</v>
      </c>
      <c r="C19" s="189">
        <v>56066</v>
      </c>
      <c r="D19" s="189">
        <v>51237</v>
      </c>
      <c r="E19" s="189">
        <v>56066</v>
      </c>
      <c r="F19" s="190">
        <v>9.4248297129027918</v>
      </c>
    </row>
    <row r="20" spans="1:7" ht="15.6" customHeight="1">
      <c r="A20" s="188" t="s">
        <v>142</v>
      </c>
      <c r="B20" s="189">
        <v>110227</v>
      </c>
      <c r="C20" s="189">
        <v>95918</v>
      </c>
      <c r="D20" s="189">
        <v>110227</v>
      </c>
      <c r="E20" s="189">
        <v>95918</v>
      </c>
      <c r="F20" s="190">
        <v>-12.981392943652651</v>
      </c>
    </row>
    <row r="21" spans="1:7" ht="15.6" customHeight="1">
      <c r="A21" s="188" t="s">
        <v>149</v>
      </c>
      <c r="B21" s="189">
        <v>121533</v>
      </c>
      <c r="C21" s="189">
        <v>151285</v>
      </c>
      <c r="D21" s="189">
        <v>121533</v>
      </c>
      <c r="E21" s="189">
        <v>151285</v>
      </c>
      <c r="F21" s="190">
        <v>24.480593748200079</v>
      </c>
    </row>
    <row r="22" spans="1:7" ht="15.6" customHeight="1">
      <c r="A22" s="188" t="s">
        <v>146</v>
      </c>
      <c r="B22" s="189">
        <v>1941740</v>
      </c>
      <c r="C22" s="189">
        <v>1580171</v>
      </c>
      <c r="D22" s="189">
        <v>1941740</v>
      </c>
      <c r="E22" s="189">
        <v>1580171</v>
      </c>
      <c r="F22" s="190">
        <v>-18.62087612141687</v>
      </c>
    </row>
    <row r="23" spans="1:7" ht="15.6" customHeight="1">
      <c r="A23" s="188" t="s">
        <v>165</v>
      </c>
      <c r="B23" s="189">
        <v>290931</v>
      </c>
      <c r="C23" s="189">
        <v>455199</v>
      </c>
      <c r="D23" s="189">
        <v>290931</v>
      </c>
      <c r="E23" s="189">
        <v>455199</v>
      </c>
      <c r="F23" s="190">
        <v>56.462872639904298</v>
      </c>
    </row>
    <row r="24" spans="1:7" ht="15.6" customHeight="1">
      <c r="A24" s="188" t="s">
        <v>141</v>
      </c>
      <c r="B24" s="189">
        <v>86281</v>
      </c>
      <c r="C24" s="189">
        <v>94113</v>
      </c>
      <c r="D24" s="189">
        <v>86281</v>
      </c>
      <c r="E24" s="189">
        <v>94113</v>
      </c>
      <c r="F24" s="190">
        <v>9.0773171381880076</v>
      </c>
    </row>
    <row r="25" spans="1:7" ht="15.6" customHeight="1">
      <c r="A25" s="188" t="s">
        <v>140</v>
      </c>
      <c r="B25" s="189">
        <v>39694</v>
      </c>
      <c r="C25" s="189">
        <v>35633</v>
      </c>
      <c r="D25" s="189">
        <v>39694</v>
      </c>
      <c r="E25" s="189">
        <v>35633</v>
      </c>
      <c r="F25" s="190">
        <v>-10.230765354965479</v>
      </c>
    </row>
    <row r="26" spans="1:7" ht="15.6" customHeight="1">
      <c r="A26" s="188" t="s">
        <v>152</v>
      </c>
      <c r="B26" s="189">
        <v>66019</v>
      </c>
      <c r="C26" s="189">
        <v>7327</v>
      </c>
      <c r="D26" s="189">
        <v>66019</v>
      </c>
      <c r="E26" s="189">
        <v>7327</v>
      </c>
      <c r="F26" s="190">
        <v>-88.901679819445917</v>
      </c>
    </row>
    <row r="27" spans="1:7" ht="15.6" customHeight="1">
      <c r="A27" s="188" t="s">
        <v>173</v>
      </c>
      <c r="B27" s="189">
        <v>115177</v>
      </c>
      <c r="C27" s="189">
        <v>165657</v>
      </c>
      <c r="D27" s="189">
        <v>115177</v>
      </c>
      <c r="E27" s="189">
        <v>165657</v>
      </c>
      <c r="F27" s="190">
        <v>43.828194865294279</v>
      </c>
    </row>
    <row r="28" spans="1:7" ht="15.6" customHeight="1">
      <c r="A28" s="188" t="s">
        <v>177</v>
      </c>
      <c r="B28" s="189">
        <v>747126</v>
      </c>
      <c r="C28" s="189">
        <v>691983</v>
      </c>
      <c r="D28" s="189">
        <v>747126</v>
      </c>
      <c r="E28" s="189">
        <v>691983</v>
      </c>
      <c r="F28" s="190">
        <v>-7.3806827763991549</v>
      </c>
    </row>
    <row r="29" spans="1:7" ht="15.6" customHeight="1">
      <c r="A29" s="188" t="s">
        <v>178</v>
      </c>
      <c r="B29" s="189">
        <v>224864</v>
      </c>
      <c r="C29" s="189">
        <v>232681</v>
      </c>
      <c r="D29" s="189">
        <v>224864</v>
      </c>
      <c r="E29" s="189">
        <v>232681</v>
      </c>
      <c r="F29" s="190">
        <v>3.4763234666287128</v>
      </c>
    </row>
    <row r="30" spans="1:7" ht="15.6" customHeight="1">
      <c r="A30" s="188" t="s">
        <v>179</v>
      </c>
      <c r="B30" s="189">
        <v>118177</v>
      </c>
      <c r="C30" s="189">
        <v>151542</v>
      </c>
      <c r="D30" s="189">
        <v>118177</v>
      </c>
      <c r="E30" s="189">
        <v>151542</v>
      </c>
      <c r="F30" s="190">
        <v>28.233074117637099</v>
      </c>
    </row>
    <row r="31" spans="1:7" ht="15.6" customHeight="1">
      <c r="A31" s="188" t="s">
        <v>180</v>
      </c>
      <c r="B31" s="189">
        <v>152790</v>
      </c>
      <c r="C31" s="189">
        <v>108037</v>
      </c>
      <c r="D31" s="189">
        <v>152790</v>
      </c>
      <c r="E31" s="189">
        <v>108037</v>
      </c>
      <c r="F31" s="190">
        <v>-29.290529484913929</v>
      </c>
    </row>
    <row r="32" spans="1:7" ht="15.6" customHeight="1">
      <c r="A32" s="188" t="s">
        <v>181</v>
      </c>
      <c r="B32" s="189">
        <v>5688897</v>
      </c>
      <c r="C32" s="189">
        <v>5179306</v>
      </c>
      <c r="D32" s="189">
        <v>5688897</v>
      </c>
      <c r="E32" s="189">
        <v>5179306</v>
      </c>
      <c r="F32" s="190">
        <v>-8.957641525237662</v>
      </c>
    </row>
    <row r="33" spans="1:6" ht="15.6" customHeight="1">
      <c r="A33" s="188" t="s">
        <v>182</v>
      </c>
      <c r="B33" s="189">
        <v>302688</v>
      </c>
      <c r="C33" s="189">
        <v>298770</v>
      </c>
      <c r="D33" s="189">
        <v>302688</v>
      </c>
      <c r="E33" s="189">
        <v>298770</v>
      </c>
      <c r="F33" s="190">
        <v>-1.294402156676185</v>
      </c>
    </row>
    <row r="34" spans="1:6" ht="15.6" customHeight="1">
      <c r="A34" s="188" t="s">
        <v>183</v>
      </c>
      <c r="B34" s="189">
        <v>63307</v>
      </c>
      <c r="C34" s="189">
        <v>55482</v>
      </c>
      <c r="D34" s="189">
        <v>63307</v>
      </c>
      <c r="E34" s="189">
        <v>55482</v>
      </c>
      <c r="F34" s="190">
        <v>-12.360402483137721</v>
      </c>
    </row>
    <row r="35" spans="1:6" ht="15.6" customHeight="1">
      <c r="A35" s="156" t="s">
        <v>153</v>
      </c>
      <c r="B35" s="76">
        <f>SUM(B7:B34)</f>
        <v>21655187</v>
      </c>
      <c r="C35" s="77">
        <f>SUM(C7:C34)</f>
        <v>19968944</v>
      </c>
      <c r="D35" s="76">
        <f>SUM(D7:D34)</f>
        <v>21655187</v>
      </c>
      <c r="E35" s="78">
        <f>SUM(E7:E34)</f>
        <v>19968944</v>
      </c>
      <c r="F35" s="177">
        <f>E35*100/D35-100</f>
        <v>-7.7867856786459555</v>
      </c>
    </row>
    <row r="36" spans="1:6" ht="15.6" customHeight="1">
      <c r="A36" s="73" t="s">
        <v>52</v>
      </c>
      <c r="B36" s="72"/>
      <c r="D36" s="72"/>
      <c r="E36" s="23"/>
    </row>
  </sheetData>
  <mergeCells count="3">
    <mergeCell ref="B5:C5"/>
    <mergeCell ref="D5:F5"/>
    <mergeCell ref="A5:A6"/>
  </mergeCells>
  <conditionalFormatting sqref="A7:F34">
    <cfRule type="expression" dxfId="59" priority="2">
      <formula>MOD(ROW(),2)=0</formula>
    </cfRule>
  </conditionalFormatting>
  <conditionalFormatting sqref="F7:F35">
    <cfRule type="expression" dxfId="5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B5DD-7111-4B88-89D6-F5C8B80F4604}">
  <sheetPr codeName="Hoja1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59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13</v>
      </c>
      <c r="C7" s="189">
        <v>0</v>
      </c>
      <c r="D7" s="189">
        <v>13</v>
      </c>
      <c r="E7" s="189">
        <v>0</v>
      </c>
      <c r="F7" s="190">
        <v>-100</v>
      </c>
      <c r="G7" s="13"/>
    </row>
    <row r="8" spans="1:14" ht="15.6" customHeight="1">
      <c r="A8" s="188" t="s">
        <v>11</v>
      </c>
      <c r="B8" s="189">
        <v>104065</v>
      </c>
      <c r="C8" s="189">
        <v>89621</v>
      </c>
      <c r="D8" s="189">
        <v>104065</v>
      </c>
      <c r="E8" s="189">
        <v>89621</v>
      </c>
      <c r="F8" s="190">
        <v>-13.87978667179166</v>
      </c>
      <c r="G8" s="6"/>
    </row>
    <row r="9" spans="1:14" ht="15.6" customHeight="1">
      <c r="A9" s="188" t="s">
        <v>8</v>
      </c>
      <c r="B9" s="189">
        <v>26995</v>
      </c>
      <c r="C9" s="189">
        <v>13073</v>
      </c>
      <c r="D9" s="189">
        <v>26995</v>
      </c>
      <c r="E9" s="189">
        <v>13073</v>
      </c>
      <c r="F9" s="190">
        <v>-51.57251342841267</v>
      </c>
      <c r="G9" s="6"/>
    </row>
    <row r="10" spans="1:14" ht="15.6" customHeight="1">
      <c r="A10" s="188" t="s">
        <v>10</v>
      </c>
      <c r="B10" s="189">
        <v>0</v>
      </c>
      <c r="C10" s="189">
        <v>49</v>
      </c>
      <c r="D10" s="189">
        <v>0</v>
      </c>
      <c r="E10" s="189">
        <v>49</v>
      </c>
      <c r="F10" s="190" t="s">
        <v>151</v>
      </c>
    </row>
    <row r="11" spans="1:14" ht="15.6" customHeight="1">
      <c r="A11" s="188" t="s">
        <v>9</v>
      </c>
      <c r="B11" s="189">
        <v>4291947</v>
      </c>
      <c r="C11" s="189">
        <v>3642248</v>
      </c>
      <c r="D11" s="189">
        <v>4291947</v>
      </c>
      <c r="E11" s="189">
        <v>3642248</v>
      </c>
      <c r="F11" s="190">
        <v>-15.13762867994409</v>
      </c>
    </row>
    <row r="12" spans="1:14" ht="15.6" customHeight="1">
      <c r="A12" s="188" t="s">
        <v>6</v>
      </c>
      <c r="B12" s="189">
        <v>129120</v>
      </c>
      <c r="C12" s="189">
        <v>109544</v>
      </c>
      <c r="D12" s="189">
        <v>129120</v>
      </c>
      <c r="E12" s="189">
        <v>109544</v>
      </c>
      <c r="F12" s="190">
        <v>-15.16109045848823</v>
      </c>
    </row>
    <row r="13" spans="1:14" ht="15.6" customHeight="1">
      <c r="A13" s="188" t="s">
        <v>175</v>
      </c>
      <c r="B13" s="189">
        <v>21484</v>
      </c>
      <c r="C13" s="189">
        <v>18373</v>
      </c>
      <c r="D13" s="189">
        <v>21484</v>
      </c>
      <c r="E13" s="189">
        <v>18373</v>
      </c>
      <c r="F13" s="190">
        <v>-14.480543660398441</v>
      </c>
    </row>
    <row r="14" spans="1:14" ht="15.6" customHeight="1">
      <c r="A14" s="188" t="s">
        <v>148</v>
      </c>
      <c r="B14" s="189">
        <v>2859781</v>
      </c>
      <c r="C14" s="189">
        <v>2984426</v>
      </c>
      <c r="D14" s="189">
        <v>2859781</v>
      </c>
      <c r="E14" s="189">
        <v>2984426</v>
      </c>
      <c r="F14" s="190">
        <v>4.358550532365939</v>
      </c>
    </row>
    <row r="15" spans="1:14" ht="15.6" customHeight="1">
      <c r="A15" s="188" t="s">
        <v>145</v>
      </c>
      <c r="B15" s="189">
        <v>330707</v>
      </c>
      <c r="C15" s="189">
        <v>308536</v>
      </c>
      <c r="D15" s="189">
        <v>330707</v>
      </c>
      <c r="E15" s="189">
        <v>308536</v>
      </c>
      <c r="F15" s="190">
        <v>-6.70412177546892</v>
      </c>
    </row>
    <row r="16" spans="1:14" ht="15.6" customHeight="1">
      <c r="A16" s="188" t="s">
        <v>144</v>
      </c>
      <c r="B16" s="189">
        <v>56420</v>
      </c>
      <c r="C16" s="189">
        <v>25473</v>
      </c>
      <c r="D16" s="189">
        <v>56420</v>
      </c>
      <c r="E16" s="189">
        <v>25473</v>
      </c>
      <c r="F16" s="190">
        <v>-54.851116625310183</v>
      </c>
      <c r="G16" s="1"/>
    </row>
    <row r="17" spans="1:7" ht="15.6" customHeight="1">
      <c r="A17" s="188" t="s">
        <v>150</v>
      </c>
      <c r="B17" s="189">
        <v>85803</v>
      </c>
      <c r="C17" s="189">
        <v>87552</v>
      </c>
      <c r="D17" s="189">
        <v>85803</v>
      </c>
      <c r="E17" s="189">
        <v>87552</v>
      </c>
      <c r="F17" s="190">
        <v>2.038390266074614</v>
      </c>
      <c r="G17" s="2"/>
    </row>
    <row r="18" spans="1:7" ht="15.6" customHeight="1">
      <c r="A18" s="188" t="s">
        <v>147</v>
      </c>
      <c r="B18" s="189">
        <v>5754</v>
      </c>
      <c r="C18" s="189">
        <v>5899</v>
      </c>
      <c r="D18" s="189">
        <v>5754</v>
      </c>
      <c r="E18" s="189">
        <v>5899</v>
      </c>
      <c r="F18" s="190">
        <v>2.5199860966284291</v>
      </c>
    </row>
    <row r="19" spans="1:7" ht="15.6" customHeight="1">
      <c r="A19" s="188" t="s">
        <v>143</v>
      </c>
      <c r="B19" s="189">
        <v>9255</v>
      </c>
      <c r="C19" s="189">
        <v>536</v>
      </c>
      <c r="D19" s="189">
        <v>9255</v>
      </c>
      <c r="E19" s="189">
        <v>536</v>
      </c>
      <c r="F19" s="190">
        <v>-94.208535926526196</v>
      </c>
    </row>
    <row r="20" spans="1:7" ht="15.6" customHeight="1">
      <c r="A20" s="188" t="s">
        <v>142</v>
      </c>
      <c r="B20" s="189">
        <v>78179</v>
      </c>
      <c r="C20" s="189">
        <v>67131</v>
      </c>
      <c r="D20" s="189">
        <v>78179</v>
      </c>
      <c r="E20" s="189">
        <v>67131</v>
      </c>
      <c r="F20" s="190">
        <v>-14.131672188183529</v>
      </c>
    </row>
    <row r="21" spans="1:7" ht="15.6" customHeight="1">
      <c r="A21" s="188" t="s">
        <v>149</v>
      </c>
      <c r="B21" s="189">
        <v>61816</v>
      </c>
      <c r="C21" s="189">
        <v>70542</v>
      </c>
      <c r="D21" s="189">
        <v>61816</v>
      </c>
      <c r="E21" s="189">
        <v>70542</v>
      </c>
      <c r="F21" s="190">
        <v>14.11608645011</v>
      </c>
    </row>
    <row r="22" spans="1:7" ht="15.6" customHeight="1">
      <c r="A22" s="188" t="s">
        <v>146</v>
      </c>
      <c r="B22" s="189">
        <v>1471780</v>
      </c>
      <c r="C22" s="189">
        <v>1115563</v>
      </c>
      <c r="D22" s="189">
        <v>1471780</v>
      </c>
      <c r="E22" s="189">
        <v>1115563</v>
      </c>
      <c r="F22" s="190">
        <v>-24.20314177390642</v>
      </c>
    </row>
    <row r="23" spans="1:7" ht="15.6" customHeight="1">
      <c r="A23" s="188" t="s">
        <v>165</v>
      </c>
      <c r="B23" s="189">
        <v>256294</v>
      </c>
      <c r="C23" s="189">
        <v>413576</v>
      </c>
      <c r="D23" s="189">
        <v>256294</v>
      </c>
      <c r="E23" s="189">
        <v>413576</v>
      </c>
      <c r="F23" s="190">
        <v>61.367804162407218</v>
      </c>
    </row>
    <row r="24" spans="1:7" ht="15.6" customHeight="1">
      <c r="A24" s="188" t="s">
        <v>141</v>
      </c>
      <c r="B24" s="189">
        <v>35013</v>
      </c>
      <c r="C24" s="189">
        <v>34591</v>
      </c>
      <c r="D24" s="189">
        <v>35013</v>
      </c>
      <c r="E24" s="189">
        <v>34591</v>
      </c>
      <c r="F24" s="190">
        <v>-1.2052666152571869</v>
      </c>
    </row>
    <row r="25" spans="1:7" ht="15.6" customHeight="1">
      <c r="A25" s="188" t="s">
        <v>140</v>
      </c>
      <c r="B25" s="189">
        <v>3406</v>
      </c>
      <c r="C25" s="189">
        <v>1914</v>
      </c>
      <c r="D25" s="189">
        <v>3406</v>
      </c>
      <c r="E25" s="189">
        <v>1914</v>
      </c>
      <c r="F25" s="190">
        <v>-43.805049911920143</v>
      </c>
    </row>
    <row r="26" spans="1:7" ht="15.6" customHeight="1">
      <c r="A26" s="188" t="s">
        <v>152</v>
      </c>
      <c r="B26" s="189">
        <v>27</v>
      </c>
      <c r="C26" s="189">
        <v>0</v>
      </c>
      <c r="D26" s="189">
        <v>27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351168</v>
      </c>
      <c r="C28" s="189">
        <v>318963</v>
      </c>
      <c r="D28" s="189">
        <v>351168</v>
      </c>
      <c r="E28" s="189">
        <v>318963</v>
      </c>
      <c r="F28" s="190">
        <v>-9.1708242208857342</v>
      </c>
    </row>
    <row r="29" spans="1:7" ht="15.6" customHeight="1">
      <c r="A29" s="188" t="s">
        <v>178</v>
      </c>
      <c r="B29" s="189">
        <v>105628</v>
      </c>
      <c r="C29" s="189">
        <v>111545</v>
      </c>
      <c r="D29" s="189">
        <v>105628</v>
      </c>
      <c r="E29" s="189">
        <v>111545</v>
      </c>
      <c r="F29" s="190">
        <v>5.6017343886090742</v>
      </c>
    </row>
    <row r="30" spans="1:7" ht="15.6" customHeight="1">
      <c r="A30" s="188" t="s">
        <v>179</v>
      </c>
      <c r="B30" s="189">
        <v>92371</v>
      </c>
      <c r="C30" s="189">
        <v>92705</v>
      </c>
      <c r="D30" s="189">
        <v>92371</v>
      </c>
      <c r="E30" s="189">
        <v>92705</v>
      </c>
      <c r="F30" s="190">
        <v>0.36158534605016263</v>
      </c>
    </row>
    <row r="31" spans="1:7" ht="15.6" customHeight="1">
      <c r="A31" s="188" t="s">
        <v>180</v>
      </c>
      <c r="B31" s="189">
        <v>7231</v>
      </c>
      <c r="C31" s="189">
        <v>6723</v>
      </c>
      <c r="D31" s="189">
        <v>7231</v>
      </c>
      <c r="E31" s="189">
        <v>6723</v>
      </c>
      <c r="F31" s="190">
        <v>-7.0253077029456534</v>
      </c>
    </row>
    <row r="32" spans="1:7" ht="15.6" customHeight="1">
      <c r="A32" s="188" t="s">
        <v>181</v>
      </c>
      <c r="B32" s="189">
        <v>4457115</v>
      </c>
      <c r="C32" s="189">
        <v>4139738</v>
      </c>
      <c r="D32" s="189">
        <v>4457115</v>
      </c>
      <c r="E32" s="189">
        <v>4139738</v>
      </c>
      <c r="F32" s="190">
        <v>-7.1206823247773494</v>
      </c>
    </row>
    <row r="33" spans="1:6" ht="15.6" customHeight="1">
      <c r="A33" s="188" t="s">
        <v>182</v>
      </c>
      <c r="B33" s="189">
        <v>196751</v>
      </c>
      <c r="C33" s="189">
        <v>191840</v>
      </c>
      <c r="D33" s="189">
        <v>196751</v>
      </c>
      <c r="E33" s="189">
        <v>191840</v>
      </c>
      <c r="F33" s="190">
        <v>-2.496048304710015</v>
      </c>
    </row>
    <row r="34" spans="1:6" ht="15.6" customHeight="1">
      <c r="A34" s="188" t="s">
        <v>183</v>
      </c>
      <c r="B34" s="189">
        <v>21242</v>
      </c>
      <c r="C34" s="189">
        <v>22946</v>
      </c>
      <c r="D34" s="189">
        <v>21242</v>
      </c>
      <c r="E34" s="189">
        <v>22946</v>
      </c>
      <c r="F34" s="190">
        <v>8.0218435175595459</v>
      </c>
    </row>
    <row r="35" spans="1:6" ht="15.6" customHeight="1">
      <c r="A35" s="156" t="s">
        <v>153</v>
      </c>
      <c r="B35" s="76">
        <f>SUM(B7:B34)</f>
        <v>15059365</v>
      </c>
      <c r="C35" s="77">
        <f>SUM(C7:C34)</f>
        <v>13873107</v>
      </c>
      <c r="D35" s="178">
        <f>SUM(D7:D34)</f>
        <v>15059365</v>
      </c>
      <c r="E35" s="78">
        <f>SUM(E7:E34)</f>
        <v>13873107</v>
      </c>
      <c r="F35" s="140">
        <f>E35*100/D35-100</f>
        <v>-7.8772112901174722</v>
      </c>
    </row>
    <row r="36" spans="1:6" ht="15.6" customHeight="1">
      <c r="A36" s="73" t="s">
        <v>52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57" priority="2">
      <formula>MOD(ROW(),2)=0</formula>
    </cfRule>
  </conditionalFormatting>
  <conditionalFormatting sqref="F7:F35">
    <cfRule type="expression" dxfId="5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83C7-8CA9-4774-B78F-18B4D3F703E1}">
  <sheetPr codeName="Hoja12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60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851.89400000000001</v>
      </c>
      <c r="C7" s="189">
        <v>839.82600000000002</v>
      </c>
      <c r="D7" s="189">
        <v>851.89400000000001</v>
      </c>
      <c r="E7" s="189">
        <v>839.82600000000002</v>
      </c>
      <c r="F7" s="190">
        <v>-1.416608169561002</v>
      </c>
      <c r="G7" s="37"/>
    </row>
    <row r="8" spans="1:14" ht="15.6" customHeight="1">
      <c r="A8" s="188" t="s">
        <v>11</v>
      </c>
      <c r="B8" s="189">
        <v>0</v>
      </c>
      <c r="C8" s="189">
        <v>0</v>
      </c>
      <c r="D8" s="189">
        <v>0</v>
      </c>
      <c r="E8" s="189">
        <v>0</v>
      </c>
      <c r="F8" s="190" t="s">
        <v>151</v>
      </c>
      <c r="G8" s="6"/>
    </row>
    <row r="9" spans="1:14" ht="15.6" customHeight="1">
      <c r="A9" s="188" t="s">
        <v>8</v>
      </c>
      <c r="B9" s="189">
        <v>194.137</v>
      </c>
      <c r="C9" s="189">
        <v>134.80000000000001</v>
      </c>
      <c r="D9" s="189">
        <v>194.137</v>
      </c>
      <c r="E9" s="189">
        <v>134.80000000000001</v>
      </c>
      <c r="F9" s="190">
        <v>-30.564498266687949</v>
      </c>
      <c r="G9" s="6"/>
    </row>
    <row r="10" spans="1:14" ht="15.6" customHeight="1">
      <c r="A10" s="188" t="s">
        <v>10</v>
      </c>
      <c r="B10" s="189">
        <v>396.87799999999999</v>
      </c>
      <c r="C10" s="189">
        <v>405.26100000000002</v>
      </c>
      <c r="D10" s="189">
        <v>396.87799999999999</v>
      </c>
      <c r="E10" s="189">
        <v>405.26100000000002</v>
      </c>
      <c r="F10" s="190">
        <v>2.1122360019955981</v>
      </c>
    </row>
    <row r="11" spans="1:14" ht="15.6" customHeight="1">
      <c r="A11" s="188" t="s">
        <v>9</v>
      </c>
      <c r="B11" s="189">
        <v>104.04900000000001</v>
      </c>
      <c r="C11" s="189">
        <v>65.731999999999999</v>
      </c>
      <c r="D11" s="189">
        <v>104.04900000000001</v>
      </c>
      <c r="E11" s="189">
        <v>65.731999999999999</v>
      </c>
      <c r="F11" s="190">
        <v>-36.825918557602677</v>
      </c>
    </row>
    <row r="12" spans="1:14" ht="15.6" customHeight="1">
      <c r="A12" s="188" t="s">
        <v>6</v>
      </c>
      <c r="B12" s="189">
        <v>721.74</v>
      </c>
      <c r="C12" s="189">
        <v>538.43100000000004</v>
      </c>
      <c r="D12" s="189">
        <v>721.74</v>
      </c>
      <c r="E12" s="189">
        <v>538.43100000000004</v>
      </c>
      <c r="F12" s="190">
        <v>-25.39820433951283</v>
      </c>
    </row>
    <row r="13" spans="1:14" ht="15.6" customHeight="1">
      <c r="A13" s="188" t="s">
        <v>175</v>
      </c>
      <c r="B13" s="189">
        <v>78.033000000000015</v>
      </c>
      <c r="C13" s="189">
        <v>47.31</v>
      </c>
      <c r="D13" s="189">
        <v>78.033000000000015</v>
      </c>
      <c r="E13" s="189">
        <v>47.31</v>
      </c>
      <c r="F13" s="190">
        <v>-39.371804236669107</v>
      </c>
    </row>
    <row r="14" spans="1:14" ht="15.6" customHeight="1">
      <c r="A14" s="188" t="s">
        <v>148</v>
      </c>
      <c r="B14" s="189">
        <v>146.44800000000001</v>
      </c>
      <c r="C14" s="189">
        <v>114.51900000000001</v>
      </c>
      <c r="D14" s="189">
        <v>146.44800000000001</v>
      </c>
      <c r="E14" s="189">
        <v>114.51900000000001</v>
      </c>
      <c r="F14" s="190">
        <v>-21.80227794165846</v>
      </c>
    </row>
    <row r="15" spans="1:14" ht="15.6" customHeight="1">
      <c r="A15" s="188" t="s">
        <v>145</v>
      </c>
      <c r="B15" s="189">
        <v>0</v>
      </c>
      <c r="C15" s="189">
        <v>0</v>
      </c>
      <c r="D15" s="189">
        <v>0</v>
      </c>
      <c r="E15" s="189">
        <v>0</v>
      </c>
      <c r="F15" s="190" t="s">
        <v>151</v>
      </c>
    </row>
    <row r="16" spans="1:14" ht="15.6" customHeight="1">
      <c r="A16" s="188" t="s">
        <v>144</v>
      </c>
      <c r="B16" s="189">
        <v>6.6509999999999998</v>
      </c>
      <c r="C16" s="189">
        <v>5.2370000000000001</v>
      </c>
      <c r="D16" s="189">
        <v>6.6509999999999998</v>
      </c>
      <c r="E16" s="189">
        <v>5.2370000000000001</v>
      </c>
      <c r="F16" s="190">
        <v>-21.259960908134101</v>
      </c>
      <c r="G16" s="1"/>
    </row>
    <row r="17" spans="1:7" ht="15.6" customHeight="1">
      <c r="A17" s="188" t="s">
        <v>150</v>
      </c>
      <c r="B17" s="189">
        <v>93.83</v>
      </c>
      <c r="C17" s="189">
        <v>214.65600000000001</v>
      </c>
      <c r="D17" s="189">
        <v>93.83</v>
      </c>
      <c r="E17" s="189">
        <v>214.65600000000001</v>
      </c>
      <c r="F17" s="190">
        <v>128.7711819247576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15.250999999999999</v>
      </c>
      <c r="C19" s="189">
        <v>9.1509999999999998</v>
      </c>
      <c r="D19" s="189">
        <v>15.250999999999999</v>
      </c>
      <c r="E19" s="189">
        <v>9.1509999999999998</v>
      </c>
      <c r="F19" s="190">
        <v>-39.99737722116582</v>
      </c>
    </row>
    <row r="20" spans="1:7" ht="15.6" customHeight="1">
      <c r="A20" s="188" t="s">
        <v>142</v>
      </c>
      <c r="B20" s="189">
        <v>110.68300000000001</v>
      </c>
      <c r="C20" s="189">
        <v>50.455000000000013</v>
      </c>
      <c r="D20" s="189">
        <v>110.68300000000001</v>
      </c>
      <c r="E20" s="189">
        <v>50.455000000000013</v>
      </c>
      <c r="F20" s="190">
        <v>-54.41486045734213</v>
      </c>
    </row>
    <row r="21" spans="1:7" ht="15.6" customHeight="1">
      <c r="A21" s="188" t="s">
        <v>149</v>
      </c>
      <c r="B21" s="189">
        <v>10.878</v>
      </c>
      <c r="C21" s="189">
        <v>6.9139999999999997</v>
      </c>
      <c r="D21" s="189">
        <v>10.878</v>
      </c>
      <c r="E21" s="189">
        <v>6.9139999999999997</v>
      </c>
      <c r="F21" s="190">
        <v>-36.440522154807859</v>
      </c>
    </row>
    <row r="22" spans="1:7" ht="15.6" customHeight="1">
      <c r="A22" s="188" t="s">
        <v>146</v>
      </c>
      <c r="B22" s="189">
        <v>19.59</v>
      </c>
      <c r="C22" s="189">
        <v>9.8770000000000007</v>
      </c>
      <c r="D22" s="189">
        <v>19.59</v>
      </c>
      <c r="E22" s="189">
        <v>9.8770000000000007</v>
      </c>
      <c r="F22" s="190">
        <v>-49.581419091373149</v>
      </c>
    </row>
    <row r="23" spans="1:7" ht="15.6" customHeight="1">
      <c r="A23" s="188" t="s">
        <v>165</v>
      </c>
      <c r="B23" s="189">
        <v>0.58900000000000008</v>
      </c>
      <c r="C23" s="189">
        <v>2.242</v>
      </c>
      <c r="D23" s="189">
        <v>0.58900000000000008</v>
      </c>
      <c r="E23" s="189">
        <v>2.242</v>
      </c>
      <c r="F23" s="190">
        <v>280.64516129032251</v>
      </c>
    </row>
    <row r="24" spans="1:7" ht="15.6" customHeight="1">
      <c r="A24" s="188" t="s">
        <v>141</v>
      </c>
      <c r="B24" s="189">
        <v>162.154</v>
      </c>
      <c r="C24" s="189">
        <v>116.92</v>
      </c>
      <c r="D24" s="189">
        <v>162.154</v>
      </c>
      <c r="E24" s="189">
        <v>116.92</v>
      </c>
      <c r="F24" s="190">
        <v>-27.89570408377222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76.375</v>
      </c>
      <c r="C26" s="189">
        <v>40.113</v>
      </c>
      <c r="D26" s="189">
        <v>76.375</v>
      </c>
      <c r="E26" s="189">
        <v>40.113</v>
      </c>
      <c r="F26" s="190">
        <v>-47.47888707037643</v>
      </c>
    </row>
    <row r="27" spans="1:7" ht="15.6" customHeight="1">
      <c r="A27" s="188" t="s">
        <v>173</v>
      </c>
      <c r="B27" s="189">
        <v>1200.973</v>
      </c>
      <c r="C27" s="189">
        <v>1069.6569999999999</v>
      </c>
      <c r="D27" s="189">
        <v>1200.973</v>
      </c>
      <c r="E27" s="189">
        <v>1069.6569999999999</v>
      </c>
      <c r="F27" s="190">
        <v>-10.934134239487459</v>
      </c>
    </row>
    <row r="28" spans="1:7" ht="15.6" customHeight="1">
      <c r="A28" s="188" t="s">
        <v>177</v>
      </c>
      <c r="B28" s="189">
        <v>235.363</v>
      </c>
      <c r="C28" s="189">
        <v>218.68600000000001</v>
      </c>
      <c r="D28" s="189">
        <v>235.363</v>
      </c>
      <c r="E28" s="189">
        <v>218.68600000000001</v>
      </c>
      <c r="F28" s="190">
        <v>-7.0856506757646676</v>
      </c>
    </row>
    <row r="29" spans="1:7" ht="15.6" customHeight="1">
      <c r="A29" s="188" t="s">
        <v>178</v>
      </c>
      <c r="B29" s="189">
        <v>222.43600000000001</v>
      </c>
      <c r="C29" s="189">
        <v>106.51300000000001</v>
      </c>
      <c r="D29" s="189">
        <v>222.43600000000001</v>
      </c>
      <c r="E29" s="189">
        <v>106.51300000000001</v>
      </c>
      <c r="F29" s="190">
        <v>-52.115215163013168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80.774000000000001</v>
      </c>
      <c r="C31" s="189">
        <v>69.685000000000002</v>
      </c>
      <c r="D31" s="189">
        <v>80.774000000000001</v>
      </c>
      <c r="E31" s="189">
        <v>69.685000000000002</v>
      </c>
      <c r="F31" s="190">
        <v>-13.72842746428306</v>
      </c>
    </row>
    <row r="32" spans="1:7" ht="15.6" customHeight="1">
      <c r="A32" s="188" t="s">
        <v>181</v>
      </c>
      <c r="B32" s="189">
        <v>78.680999999999997</v>
      </c>
      <c r="C32" s="189">
        <v>161.51599999999999</v>
      </c>
      <c r="D32" s="189">
        <v>78.680999999999997</v>
      </c>
      <c r="E32" s="189">
        <v>161.51599999999999</v>
      </c>
      <c r="F32" s="190">
        <v>105.2795465233029</v>
      </c>
    </row>
    <row r="33" spans="1:6" ht="15.6" customHeight="1">
      <c r="A33" s="188" t="s">
        <v>182</v>
      </c>
      <c r="B33" s="189">
        <v>1773.7539999999999</v>
      </c>
      <c r="C33" s="189">
        <v>1532.4480000000001</v>
      </c>
      <c r="D33" s="189">
        <v>1773.7539999999999</v>
      </c>
      <c r="E33" s="189">
        <v>1532.4480000000001</v>
      </c>
      <c r="F33" s="190">
        <v>-13.60425402846168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6581.1610000000001</v>
      </c>
      <c r="C35" s="77">
        <f>SUM(C7:C34)</f>
        <v>5759.9489999999996</v>
      </c>
      <c r="D35" s="76">
        <f>SUM(D7:D34)</f>
        <v>6581.1610000000001</v>
      </c>
      <c r="E35" s="78">
        <f>SUM(E7:E34)</f>
        <v>5759.9489999999996</v>
      </c>
      <c r="F35" s="140">
        <f>E35*100/D35-100</f>
        <v>-12.478223827072469</v>
      </c>
    </row>
    <row r="36" spans="1:6" ht="15.6" customHeight="1">
      <c r="A36" s="73" t="s">
        <v>86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55" priority="2">
      <formula>MOD(ROW(),2)=0</formula>
    </cfRule>
  </conditionalFormatting>
  <conditionalFormatting sqref="F7:F35">
    <cfRule type="expression" dxfId="5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F147-3318-4A8F-9ACE-06CB08E0CCB7}">
  <sheetPr codeName="Hoja13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3593</v>
      </c>
      <c r="C7" s="189">
        <v>1876</v>
      </c>
      <c r="D7" s="189">
        <v>3593</v>
      </c>
      <c r="E7" s="189">
        <v>1876</v>
      </c>
      <c r="F7" s="190">
        <v>-47.787364319510161</v>
      </c>
      <c r="G7" s="37"/>
    </row>
    <row r="8" spans="1:14" ht="15.6" customHeight="1">
      <c r="A8" s="188" t="s">
        <v>11</v>
      </c>
      <c r="B8" s="189">
        <v>678</v>
      </c>
      <c r="C8" s="189">
        <v>2239</v>
      </c>
      <c r="D8" s="189">
        <v>678</v>
      </c>
      <c r="E8" s="189">
        <v>2239</v>
      </c>
      <c r="F8" s="190">
        <v>230.23598820058999</v>
      </c>
      <c r="G8" s="6"/>
    </row>
    <row r="9" spans="1:14" ht="15.6" customHeight="1">
      <c r="A9" s="188" t="s">
        <v>8</v>
      </c>
      <c r="B9" s="189">
        <v>5931</v>
      </c>
      <c r="C9" s="189">
        <v>4771</v>
      </c>
      <c r="D9" s="189">
        <v>5931</v>
      </c>
      <c r="E9" s="189">
        <v>4771</v>
      </c>
      <c r="F9" s="190">
        <v>-19.55825324565841</v>
      </c>
      <c r="G9" s="6"/>
    </row>
    <row r="10" spans="1:14" ht="15.6" customHeight="1">
      <c r="A10" s="188" t="s">
        <v>10</v>
      </c>
      <c r="B10" s="189">
        <v>3880</v>
      </c>
      <c r="C10" s="189">
        <v>3373</v>
      </c>
      <c r="D10" s="189">
        <v>3880</v>
      </c>
      <c r="E10" s="189">
        <v>3373</v>
      </c>
      <c r="F10" s="190">
        <v>-13.06701030927834</v>
      </c>
    </row>
    <row r="11" spans="1:14" ht="15.6" customHeight="1">
      <c r="A11" s="188" t="s">
        <v>9</v>
      </c>
      <c r="B11" s="189">
        <v>261468</v>
      </c>
      <c r="C11" s="189">
        <v>252498</v>
      </c>
      <c r="D11" s="189">
        <v>261468</v>
      </c>
      <c r="E11" s="189">
        <v>252498</v>
      </c>
      <c r="F11" s="190">
        <v>-3.430630134471528</v>
      </c>
    </row>
    <row r="12" spans="1:14" ht="15.6" customHeight="1">
      <c r="A12" s="188" t="s">
        <v>6</v>
      </c>
      <c r="B12" s="189">
        <v>8878</v>
      </c>
      <c r="C12" s="189">
        <v>10255</v>
      </c>
      <c r="D12" s="189">
        <v>8878</v>
      </c>
      <c r="E12" s="189">
        <v>10255</v>
      </c>
      <c r="F12" s="190">
        <v>15.51025005631899</v>
      </c>
    </row>
    <row r="13" spans="1:14" ht="15.6" customHeight="1">
      <c r="A13" s="188" t="s">
        <v>175</v>
      </c>
      <c r="B13" s="189">
        <v>7840</v>
      </c>
      <c r="C13" s="189">
        <v>4091</v>
      </c>
      <c r="D13" s="189">
        <v>7840</v>
      </c>
      <c r="E13" s="189">
        <v>4091</v>
      </c>
      <c r="F13" s="190">
        <v>-47.818877551020407</v>
      </c>
    </row>
    <row r="14" spans="1:14" ht="15.6" customHeight="1">
      <c r="A14" s="188" t="s">
        <v>148</v>
      </c>
      <c r="B14" s="189">
        <v>110682</v>
      </c>
      <c r="C14" s="189">
        <v>118326</v>
      </c>
      <c r="D14" s="189">
        <v>110682</v>
      </c>
      <c r="E14" s="189">
        <v>118326</v>
      </c>
      <c r="F14" s="190">
        <v>6.9062720225510921</v>
      </c>
    </row>
    <row r="15" spans="1:14" ht="15.6" customHeight="1">
      <c r="A15" s="188" t="s">
        <v>145</v>
      </c>
      <c r="B15" s="189">
        <v>1649</v>
      </c>
      <c r="C15" s="189">
        <v>1638</v>
      </c>
      <c r="D15" s="189">
        <v>1649</v>
      </c>
      <c r="E15" s="189">
        <v>1638</v>
      </c>
      <c r="F15" s="190">
        <v>-0.66707095209217471</v>
      </c>
    </row>
    <row r="16" spans="1:14" ht="15.6" customHeight="1">
      <c r="A16" s="188" t="s">
        <v>144</v>
      </c>
      <c r="B16" s="189">
        <v>20139</v>
      </c>
      <c r="C16" s="189">
        <v>17649</v>
      </c>
      <c r="D16" s="189">
        <v>20139</v>
      </c>
      <c r="E16" s="189">
        <v>17649</v>
      </c>
      <c r="F16" s="190">
        <v>-12.364069715477431</v>
      </c>
      <c r="G16" s="1"/>
    </row>
    <row r="17" spans="1:7" ht="15.6" customHeight="1">
      <c r="A17" s="188" t="s">
        <v>150</v>
      </c>
      <c r="B17" s="189">
        <v>1038</v>
      </c>
      <c r="C17" s="189">
        <v>1759</v>
      </c>
      <c r="D17" s="189">
        <v>1038</v>
      </c>
      <c r="E17" s="189">
        <v>1759</v>
      </c>
      <c r="F17" s="190">
        <v>69.460500963391127</v>
      </c>
      <c r="G17" s="2"/>
    </row>
    <row r="18" spans="1:7" ht="15.6" customHeight="1">
      <c r="A18" s="188" t="s">
        <v>147</v>
      </c>
      <c r="B18" s="189">
        <v>59327</v>
      </c>
      <c r="C18" s="189">
        <v>51403</v>
      </c>
      <c r="D18" s="189">
        <v>59327</v>
      </c>
      <c r="E18" s="189">
        <v>51403</v>
      </c>
      <c r="F18" s="190">
        <v>-13.35648187166046</v>
      </c>
    </row>
    <row r="19" spans="1:7" ht="15.6" customHeight="1">
      <c r="A19" s="188" t="s">
        <v>143</v>
      </c>
      <c r="B19" s="189">
        <v>501</v>
      </c>
      <c r="C19" s="189">
        <v>1163</v>
      </c>
      <c r="D19" s="189">
        <v>501</v>
      </c>
      <c r="E19" s="189">
        <v>1163</v>
      </c>
      <c r="F19" s="190">
        <v>132.13572854291419</v>
      </c>
    </row>
    <row r="20" spans="1:7" ht="15.6" customHeight="1">
      <c r="A20" s="188" t="s">
        <v>142</v>
      </c>
      <c r="B20" s="189">
        <v>6831</v>
      </c>
      <c r="C20" s="189">
        <v>5395</v>
      </c>
      <c r="D20" s="189">
        <v>6831</v>
      </c>
      <c r="E20" s="189">
        <v>5395</v>
      </c>
      <c r="F20" s="190">
        <v>-21.021812326160159</v>
      </c>
    </row>
    <row r="21" spans="1:7" ht="15.6" customHeight="1">
      <c r="A21" s="188" t="s">
        <v>149</v>
      </c>
      <c r="B21" s="189">
        <v>27416</v>
      </c>
      <c r="C21" s="189">
        <v>12975</v>
      </c>
      <c r="D21" s="189">
        <v>27416</v>
      </c>
      <c r="E21" s="189">
        <v>12975</v>
      </c>
      <c r="F21" s="190">
        <v>-52.673621243069739</v>
      </c>
    </row>
    <row r="22" spans="1:7" ht="15.6" customHeight="1">
      <c r="A22" s="188" t="s">
        <v>146</v>
      </c>
      <c r="B22" s="189">
        <v>229804</v>
      </c>
      <c r="C22" s="189">
        <v>240048</v>
      </c>
      <c r="D22" s="189">
        <v>229804</v>
      </c>
      <c r="E22" s="189">
        <v>240048</v>
      </c>
      <c r="F22" s="190">
        <v>4.4577117891768694</v>
      </c>
    </row>
    <row r="23" spans="1:7" ht="15.6" customHeight="1">
      <c r="A23" s="188" t="s">
        <v>165</v>
      </c>
      <c r="B23" s="189">
        <v>3430</v>
      </c>
      <c r="C23" s="189">
        <v>14135</v>
      </c>
      <c r="D23" s="189">
        <v>3430</v>
      </c>
      <c r="E23" s="189">
        <v>14135</v>
      </c>
      <c r="F23" s="190">
        <v>312.09912536443147</v>
      </c>
    </row>
    <row r="24" spans="1:7" ht="15.6" customHeight="1">
      <c r="A24" s="188" t="s">
        <v>141</v>
      </c>
      <c r="B24" s="189">
        <v>3456</v>
      </c>
      <c r="C24" s="189">
        <v>2305</v>
      </c>
      <c r="D24" s="189">
        <v>3456</v>
      </c>
      <c r="E24" s="189">
        <v>2305</v>
      </c>
      <c r="F24" s="190">
        <v>-33.304398148148152</v>
      </c>
    </row>
    <row r="25" spans="1:7" ht="15.6" customHeight="1">
      <c r="A25" s="188" t="s">
        <v>140</v>
      </c>
      <c r="B25" s="189">
        <v>830</v>
      </c>
      <c r="C25" s="189">
        <v>30</v>
      </c>
      <c r="D25" s="189">
        <v>830</v>
      </c>
      <c r="E25" s="189">
        <v>30</v>
      </c>
      <c r="F25" s="190">
        <v>-96.385542168674704</v>
      </c>
    </row>
    <row r="26" spans="1:7" ht="15.6" customHeight="1">
      <c r="A26" s="188" t="s">
        <v>152</v>
      </c>
      <c r="B26" s="189">
        <v>2113</v>
      </c>
      <c r="C26" s="189">
        <v>1483</v>
      </c>
      <c r="D26" s="189">
        <v>2113</v>
      </c>
      <c r="E26" s="189">
        <v>1483</v>
      </c>
      <c r="F26" s="190">
        <v>-29.81542830099384</v>
      </c>
    </row>
    <row r="27" spans="1:7" ht="15.6" customHeight="1">
      <c r="A27" s="188" t="s">
        <v>173</v>
      </c>
      <c r="B27" s="189">
        <v>2922</v>
      </c>
      <c r="C27" s="189">
        <v>2892</v>
      </c>
      <c r="D27" s="189">
        <v>2922</v>
      </c>
      <c r="E27" s="189">
        <v>2892</v>
      </c>
      <c r="F27" s="190">
        <v>-1.026694045174537</v>
      </c>
    </row>
    <row r="28" spans="1:7" ht="15.6" customHeight="1">
      <c r="A28" s="188" t="s">
        <v>177</v>
      </c>
      <c r="B28" s="189">
        <v>65820</v>
      </c>
      <c r="C28" s="189">
        <v>112725</v>
      </c>
      <c r="D28" s="189">
        <v>65820</v>
      </c>
      <c r="E28" s="189">
        <v>112725</v>
      </c>
      <c r="F28" s="190">
        <v>71.262534184138559</v>
      </c>
    </row>
    <row r="29" spans="1:7" ht="15.6" customHeight="1">
      <c r="A29" s="188" t="s">
        <v>178</v>
      </c>
      <c r="B29" s="189">
        <v>4145</v>
      </c>
      <c r="C29" s="189">
        <v>3447</v>
      </c>
      <c r="D29" s="189">
        <v>4145</v>
      </c>
      <c r="E29" s="189">
        <v>3447</v>
      </c>
      <c r="F29" s="190">
        <v>-16.839565741857651</v>
      </c>
    </row>
    <row r="30" spans="1:7" ht="15.6" customHeight="1">
      <c r="A30" s="188" t="s">
        <v>179</v>
      </c>
      <c r="B30" s="189">
        <v>1780</v>
      </c>
      <c r="C30" s="189">
        <v>1911</v>
      </c>
      <c r="D30" s="189">
        <v>1780</v>
      </c>
      <c r="E30" s="189">
        <v>1911</v>
      </c>
      <c r="F30" s="190">
        <v>7.3595505617977466</v>
      </c>
    </row>
    <row r="31" spans="1:7" ht="15.6" customHeight="1">
      <c r="A31" s="188" t="s">
        <v>180</v>
      </c>
      <c r="B31" s="189">
        <v>9942</v>
      </c>
      <c r="C31" s="189">
        <v>13840</v>
      </c>
      <c r="D31" s="189">
        <v>9942</v>
      </c>
      <c r="E31" s="189">
        <v>13840</v>
      </c>
      <c r="F31" s="190">
        <v>39.2074029370348</v>
      </c>
    </row>
    <row r="32" spans="1:7" ht="15.6" customHeight="1">
      <c r="A32" s="188" t="s">
        <v>181</v>
      </c>
      <c r="B32" s="189">
        <v>41870</v>
      </c>
      <c r="C32" s="189">
        <v>48466</v>
      </c>
      <c r="D32" s="189">
        <v>41870</v>
      </c>
      <c r="E32" s="189">
        <v>48466</v>
      </c>
      <c r="F32" s="190">
        <v>15.753522808693569</v>
      </c>
    </row>
    <row r="33" spans="1:6" ht="15.6" customHeight="1">
      <c r="A33" s="188" t="s">
        <v>182</v>
      </c>
      <c r="B33" s="189">
        <v>8142</v>
      </c>
      <c r="C33" s="189">
        <v>9619</v>
      </c>
      <c r="D33" s="189">
        <v>8142</v>
      </c>
      <c r="E33" s="189">
        <v>9619</v>
      </c>
      <c r="F33" s="190">
        <v>18.140506018177351</v>
      </c>
    </row>
    <row r="34" spans="1:6" ht="15.6" customHeight="1">
      <c r="A34" s="188" t="s">
        <v>183</v>
      </c>
      <c r="B34" s="189">
        <v>410</v>
      </c>
      <c r="C34" s="189">
        <v>663</v>
      </c>
      <c r="D34" s="189">
        <v>410</v>
      </c>
      <c r="E34" s="189">
        <v>663</v>
      </c>
      <c r="F34" s="190">
        <v>61.707317073170742</v>
      </c>
    </row>
    <row r="35" spans="1:6" ht="15.6" customHeight="1">
      <c r="A35" s="156" t="s">
        <v>153</v>
      </c>
      <c r="B35" s="76">
        <f>SUM(B7:B34)</f>
        <v>894515</v>
      </c>
      <c r="C35" s="77">
        <f>SUM(C7:C34)</f>
        <v>940975</v>
      </c>
      <c r="D35" s="178">
        <f>SUM(D7:D34)</f>
        <v>894515</v>
      </c>
      <c r="E35" s="178">
        <f>SUM(E7:E34)</f>
        <v>940975</v>
      </c>
      <c r="F35" s="140">
        <f>E35*100/D35-100</f>
        <v>5.1938760110227378</v>
      </c>
    </row>
    <row r="36" spans="1:6" ht="15.6" customHeight="1">
      <c r="A36" s="73" t="s">
        <v>160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53" priority="2">
      <formula>MOD(ROW(),2)=0</formula>
    </cfRule>
  </conditionalFormatting>
  <conditionalFormatting sqref="F7:F35">
    <cfRule type="expression" dxfId="5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268E9-19DC-47F4-84BE-DE2D0A87C8F7}">
  <sheetPr codeName="Hoja14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62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2764</v>
      </c>
      <c r="C7" s="189">
        <v>1261</v>
      </c>
      <c r="D7" s="189">
        <v>2764</v>
      </c>
      <c r="E7" s="189">
        <v>1261</v>
      </c>
      <c r="F7" s="190">
        <v>-54.37771345875543</v>
      </c>
      <c r="G7" s="37"/>
    </row>
    <row r="8" spans="1:14" ht="15.6" customHeight="1">
      <c r="A8" s="188" t="s">
        <v>11</v>
      </c>
      <c r="B8" s="189">
        <v>89</v>
      </c>
      <c r="C8" s="189">
        <v>218</v>
      </c>
      <c r="D8" s="189">
        <v>89</v>
      </c>
      <c r="E8" s="189">
        <v>218</v>
      </c>
      <c r="F8" s="190">
        <v>144.9438202247191</v>
      </c>
      <c r="G8" s="6"/>
    </row>
    <row r="9" spans="1:14" ht="15.6" customHeight="1">
      <c r="A9" s="188" t="s">
        <v>8</v>
      </c>
      <c r="B9" s="189">
        <v>2529</v>
      </c>
      <c r="C9" s="189">
        <v>2219</v>
      </c>
      <c r="D9" s="189">
        <v>2529</v>
      </c>
      <c r="E9" s="189">
        <v>2219</v>
      </c>
      <c r="F9" s="190">
        <v>-12.25780941083433</v>
      </c>
      <c r="G9" s="6"/>
    </row>
    <row r="10" spans="1:14" ht="15.6" customHeight="1">
      <c r="A10" s="188" t="s">
        <v>10</v>
      </c>
      <c r="B10" s="189">
        <v>1363</v>
      </c>
      <c r="C10" s="189">
        <v>1405</v>
      </c>
      <c r="D10" s="189">
        <v>1363</v>
      </c>
      <c r="E10" s="189">
        <v>1405</v>
      </c>
      <c r="F10" s="190">
        <v>3.0814380044020599</v>
      </c>
    </row>
    <row r="11" spans="1:14" ht="15.6" customHeight="1">
      <c r="A11" s="188" t="s">
        <v>9</v>
      </c>
      <c r="B11" s="189">
        <v>250027</v>
      </c>
      <c r="C11" s="189">
        <v>242364</v>
      </c>
      <c r="D11" s="189">
        <v>250027</v>
      </c>
      <c r="E11" s="189">
        <v>242364</v>
      </c>
      <c r="F11" s="190">
        <v>-3.0648689941486249</v>
      </c>
    </row>
    <row r="12" spans="1:14" ht="15.6" customHeight="1">
      <c r="A12" s="188" t="s">
        <v>6</v>
      </c>
      <c r="B12" s="189">
        <v>1974</v>
      </c>
      <c r="C12" s="189">
        <v>1437</v>
      </c>
      <c r="D12" s="189">
        <v>1974</v>
      </c>
      <c r="E12" s="189">
        <v>1437</v>
      </c>
      <c r="F12" s="190">
        <v>-27.203647416413379</v>
      </c>
    </row>
    <row r="13" spans="1:14" ht="15.6" customHeight="1">
      <c r="A13" s="188" t="s">
        <v>175</v>
      </c>
      <c r="B13" s="189">
        <v>0</v>
      </c>
      <c r="C13" s="189">
        <v>0</v>
      </c>
      <c r="D13" s="189">
        <v>0</v>
      </c>
      <c r="E13" s="189">
        <v>0</v>
      </c>
      <c r="F13" s="190" t="s">
        <v>151</v>
      </c>
    </row>
    <row r="14" spans="1:14" ht="15.6" customHeight="1">
      <c r="A14" s="188" t="s">
        <v>148</v>
      </c>
      <c r="B14" s="189">
        <v>92239</v>
      </c>
      <c r="C14" s="189">
        <v>95787</v>
      </c>
      <c r="D14" s="189">
        <v>92239</v>
      </c>
      <c r="E14" s="189">
        <v>95787</v>
      </c>
      <c r="F14" s="190">
        <v>3.8465291254241691</v>
      </c>
    </row>
    <row r="15" spans="1:14" ht="15.6" customHeight="1">
      <c r="A15" s="188" t="s">
        <v>145</v>
      </c>
      <c r="B15" s="189">
        <v>1406</v>
      </c>
      <c r="C15" s="189">
        <v>1415</v>
      </c>
      <c r="D15" s="189">
        <v>1406</v>
      </c>
      <c r="E15" s="189">
        <v>1415</v>
      </c>
      <c r="F15" s="190">
        <v>0.64011379800852808</v>
      </c>
    </row>
    <row r="16" spans="1:14" ht="15.6" customHeight="1">
      <c r="A16" s="188" t="s">
        <v>144</v>
      </c>
      <c r="B16" s="189">
        <v>1208</v>
      </c>
      <c r="C16" s="189">
        <v>1998</v>
      </c>
      <c r="D16" s="189">
        <v>1208</v>
      </c>
      <c r="E16" s="189">
        <v>1998</v>
      </c>
      <c r="F16" s="190">
        <v>65.397350993377472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56167</v>
      </c>
      <c r="C18" s="189">
        <v>48962</v>
      </c>
      <c r="D18" s="189">
        <v>56167</v>
      </c>
      <c r="E18" s="189">
        <v>48962</v>
      </c>
      <c r="F18" s="190">
        <v>-12.827817045596159</v>
      </c>
    </row>
    <row r="19" spans="1:7" ht="15.6" customHeight="1">
      <c r="A19" s="188" t="s">
        <v>143</v>
      </c>
      <c r="B19" s="189">
        <v>343</v>
      </c>
      <c r="C19" s="189">
        <v>694</v>
      </c>
      <c r="D19" s="189">
        <v>343</v>
      </c>
      <c r="E19" s="189">
        <v>694</v>
      </c>
      <c r="F19" s="190">
        <v>102.33236151603499</v>
      </c>
    </row>
    <row r="20" spans="1:7" ht="15.6" customHeight="1">
      <c r="A20" s="188" t="s">
        <v>142</v>
      </c>
      <c r="B20" s="189">
        <v>6831</v>
      </c>
      <c r="C20" s="189">
        <v>5395</v>
      </c>
      <c r="D20" s="189">
        <v>6831</v>
      </c>
      <c r="E20" s="189">
        <v>5395</v>
      </c>
      <c r="F20" s="190">
        <v>-21.021812326160159</v>
      </c>
    </row>
    <row r="21" spans="1:7" ht="15.6" customHeight="1">
      <c r="A21" s="188" t="s">
        <v>149</v>
      </c>
      <c r="B21" s="189">
        <v>23113</v>
      </c>
      <c r="C21" s="189">
        <v>11182</v>
      </c>
      <c r="D21" s="189">
        <v>23113</v>
      </c>
      <c r="E21" s="189">
        <v>11182</v>
      </c>
      <c r="F21" s="190">
        <v>-51.62030026392074</v>
      </c>
    </row>
    <row r="22" spans="1:7" ht="15.6" customHeight="1">
      <c r="A22" s="188" t="s">
        <v>146</v>
      </c>
      <c r="B22" s="189">
        <v>202243</v>
      </c>
      <c r="C22" s="189">
        <v>200808</v>
      </c>
      <c r="D22" s="189">
        <v>202243</v>
      </c>
      <c r="E22" s="189">
        <v>200808</v>
      </c>
      <c r="F22" s="190">
        <v>-0.70954248107474882</v>
      </c>
    </row>
    <row r="23" spans="1:7" ht="15.6" customHeight="1">
      <c r="A23" s="188" t="s">
        <v>165</v>
      </c>
      <c r="B23" s="189">
        <v>1424</v>
      </c>
      <c r="C23" s="189">
        <v>10819</v>
      </c>
      <c r="D23" s="189">
        <v>1424</v>
      </c>
      <c r="E23" s="189">
        <v>10819</v>
      </c>
      <c r="F23" s="190">
        <v>659.76123595505624</v>
      </c>
    </row>
    <row r="24" spans="1:7" ht="15.6" customHeight="1">
      <c r="A24" s="188" t="s">
        <v>141</v>
      </c>
      <c r="B24" s="189">
        <v>2851</v>
      </c>
      <c r="C24" s="189">
        <v>1567</v>
      </c>
      <c r="D24" s="189">
        <v>2851</v>
      </c>
      <c r="E24" s="189">
        <v>1567</v>
      </c>
      <c r="F24" s="190">
        <v>-45.036829182742899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1143</v>
      </c>
      <c r="C26" s="189">
        <v>877</v>
      </c>
      <c r="D26" s="189">
        <v>1143</v>
      </c>
      <c r="E26" s="189">
        <v>877</v>
      </c>
      <c r="F26" s="190">
        <v>-23.27209098862642</v>
      </c>
    </row>
    <row r="27" spans="1:7" ht="15.6" customHeight="1">
      <c r="A27" s="188" t="s">
        <v>173</v>
      </c>
      <c r="B27" s="189">
        <v>1239</v>
      </c>
      <c r="C27" s="189">
        <v>1520</v>
      </c>
      <c r="D27" s="189">
        <v>1239</v>
      </c>
      <c r="E27" s="189">
        <v>1520</v>
      </c>
      <c r="F27" s="190">
        <v>22.679580306698949</v>
      </c>
    </row>
    <row r="28" spans="1:7" ht="15.6" customHeight="1">
      <c r="A28" s="188" t="s">
        <v>177</v>
      </c>
      <c r="B28" s="189">
        <v>46307</v>
      </c>
      <c r="C28" s="189">
        <v>88502</v>
      </c>
      <c r="D28" s="189">
        <v>46307</v>
      </c>
      <c r="E28" s="189">
        <v>88502</v>
      </c>
      <c r="F28" s="190">
        <v>91.12013302524457</v>
      </c>
    </row>
    <row r="29" spans="1:7" ht="15.6" customHeight="1">
      <c r="A29" s="188" t="s">
        <v>178</v>
      </c>
      <c r="B29" s="189">
        <v>2640</v>
      </c>
      <c r="C29" s="189">
        <v>2393</v>
      </c>
      <c r="D29" s="189">
        <v>2640</v>
      </c>
      <c r="E29" s="189">
        <v>2393</v>
      </c>
      <c r="F29" s="190">
        <v>-9.3560606060606091</v>
      </c>
    </row>
    <row r="30" spans="1:7" ht="15.6" customHeight="1">
      <c r="A30" s="188" t="s">
        <v>179</v>
      </c>
      <c r="B30" s="189">
        <v>1106</v>
      </c>
      <c r="C30" s="189">
        <v>1158</v>
      </c>
      <c r="D30" s="189">
        <v>1106</v>
      </c>
      <c r="E30" s="189">
        <v>1158</v>
      </c>
      <c r="F30" s="190">
        <v>4.7016274864376157</v>
      </c>
    </row>
    <row r="31" spans="1:7" ht="15.6" customHeight="1">
      <c r="A31" s="188" t="s">
        <v>180</v>
      </c>
      <c r="B31" s="189">
        <v>4828</v>
      </c>
      <c r="C31" s="189">
        <v>5745</v>
      </c>
      <c r="D31" s="189">
        <v>4828</v>
      </c>
      <c r="E31" s="189">
        <v>5745</v>
      </c>
      <c r="F31" s="190">
        <v>18.99337199668599</v>
      </c>
    </row>
    <row r="32" spans="1:7" ht="15.6" customHeight="1">
      <c r="A32" s="188" t="s">
        <v>181</v>
      </c>
      <c r="B32" s="189">
        <v>32858</v>
      </c>
      <c r="C32" s="189">
        <v>37261</v>
      </c>
      <c r="D32" s="189">
        <v>32858</v>
      </c>
      <c r="E32" s="189">
        <v>37261</v>
      </c>
      <c r="F32" s="190">
        <v>13.4000852151683</v>
      </c>
    </row>
    <row r="33" spans="1:6" ht="15.6" customHeight="1">
      <c r="A33" s="188" t="s">
        <v>182</v>
      </c>
      <c r="B33" s="189">
        <v>4421</v>
      </c>
      <c r="C33" s="189">
        <v>5335</v>
      </c>
      <c r="D33" s="189">
        <v>4421</v>
      </c>
      <c r="E33" s="189">
        <v>5335</v>
      </c>
      <c r="F33" s="190">
        <v>20.674055643519569</v>
      </c>
    </row>
    <row r="34" spans="1:6" ht="15.6" customHeight="1">
      <c r="A34" s="188" t="s">
        <v>183</v>
      </c>
      <c r="B34" s="189">
        <v>205</v>
      </c>
      <c r="C34" s="189">
        <v>133</v>
      </c>
      <c r="D34" s="189">
        <v>205</v>
      </c>
      <c r="E34" s="189">
        <v>133</v>
      </c>
      <c r="F34" s="190">
        <v>-35.121951219512198</v>
      </c>
    </row>
    <row r="35" spans="1:6" ht="15.6" customHeight="1">
      <c r="A35" s="156" t="s">
        <v>153</v>
      </c>
      <c r="B35" s="76">
        <f>SUM(B7:B34)</f>
        <v>741318</v>
      </c>
      <c r="C35" s="77">
        <f>SUM(C7:C34)</f>
        <v>770455</v>
      </c>
      <c r="D35" s="76">
        <f>SUM(D7:D34)</f>
        <v>741318</v>
      </c>
      <c r="E35" s="78">
        <f>SUM(E7:E34)</f>
        <v>770455</v>
      </c>
      <c r="F35" s="140">
        <f>E35*100/D35-100</f>
        <v>3.930432014331231</v>
      </c>
    </row>
    <row r="36" spans="1:6" ht="15.6" customHeight="1">
      <c r="A36" s="73" t="s">
        <v>82</v>
      </c>
      <c r="B36" s="72"/>
      <c r="D36" s="13"/>
    </row>
  </sheetData>
  <mergeCells count="3">
    <mergeCell ref="B5:C5"/>
    <mergeCell ref="D5:F5"/>
    <mergeCell ref="A5:A6"/>
  </mergeCells>
  <conditionalFormatting sqref="A7:F34">
    <cfRule type="expression" dxfId="51" priority="2">
      <formula>MOD(ROW(),2)=0</formula>
    </cfRule>
  </conditionalFormatting>
  <conditionalFormatting sqref="F7:F35">
    <cfRule type="expression" dxfId="5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62A8-B8E7-4681-9925-9AF1CA4AFA7D}">
  <sheetPr codeName="Hoja15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0</v>
      </c>
      <c r="C8" s="189">
        <v>0</v>
      </c>
      <c r="D8" s="189">
        <v>0</v>
      </c>
      <c r="E8" s="189">
        <v>0</v>
      </c>
      <c r="F8" s="190" t="s">
        <v>151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0</v>
      </c>
      <c r="E9" s="189">
        <v>0</v>
      </c>
      <c r="F9" s="190" t="s">
        <v>151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303000</v>
      </c>
      <c r="C11" s="189">
        <v>278423</v>
      </c>
      <c r="D11" s="189">
        <v>303000</v>
      </c>
      <c r="E11" s="189">
        <v>278423</v>
      </c>
      <c r="F11" s="190">
        <v>-8.1112211221122124</v>
      </c>
    </row>
    <row r="12" spans="1:14" ht="15.6" customHeight="1">
      <c r="A12" s="188" t="s">
        <v>6</v>
      </c>
      <c r="B12" s="189">
        <v>0</v>
      </c>
      <c r="C12" s="189">
        <v>0</v>
      </c>
      <c r="D12" s="189">
        <v>0</v>
      </c>
      <c r="E12" s="189">
        <v>0</v>
      </c>
      <c r="F12" s="190" t="s">
        <v>151</v>
      </c>
    </row>
    <row r="13" spans="1:14" ht="15.6" customHeight="1">
      <c r="A13" s="188" t="s">
        <v>175</v>
      </c>
      <c r="B13" s="189">
        <v>0</v>
      </c>
      <c r="C13" s="189">
        <v>0</v>
      </c>
      <c r="D13" s="189">
        <v>0</v>
      </c>
      <c r="E13" s="189">
        <v>0</v>
      </c>
      <c r="F13" s="190" t="s">
        <v>151</v>
      </c>
    </row>
    <row r="14" spans="1:14" ht="15.6" customHeight="1">
      <c r="A14" s="188" t="s">
        <v>148</v>
      </c>
      <c r="B14" s="189">
        <v>0</v>
      </c>
      <c r="C14" s="189">
        <v>0</v>
      </c>
      <c r="D14" s="189">
        <v>0</v>
      </c>
      <c r="E14" s="189">
        <v>0</v>
      </c>
      <c r="F14" s="190" t="s">
        <v>151</v>
      </c>
    </row>
    <row r="15" spans="1:14" ht="15.6" customHeight="1">
      <c r="A15" s="188" t="s">
        <v>145</v>
      </c>
      <c r="B15" s="189">
        <v>0</v>
      </c>
      <c r="C15" s="189">
        <v>0</v>
      </c>
      <c r="D15" s="189">
        <v>0</v>
      </c>
      <c r="E15" s="189">
        <v>0</v>
      </c>
      <c r="F15" s="190" t="s">
        <v>151</v>
      </c>
    </row>
    <row r="16" spans="1:14" ht="15.6" customHeight="1">
      <c r="A16" s="188" t="s">
        <v>144</v>
      </c>
      <c r="B16" s="189">
        <v>0</v>
      </c>
      <c r="C16" s="189">
        <v>4942</v>
      </c>
      <c r="D16" s="189">
        <v>0</v>
      </c>
      <c r="E16" s="189">
        <v>4942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9994</v>
      </c>
      <c r="C21" s="189">
        <v>71299</v>
      </c>
      <c r="D21" s="189">
        <v>9994</v>
      </c>
      <c r="E21" s="189">
        <v>71299</v>
      </c>
      <c r="F21" s="190">
        <v>613.41805083049826</v>
      </c>
    </row>
    <row r="22" spans="1:7" ht="15.6" customHeight="1">
      <c r="A22" s="188" t="s">
        <v>146</v>
      </c>
      <c r="B22" s="189">
        <v>0</v>
      </c>
      <c r="C22" s="189">
        <v>0</v>
      </c>
      <c r="D22" s="189">
        <v>0</v>
      </c>
      <c r="E22" s="189">
        <v>0</v>
      </c>
      <c r="F22" s="190" t="s">
        <v>151</v>
      </c>
    </row>
    <row r="23" spans="1:7" ht="15.6" customHeight="1">
      <c r="A23" s="188" t="s">
        <v>165</v>
      </c>
      <c r="B23" s="189">
        <v>0</v>
      </c>
      <c r="C23" s="189">
        <v>0</v>
      </c>
      <c r="D23" s="189">
        <v>0</v>
      </c>
      <c r="E23" s="189">
        <v>0</v>
      </c>
      <c r="F23" s="190" t="s">
        <v>151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164</v>
      </c>
      <c r="C28" s="189">
        <v>135</v>
      </c>
      <c r="D28" s="189">
        <v>164</v>
      </c>
      <c r="E28" s="189">
        <v>135</v>
      </c>
      <c r="F28" s="190">
        <v>-17.6829268292683</v>
      </c>
    </row>
    <row r="29" spans="1:7" ht="15.6" customHeight="1">
      <c r="A29" s="188" t="s">
        <v>178</v>
      </c>
      <c r="B29" s="189">
        <v>0</v>
      </c>
      <c r="C29" s="189">
        <v>0</v>
      </c>
      <c r="D29" s="189">
        <v>0</v>
      </c>
      <c r="E29" s="189">
        <v>0</v>
      </c>
      <c r="F29" s="190" t="s">
        <v>151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0</v>
      </c>
      <c r="C32" s="189">
        <v>0</v>
      </c>
      <c r="D32" s="189">
        <v>0</v>
      </c>
      <c r="E32" s="189">
        <v>0</v>
      </c>
      <c r="F32" s="190" t="s">
        <v>151</v>
      </c>
    </row>
    <row r="33" spans="1:6" ht="15.6" customHeight="1">
      <c r="A33" s="188" t="s">
        <v>182</v>
      </c>
      <c r="B33" s="189">
        <v>84</v>
      </c>
      <c r="C33" s="189">
        <v>0</v>
      </c>
      <c r="D33" s="189">
        <v>84</v>
      </c>
      <c r="E33" s="189">
        <v>0</v>
      </c>
      <c r="F33" s="190">
        <v>-100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313242</v>
      </c>
      <c r="C35" s="77">
        <f>SUM(C7:C34)</f>
        <v>354799</v>
      </c>
      <c r="D35" s="178">
        <f>SUM(D7:D34)</f>
        <v>313242</v>
      </c>
      <c r="E35" s="178">
        <f>SUM(E7:E34)</f>
        <v>354799</v>
      </c>
      <c r="F35" s="140">
        <f>E35*100/D35-100</f>
        <v>13.266739453840799</v>
      </c>
    </row>
    <row r="36" spans="1:6" ht="15.6" customHeight="1">
      <c r="A36" s="73" t="s">
        <v>52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49" priority="2">
      <formula>MOD(ROW(),2)=0</formula>
    </cfRule>
  </conditionalFormatting>
  <conditionalFormatting sqref="F7:F35">
    <cfRule type="expression" dxfId="4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2C58F-C14A-4FCC-BAA3-D8051DF54A00}">
  <sheetPr codeName="Hoja16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86396</v>
      </c>
      <c r="C7" s="189">
        <v>0</v>
      </c>
      <c r="D7" s="189">
        <v>86396</v>
      </c>
      <c r="E7" s="189">
        <v>0</v>
      </c>
      <c r="F7" s="190">
        <v>-100</v>
      </c>
      <c r="G7" s="13"/>
    </row>
    <row r="8" spans="1:14" ht="15.6" customHeight="1">
      <c r="A8" s="188" t="s">
        <v>11</v>
      </c>
      <c r="B8" s="189">
        <v>5249</v>
      </c>
      <c r="C8" s="189">
        <v>8809</v>
      </c>
      <c r="D8" s="189">
        <v>5249</v>
      </c>
      <c r="E8" s="189">
        <v>8809</v>
      </c>
      <c r="F8" s="190">
        <v>67.822442369975221</v>
      </c>
      <c r="G8" s="6"/>
    </row>
    <row r="9" spans="1:14" ht="15.6" customHeight="1">
      <c r="A9" s="188" t="s">
        <v>8</v>
      </c>
      <c r="B9" s="189">
        <v>15</v>
      </c>
      <c r="C9" s="189">
        <v>0</v>
      </c>
      <c r="D9" s="189">
        <v>15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9494</v>
      </c>
      <c r="D10" s="189">
        <v>0</v>
      </c>
      <c r="E10" s="189">
        <v>9494</v>
      </c>
      <c r="F10" s="190" t="s">
        <v>151</v>
      </c>
    </row>
    <row r="11" spans="1:14" ht="15.6" customHeight="1">
      <c r="A11" s="188" t="s">
        <v>9</v>
      </c>
      <c r="B11" s="189">
        <v>4967766</v>
      </c>
      <c r="C11" s="189">
        <v>4051476</v>
      </c>
      <c r="D11" s="189">
        <v>4967766</v>
      </c>
      <c r="E11" s="189">
        <v>4051476</v>
      </c>
      <c r="F11" s="190">
        <v>-18.444709352252101</v>
      </c>
    </row>
    <row r="12" spans="1:14" ht="15.6" customHeight="1">
      <c r="A12" s="188" t="s">
        <v>6</v>
      </c>
      <c r="B12" s="189">
        <v>47143</v>
      </c>
      <c r="C12" s="189">
        <v>75071</v>
      </c>
      <c r="D12" s="189">
        <v>47143</v>
      </c>
      <c r="E12" s="189">
        <v>75071</v>
      </c>
      <c r="F12" s="190">
        <v>59.241032602931497</v>
      </c>
    </row>
    <row r="13" spans="1:14" ht="15.6" customHeight="1">
      <c r="A13" s="188" t="s">
        <v>175</v>
      </c>
      <c r="B13" s="189">
        <v>1123</v>
      </c>
      <c r="C13" s="189">
        <v>430</v>
      </c>
      <c r="D13" s="189">
        <v>1123</v>
      </c>
      <c r="E13" s="189">
        <v>430</v>
      </c>
      <c r="F13" s="190">
        <v>-61.709706144256458</v>
      </c>
    </row>
    <row r="14" spans="1:14" ht="15.6" customHeight="1">
      <c r="A14" s="188" t="s">
        <v>148</v>
      </c>
      <c r="B14" s="189">
        <v>1597412</v>
      </c>
      <c r="C14" s="189">
        <v>2174104</v>
      </c>
      <c r="D14" s="189">
        <v>1597412</v>
      </c>
      <c r="E14" s="189">
        <v>2174104</v>
      </c>
      <c r="F14" s="190">
        <v>36.101644409832907</v>
      </c>
    </row>
    <row r="15" spans="1:14" ht="15.6" customHeight="1">
      <c r="A15" s="188" t="s">
        <v>145</v>
      </c>
      <c r="B15" s="189">
        <v>3998</v>
      </c>
      <c r="C15" s="189">
        <v>30103</v>
      </c>
      <c r="D15" s="189">
        <v>3998</v>
      </c>
      <c r="E15" s="189">
        <v>30103</v>
      </c>
      <c r="F15" s="190">
        <v>652.95147573786892</v>
      </c>
    </row>
    <row r="16" spans="1:14" ht="15.6" customHeight="1">
      <c r="A16" s="188" t="s">
        <v>144</v>
      </c>
      <c r="B16" s="189">
        <v>2277</v>
      </c>
      <c r="C16" s="189">
        <v>78000</v>
      </c>
      <c r="D16" s="189">
        <v>2277</v>
      </c>
      <c r="E16" s="189">
        <v>78000</v>
      </c>
      <c r="F16" s="190">
        <v>3325.559947299078</v>
      </c>
      <c r="G16" s="1"/>
    </row>
    <row r="17" spans="1:7" ht="15.6" customHeight="1">
      <c r="A17" s="188" t="s">
        <v>150</v>
      </c>
      <c r="B17" s="189">
        <v>285</v>
      </c>
      <c r="C17" s="189">
        <v>22320</v>
      </c>
      <c r="D17" s="189">
        <v>285</v>
      </c>
      <c r="E17" s="189">
        <v>22320</v>
      </c>
      <c r="F17" s="190">
        <v>7731.5789473684208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26570</v>
      </c>
      <c r="C19" s="189">
        <v>0</v>
      </c>
      <c r="D19" s="189">
        <v>26570</v>
      </c>
      <c r="E19" s="189">
        <v>0</v>
      </c>
      <c r="F19" s="190">
        <v>-100</v>
      </c>
    </row>
    <row r="20" spans="1:7" ht="15.6" customHeight="1">
      <c r="A20" s="188" t="s">
        <v>142</v>
      </c>
      <c r="B20" s="189">
        <v>8260</v>
      </c>
      <c r="C20" s="189">
        <v>12370</v>
      </c>
      <c r="D20" s="189">
        <v>8260</v>
      </c>
      <c r="E20" s="189">
        <v>12370</v>
      </c>
      <c r="F20" s="190">
        <v>49.757869249394673</v>
      </c>
    </row>
    <row r="21" spans="1:7" ht="15.6" customHeight="1">
      <c r="A21" s="188" t="s">
        <v>149</v>
      </c>
      <c r="B21" s="189">
        <v>148010</v>
      </c>
      <c r="C21" s="189">
        <v>282970</v>
      </c>
      <c r="D21" s="189">
        <v>148010</v>
      </c>
      <c r="E21" s="189">
        <v>282970</v>
      </c>
      <c r="F21" s="190">
        <v>91.183028173772044</v>
      </c>
    </row>
    <row r="22" spans="1:7" ht="15.6" customHeight="1">
      <c r="A22" s="188" t="s">
        <v>146</v>
      </c>
      <c r="B22" s="189">
        <v>1602060</v>
      </c>
      <c r="C22" s="189">
        <v>1236292</v>
      </c>
      <c r="D22" s="189">
        <v>1602060</v>
      </c>
      <c r="E22" s="189">
        <v>1236292</v>
      </c>
      <c r="F22" s="190">
        <v>-22.831104952373821</v>
      </c>
    </row>
    <row r="23" spans="1:7" ht="15.6" customHeight="1">
      <c r="A23" s="188" t="s">
        <v>165</v>
      </c>
      <c r="B23" s="189">
        <v>242563</v>
      </c>
      <c r="C23" s="189">
        <v>370007</v>
      </c>
      <c r="D23" s="189">
        <v>242563</v>
      </c>
      <c r="E23" s="189">
        <v>370007</v>
      </c>
      <c r="F23" s="190">
        <v>52.540577087189718</v>
      </c>
    </row>
    <row r="24" spans="1:7" ht="15.6" customHeight="1">
      <c r="A24" s="188" t="s">
        <v>141</v>
      </c>
      <c r="B24" s="189">
        <v>0</v>
      </c>
      <c r="C24" s="189">
        <v>480</v>
      </c>
      <c r="D24" s="189">
        <v>0</v>
      </c>
      <c r="E24" s="189">
        <v>480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1636</v>
      </c>
      <c r="C27" s="189">
        <v>1926</v>
      </c>
      <c r="D27" s="189">
        <v>1636</v>
      </c>
      <c r="E27" s="189">
        <v>1926</v>
      </c>
      <c r="F27" s="190">
        <v>17.72616136919315</v>
      </c>
    </row>
    <row r="28" spans="1:7" ht="15.6" customHeight="1">
      <c r="A28" s="188" t="s">
        <v>177</v>
      </c>
      <c r="B28" s="189">
        <v>74780</v>
      </c>
      <c r="C28" s="189">
        <v>72751</v>
      </c>
      <c r="D28" s="189">
        <v>74780</v>
      </c>
      <c r="E28" s="189">
        <v>72751</v>
      </c>
      <c r="F28" s="190">
        <v>-2.7132923241508422</v>
      </c>
    </row>
    <row r="29" spans="1:7" ht="15.6" customHeight="1">
      <c r="A29" s="188" t="s">
        <v>178</v>
      </c>
      <c r="B29" s="189">
        <v>24001</v>
      </c>
      <c r="C29" s="189">
        <v>36153</v>
      </c>
      <c r="D29" s="189">
        <v>24001</v>
      </c>
      <c r="E29" s="189">
        <v>36153</v>
      </c>
      <c r="F29" s="190">
        <v>50.631223699012537</v>
      </c>
    </row>
    <row r="30" spans="1:7" ht="15.6" customHeight="1">
      <c r="A30" s="188" t="s">
        <v>179</v>
      </c>
      <c r="B30" s="189">
        <v>0</v>
      </c>
      <c r="C30" s="189">
        <v>8</v>
      </c>
      <c r="D30" s="189">
        <v>0</v>
      </c>
      <c r="E30" s="189">
        <v>8</v>
      </c>
      <c r="F30" s="190" t="s">
        <v>151</v>
      </c>
    </row>
    <row r="31" spans="1:7" ht="15.6" customHeight="1">
      <c r="A31" s="188" t="s">
        <v>180</v>
      </c>
      <c r="B31" s="189">
        <v>20274</v>
      </c>
      <c r="C31" s="189">
        <v>328298</v>
      </c>
      <c r="D31" s="189">
        <v>20274</v>
      </c>
      <c r="E31" s="189">
        <v>328298</v>
      </c>
      <c r="F31" s="190">
        <v>1519.3055144520069</v>
      </c>
    </row>
    <row r="32" spans="1:7" ht="15.6" customHeight="1">
      <c r="A32" s="188" t="s">
        <v>181</v>
      </c>
      <c r="B32" s="189">
        <v>2525904</v>
      </c>
      <c r="C32" s="189">
        <v>2251834</v>
      </c>
      <c r="D32" s="189">
        <v>2525904</v>
      </c>
      <c r="E32" s="189">
        <v>2251834</v>
      </c>
      <c r="F32" s="190">
        <v>-10.85037277742938</v>
      </c>
    </row>
    <row r="33" spans="1:6" ht="15.6" customHeight="1">
      <c r="A33" s="188" t="s">
        <v>182</v>
      </c>
      <c r="B33" s="189">
        <v>31166</v>
      </c>
      <c r="C33" s="189">
        <v>29332</v>
      </c>
      <c r="D33" s="189">
        <v>31166</v>
      </c>
      <c r="E33" s="189">
        <v>29332</v>
      </c>
      <c r="F33" s="190">
        <v>-5.8846178527882964</v>
      </c>
    </row>
    <row r="34" spans="1:6" ht="15.6" customHeight="1">
      <c r="A34" s="188" t="s">
        <v>183</v>
      </c>
      <c r="B34" s="189">
        <v>2246</v>
      </c>
      <c r="C34" s="189">
        <v>0</v>
      </c>
      <c r="D34" s="189">
        <v>2246</v>
      </c>
      <c r="E34" s="189">
        <v>0</v>
      </c>
      <c r="F34" s="190">
        <v>-100</v>
      </c>
    </row>
    <row r="35" spans="1:6" ht="15.6" customHeight="1">
      <c r="A35" s="156" t="s">
        <v>153</v>
      </c>
      <c r="B35" s="76">
        <f>SUM(B7:B34)</f>
        <v>11419134</v>
      </c>
      <c r="C35" s="77">
        <f>SUM(C7:C34)</f>
        <v>11072228</v>
      </c>
      <c r="D35" s="178">
        <f>SUM(D7:D34)</f>
        <v>11419134</v>
      </c>
      <c r="E35" s="178">
        <f>SUM(E7:E34)</f>
        <v>11072228</v>
      </c>
      <c r="F35" s="177">
        <f>E35*100/D35-100</f>
        <v>-3.0379361517256882</v>
      </c>
    </row>
    <row r="36" spans="1:6" ht="15.6" customHeight="1">
      <c r="A36" s="73" t="s">
        <v>65</v>
      </c>
      <c r="B36" s="72"/>
      <c r="D36" s="13"/>
    </row>
  </sheetData>
  <mergeCells count="3">
    <mergeCell ref="B5:C5"/>
    <mergeCell ref="D5:F5"/>
    <mergeCell ref="A5:A6"/>
  </mergeCells>
  <conditionalFormatting sqref="A7:F34">
    <cfRule type="expression" dxfId="47" priority="2">
      <formula>MOD(ROW(),2)=0</formula>
    </cfRule>
  </conditionalFormatting>
  <conditionalFormatting sqref="F7:F35">
    <cfRule type="expression" dxfId="4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03B1-30E7-43C0-8BD6-73D0DE8F235A}">
  <sheetPr codeName="Hoja1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66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5249</v>
      </c>
      <c r="C8" s="189">
        <v>8809</v>
      </c>
      <c r="D8" s="189">
        <v>5249</v>
      </c>
      <c r="E8" s="189">
        <v>8809</v>
      </c>
      <c r="F8" s="190">
        <v>67.822442369975221</v>
      </c>
      <c r="G8" s="6"/>
    </row>
    <row r="9" spans="1:14" ht="15.6" customHeight="1">
      <c r="A9" s="188" t="s">
        <v>8</v>
      </c>
      <c r="B9" s="189">
        <v>15</v>
      </c>
      <c r="C9" s="189">
        <v>0</v>
      </c>
      <c r="D9" s="189">
        <v>15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3811365</v>
      </c>
      <c r="C11" s="189">
        <v>3278552</v>
      </c>
      <c r="D11" s="189">
        <v>3811365</v>
      </c>
      <c r="E11" s="189">
        <v>3278552</v>
      </c>
      <c r="F11" s="190">
        <v>-13.979584741949409</v>
      </c>
    </row>
    <row r="12" spans="1:14" ht="15.6" customHeight="1">
      <c r="A12" s="188" t="s">
        <v>6</v>
      </c>
      <c r="B12" s="189">
        <v>16749</v>
      </c>
      <c r="C12" s="189">
        <v>16853</v>
      </c>
      <c r="D12" s="189">
        <v>16749</v>
      </c>
      <c r="E12" s="189">
        <v>16853</v>
      </c>
      <c r="F12" s="190">
        <v>0.62093259299062709</v>
      </c>
    </row>
    <row r="13" spans="1:14" ht="15.6" customHeight="1">
      <c r="A13" s="188" t="s">
        <v>175</v>
      </c>
      <c r="B13" s="189">
        <v>5</v>
      </c>
      <c r="C13" s="189">
        <v>0</v>
      </c>
      <c r="D13" s="189">
        <v>5</v>
      </c>
      <c r="E13" s="189">
        <v>0</v>
      </c>
      <c r="F13" s="190">
        <v>-100</v>
      </c>
    </row>
    <row r="14" spans="1:14" ht="15.6" customHeight="1">
      <c r="A14" s="188" t="s">
        <v>148</v>
      </c>
      <c r="B14" s="189">
        <v>1324582</v>
      </c>
      <c r="C14" s="189">
        <v>1540215</v>
      </c>
      <c r="D14" s="189">
        <v>1324582</v>
      </c>
      <c r="E14" s="189">
        <v>1540215</v>
      </c>
      <c r="F14" s="190">
        <v>16.27932434534064</v>
      </c>
    </row>
    <row r="15" spans="1:14" ht="15.6" customHeight="1">
      <c r="A15" s="188" t="s">
        <v>145</v>
      </c>
      <c r="B15" s="189">
        <v>3998</v>
      </c>
      <c r="C15" s="189">
        <v>29656</v>
      </c>
      <c r="D15" s="189">
        <v>3998</v>
      </c>
      <c r="E15" s="189">
        <v>29656</v>
      </c>
      <c r="F15" s="190">
        <v>641.77088544272146</v>
      </c>
    </row>
    <row r="16" spans="1:14" ht="15.6" customHeight="1">
      <c r="A16" s="188" t="s">
        <v>144</v>
      </c>
      <c r="B16" s="189">
        <v>1445</v>
      </c>
      <c r="C16" s="189">
        <v>0</v>
      </c>
      <c r="D16" s="189">
        <v>1445</v>
      </c>
      <c r="E16" s="189">
        <v>0</v>
      </c>
      <c r="F16" s="190">
        <v>-100</v>
      </c>
      <c r="G16" s="1"/>
    </row>
    <row r="17" spans="1:7" ht="15.6" customHeight="1">
      <c r="A17" s="188" t="s">
        <v>150</v>
      </c>
      <c r="B17" s="189">
        <v>285</v>
      </c>
      <c r="C17" s="189">
        <v>22320</v>
      </c>
      <c r="D17" s="189">
        <v>285</v>
      </c>
      <c r="E17" s="189">
        <v>22320</v>
      </c>
      <c r="F17" s="190">
        <v>7731.5789473684208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306</v>
      </c>
      <c r="C19" s="189">
        <v>0</v>
      </c>
      <c r="D19" s="189">
        <v>306</v>
      </c>
      <c r="E19" s="189">
        <v>0</v>
      </c>
      <c r="F19" s="190">
        <v>-100</v>
      </c>
    </row>
    <row r="20" spans="1:7" ht="15.6" customHeight="1">
      <c r="A20" s="188" t="s">
        <v>142</v>
      </c>
      <c r="B20" s="189">
        <v>49</v>
      </c>
      <c r="C20" s="189">
        <v>18</v>
      </c>
      <c r="D20" s="189">
        <v>49</v>
      </c>
      <c r="E20" s="189">
        <v>18</v>
      </c>
      <c r="F20" s="190">
        <v>-63.265306122448983</v>
      </c>
    </row>
    <row r="21" spans="1:7" ht="15.6" customHeight="1">
      <c r="A21" s="188" t="s">
        <v>149</v>
      </c>
      <c r="B21" s="189">
        <v>10306</v>
      </c>
      <c r="C21" s="189">
        <v>22292</v>
      </c>
      <c r="D21" s="189">
        <v>10306</v>
      </c>
      <c r="E21" s="189">
        <v>22292</v>
      </c>
      <c r="F21" s="190">
        <v>116.30118377644089</v>
      </c>
    </row>
    <row r="22" spans="1:7" ht="15.6" customHeight="1">
      <c r="A22" s="188" t="s">
        <v>146</v>
      </c>
      <c r="B22" s="189">
        <v>1110109</v>
      </c>
      <c r="C22" s="189">
        <v>776818</v>
      </c>
      <c r="D22" s="189">
        <v>1110109</v>
      </c>
      <c r="E22" s="189">
        <v>776818</v>
      </c>
      <c r="F22" s="190">
        <v>-30.023267985396028</v>
      </c>
    </row>
    <row r="23" spans="1:7" ht="15.6" customHeight="1">
      <c r="A23" s="188" t="s">
        <v>165</v>
      </c>
      <c r="B23" s="189">
        <v>233984</v>
      </c>
      <c r="C23" s="189">
        <v>367113</v>
      </c>
      <c r="D23" s="189">
        <v>233984</v>
      </c>
      <c r="E23" s="189">
        <v>367113</v>
      </c>
      <c r="F23" s="190">
        <v>56.896625410284457</v>
      </c>
    </row>
    <row r="24" spans="1:7" ht="15.6" customHeight="1">
      <c r="A24" s="188" t="s">
        <v>141</v>
      </c>
      <c r="B24" s="189">
        <v>0</v>
      </c>
      <c r="C24" s="189">
        <v>410</v>
      </c>
      <c r="D24" s="189">
        <v>0</v>
      </c>
      <c r="E24" s="189">
        <v>410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71549</v>
      </c>
      <c r="C28" s="189">
        <v>67183</v>
      </c>
      <c r="D28" s="189">
        <v>71549</v>
      </c>
      <c r="E28" s="189">
        <v>67183</v>
      </c>
      <c r="F28" s="190">
        <v>-6.1021118394387059</v>
      </c>
    </row>
    <row r="29" spans="1:7" ht="15.6" customHeight="1">
      <c r="A29" s="188" t="s">
        <v>178</v>
      </c>
      <c r="B29" s="189">
        <v>23548</v>
      </c>
      <c r="C29" s="189">
        <v>36153</v>
      </c>
      <c r="D29" s="189">
        <v>23548</v>
      </c>
      <c r="E29" s="189">
        <v>36153</v>
      </c>
      <c r="F29" s="190">
        <v>53.528962119925268</v>
      </c>
    </row>
    <row r="30" spans="1:7" ht="15.6" customHeight="1">
      <c r="A30" s="188" t="s">
        <v>179</v>
      </c>
      <c r="B30" s="189">
        <v>0</v>
      </c>
      <c r="C30" s="189">
        <v>8</v>
      </c>
      <c r="D30" s="189">
        <v>0</v>
      </c>
      <c r="E30" s="189">
        <v>8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2474793</v>
      </c>
      <c r="C32" s="189">
        <v>2222999</v>
      </c>
      <c r="D32" s="189">
        <v>2474793</v>
      </c>
      <c r="E32" s="189">
        <v>2222999</v>
      </c>
      <c r="F32" s="190">
        <v>-10.17434589478796</v>
      </c>
    </row>
    <row r="33" spans="1:6" ht="15.6" customHeight="1">
      <c r="A33" s="188" t="s">
        <v>182</v>
      </c>
      <c r="B33" s="189">
        <v>21170</v>
      </c>
      <c r="C33" s="189">
        <v>19706</v>
      </c>
      <c r="D33" s="189">
        <v>21170</v>
      </c>
      <c r="E33" s="189">
        <v>19706</v>
      </c>
      <c r="F33" s="190">
        <v>-6.9154463863958426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9109507</v>
      </c>
      <c r="C35" s="77">
        <f>SUM(C7:C34)</f>
        <v>8409105</v>
      </c>
      <c r="D35" s="76">
        <f>SUM(D7:D34)</f>
        <v>9109507</v>
      </c>
      <c r="E35" s="78">
        <f>SUM(E7:E34)</f>
        <v>8409105</v>
      </c>
      <c r="F35" s="140">
        <f>E35*100/D35-100</f>
        <v>-7.6886927031287229</v>
      </c>
    </row>
    <row r="36" spans="1:6" ht="15.6" customHeight="1">
      <c r="A36" s="73" t="s">
        <v>65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45" priority="2">
      <formula>MOD(ROW(),2)=0</formula>
    </cfRule>
  </conditionalFormatting>
  <conditionalFormatting sqref="F7:F35">
    <cfRule type="expression" dxfId="4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DCDD-C17F-4DA3-AB81-A178A950D415}">
  <sheetPr codeName="Hoja1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4382</v>
      </c>
      <c r="C8" s="189">
        <v>4891</v>
      </c>
      <c r="D8" s="189">
        <v>4382</v>
      </c>
      <c r="E8" s="189">
        <v>4891</v>
      </c>
      <c r="F8" s="190">
        <v>11.615700593336371</v>
      </c>
      <c r="G8" s="6"/>
    </row>
    <row r="9" spans="1:14" ht="15.6" customHeight="1">
      <c r="A9" s="188" t="s">
        <v>8</v>
      </c>
      <c r="B9" s="189">
        <v>86690</v>
      </c>
      <c r="C9" s="189">
        <v>80348</v>
      </c>
      <c r="D9" s="189">
        <v>86690</v>
      </c>
      <c r="E9" s="189">
        <v>80348</v>
      </c>
      <c r="F9" s="190">
        <v>-7.3157226900449936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1114538</v>
      </c>
      <c r="C11" s="189">
        <v>997315</v>
      </c>
      <c r="D11" s="189">
        <v>1114538</v>
      </c>
      <c r="E11" s="189">
        <v>997315</v>
      </c>
      <c r="F11" s="190">
        <v>-10.51763152086335</v>
      </c>
    </row>
    <row r="12" spans="1:14" ht="15.6" customHeight="1">
      <c r="A12" s="188" t="s">
        <v>6</v>
      </c>
      <c r="B12" s="189">
        <v>85216</v>
      </c>
      <c r="C12" s="189">
        <v>83965</v>
      </c>
      <c r="D12" s="189">
        <v>85216</v>
      </c>
      <c r="E12" s="189">
        <v>83965</v>
      </c>
      <c r="F12" s="190">
        <v>-1.468034171986488</v>
      </c>
    </row>
    <row r="13" spans="1:14" ht="15.6" customHeight="1">
      <c r="A13" s="188" t="s">
        <v>175</v>
      </c>
      <c r="B13" s="189">
        <v>1058654</v>
      </c>
      <c r="C13" s="189">
        <v>971232</v>
      </c>
      <c r="D13" s="189">
        <v>1058654</v>
      </c>
      <c r="E13" s="189">
        <v>971232</v>
      </c>
      <c r="F13" s="190">
        <v>-8.2578443948636675</v>
      </c>
    </row>
    <row r="14" spans="1:14" ht="15.6" customHeight="1">
      <c r="A14" s="188" t="s">
        <v>148</v>
      </c>
      <c r="B14" s="189">
        <v>826313</v>
      </c>
      <c r="C14" s="189">
        <v>773259</v>
      </c>
      <c r="D14" s="189">
        <v>826313</v>
      </c>
      <c r="E14" s="189">
        <v>773259</v>
      </c>
      <c r="F14" s="190">
        <v>-6.4205694452344346</v>
      </c>
    </row>
    <row r="15" spans="1:14" ht="15.6" customHeight="1">
      <c r="A15" s="188" t="s">
        <v>145</v>
      </c>
      <c r="B15" s="189">
        <v>89132</v>
      </c>
      <c r="C15" s="189">
        <v>67704</v>
      </c>
      <c r="D15" s="189">
        <v>89132</v>
      </c>
      <c r="E15" s="189">
        <v>67704</v>
      </c>
      <c r="F15" s="190">
        <v>-24.04074855270834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50251</v>
      </c>
      <c r="C18" s="189">
        <v>41155</v>
      </c>
      <c r="D18" s="189">
        <v>50251</v>
      </c>
      <c r="E18" s="189">
        <v>41155</v>
      </c>
      <c r="F18" s="190">
        <v>-18.101132315774809</v>
      </c>
    </row>
    <row r="19" spans="1:7" ht="15.6" customHeight="1">
      <c r="A19" s="188" t="s">
        <v>143</v>
      </c>
      <c r="B19" s="189">
        <v>3187</v>
      </c>
      <c r="C19" s="189">
        <v>443</v>
      </c>
      <c r="D19" s="189">
        <v>3187</v>
      </c>
      <c r="E19" s="189">
        <v>443</v>
      </c>
      <c r="F19" s="190">
        <v>-86.099780357703168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44972</v>
      </c>
      <c r="C21" s="189">
        <v>46797</v>
      </c>
      <c r="D21" s="189">
        <v>44972</v>
      </c>
      <c r="E21" s="189">
        <v>46797</v>
      </c>
      <c r="F21" s="190">
        <v>4.0580805834741653</v>
      </c>
    </row>
    <row r="22" spans="1:7" ht="15.6" customHeight="1">
      <c r="A22" s="188" t="s">
        <v>146</v>
      </c>
      <c r="B22" s="189">
        <v>487235</v>
      </c>
      <c r="C22" s="189">
        <v>477216</v>
      </c>
      <c r="D22" s="189">
        <v>487235</v>
      </c>
      <c r="E22" s="189">
        <v>477216</v>
      </c>
      <c r="F22" s="190">
        <v>-2.05629726928484</v>
      </c>
    </row>
    <row r="23" spans="1:7" ht="15.6" customHeight="1">
      <c r="A23" s="188" t="s">
        <v>165</v>
      </c>
      <c r="B23" s="189">
        <v>35559</v>
      </c>
      <c r="C23" s="189">
        <v>39136</v>
      </c>
      <c r="D23" s="189">
        <v>35559</v>
      </c>
      <c r="E23" s="189">
        <v>39136</v>
      </c>
      <c r="F23" s="190">
        <v>10.05933800163109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39694</v>
      </c>
      <c r="C25" s="189">
        <v>35633</v>
      </c>
      <c r="D25" s="189">
        <v>39694</v>
      </c>
      <c r="E25" s="189">
        <v>35633</v>
      </c>
      <c r="F25" s="190">
        <v>-10.230765354965479</v>
      </c>
    </row>
    <row r="26" spans="1:7" ht="15.6" customHeight="1">
      <c r="A26" s="188" t="s">
        <v>152</v>
      </c>
      <c r="B26" s="189">
        <v>56869</v>
      </c>
      <c r="C26" s="189">
        <v>3721</v>
      </c>
      <c r="D26" s="189">
        <v>56869</v>
      </c>
      <c r="E26" s="189">
        <v>3721</v>
      </c>
      <c r="F26" s="190">
        <v>-93.456892155655979</v>
      </c>
    </row>
    <row r="27" spans="1:7" ht="15.6" customHeight="1">
      <c r="A27" s="188" t="s">
        <v>173</v>
      </c>
      <c r="B27" s="189">
        <v>34473</v>
      </c>
      <c r="C27" s="189">
        <v>34134</v>
      </c>
      <c r="D27" s="189">
        <v>34473</v>
      </c>
      <c r="E27" s="189">
        <v>34134</v>
      </c>
      <c r="F27" s="190">
        <v>-0.98337829605777938</v>
      </c>
    </row>
    <row r="28" spans="1:7" ht="15.6" customHeight="1">
      <c r="A28" s="188" t="s">
        <v>177</v>
      </c>
      <c r="B28" s="189">
        <v>439894</v>
      </c>
      <c r="C28" s="189">
        <v>377570</v>
      </c>
      <c r="D28" s="189">
        <v>439894</v>
      </c>
      <c r="E28" s="189">
        <v>377570</v>
      </c>
      <c r="F28" s="190">
        <v>-14.16795864458255</v>
      </c>
    </row>
    <row r="29" spans="1:7" ht="15.6" customHeight="1">
      <c r="A29" s="188" t="s">
        <v>178</v>
      </c>
      <c r="B29" s="189">
        <v>123602</v>
      </c>
      <c r="C29" s="189">
        <v>108631</v>
      </c>
      <c r="D29" s="189">
        <v>123602</v>
      </c>
      <c r="E29" s="189">
        <v>108631</v>
      </c>
      <c r="F29" s="190">
        <v>-12.112263555605891</v>
      </c>
    </row>
    <row r="30" spans="1:7" ht="15.6" customHeight="1">
      <c r="A30" s="188" t="s">
        <v>179</v>
      </c>
      <c r="B30" s="189">
        <v>14429</v>
      </c>
      <c r="C30" s="189">
        <v>14583</v>
      </c>
      <c r="D30" s="189">
        <v>14429</v>
      </c>
      <c r="E30" s="189">
        <v>14583</v>
      </c>
      <c r="F30" s="190">
        <v>1.0672950308406679</v>
      </c>
    </row>
    <row r="31" spans="1:7" ht="15.6" customHeight="1">
      <c r="A31" s="188" t="s">
        <v>180</v>
      </c>
      <c r="B31" s="189">
        <v>28973</v>
      </c>
      <c r="C31" s="189">
        <v>30119</v>
      </c>
      <c r="D31" s="189">
        <v>28973</v>
      </c>
      <c r="E31" s="189">
        <v>30119</v>
      </c>
      <c r="F31" s="190">
        <v>3.9554067580160819</v>
      </c>
    </row>
    <row r="32" spans="1:7" ht="15.6" customHeight="1">
      <c r="A32" s="188" t="s">
        <v>181</v>
      </c>
      <c r="B32" s="189">
        <v>1048851</v>
      </c>
      <c r="C32" s="189">
        <v>944249</v>
      </c>
      <c r="D32" s="189">
        <v>1048851</v>
      </c>
      <c r="E32" s="189">
        <v>944249</v>
      </c>
      <c r="F32" s="190">
        <v>-9.9730085588896742</v>
      </c>
    </row>
    <row r="33" spans="1:6" ht="15.6" customHeight="1">
      <c r="A33" s="188" t="s">
        <v>182</v>
      </c>
      <c r="B33" s="189">
        <v>80220</v>
      </c>
      <c r="C33" s="189">
        <v>83074</v>
      </c>
      <c r="D33" s="189">
        <v>80220</v>
      </c>
      <c r="E33" s="189">
        <v>83074</v>
      </c>
      <c r="F33" s="190">
        <v>3.5577162802293709</v>
      </c>
    </row>
    <row r="34" spans="1:6" ht="15.6" customHeight="1">
      <c r="A34" s="188" t="s">
        <v>183</v>
      </c>
      <c r="B34" s="189">
        <v>0</v>
      </c>
      <c r="C34" s="189">
        <v>23599</v>
      </c>
      <c r="D34" s="189">
        <v>0</v>
      </c>
      <c r="E34" s="189">
        <v>23599</v>
      </c>
      <c r="F34" s="190" t="s">
        <v>151</v>
      </c>
    </row>
    <row r="35" spans="1:6" ht="15.6" customHeight="1">
      <c r="A35" s="156" t="s">
        <v>153</v>
      </c>
      <c r="B35" s="76">
        <f>SUM(B7:B34)</f>
        <v>5753134</v>
      </c>
      <c r="C35" s="77">
        <f>SUM(C7:C34)</f>
        <v>5238774</v>
      </c>
      <c r="D35" s="76">
        <f>SUM(D7:D34)</f>
        <v>5753134</v>
      </c>
      <c r="E35" s="78">
        <f>SUM(E7:E34)</f>
        <v>5238774</v>
      </c>
      <c r="F35" s="140">
        <f>E35*100/D35-100</f>
        <v>-8.9405183331380726</v>
      </c>
    </row>
    <row r="36" spans="1:6" ht="15.6" customHeight="1">
      <c r="A36" s="73" t="s">
        <v>52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43" priority="2">
      <formula>MOD(ROW(),2)=0</formula>
    </cfRule>
  </conditionalFormatting>
  <conditionalFormatting sqref="F7:F35">
    <cfRule type="expression" dxfId="4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E2B17-4D81-4779-8161-2873E4491A28}">
  <sheetPr codeName="Hoja1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70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42</v>
      </c>
      <c r="C8" s="189">
        <v>114</v>
      </c>
      <c r="D8" s="189">
        <v>42</v>
      </c>
      <c r="E8" s="189">
        <v>114</v>
      </c>
      <c r="F8" s="190">
        <v>171.42857142857139</v>
      </c>
      <c r="G8" s="6"/>
    </row>
    <row r="9" spans="1:14" ht="15.6" customHeight="1">
      <c r="A9" s="188" t="s">
        <v>8</v>
      </c>
      <c r="B9" s="189">
        <v>4507</v>
      </c>
      <c r="C9" s="189">
        <v>3987</v>
      </c>
      <c r="D9" s="189">
        <v>4507</v>
      </c>
      <c r="E9" s="189">
        <v>3987</v>
      </c>
      <c r="F9" s="190">
        <v>-11.53760816507655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45851</v>
      </c>
      <c r="C11" s="189">
        <v>40891</v>
      </c>
      <c r="D11" s="189">
        <v>45851</v>
      </c>
      <c r="E11" s="189">
        <v>40891</v>
      </c>
      <c r="F11" s="190">
        <v>-10.817648470044279</v>
      </c>
    </row>
    <row r="12" spans="1:14" ht="15.6" customHeight="1">
      <c r="A12" s="188" t="s">
        <v>6</v>
      </c>
      <c r="B12" s="189">
        <v>2948</v>
      </c>
      <c r="C12" s="189">
        <v>3117</v>
      </c>
      <c r="D12" s="189">
        <v>2948</v>
      </c>
      <c r="E12" s="189">
        <v>3117</v>
      </c>
      <c r="F12" s="190">
        <v>5.7327001356852074</v>
      </c>
    </row>
    <row r="13" spans="1:14" ht="15.6" customHeight="1">
      <c r="A13" s="188" t="s">
        <v>175</v>
      </c>
      <c r="B13" s="189">
        <v>48391</v>
      </c>
      <c r="C13" s="189">
        <v>44348</v>
      </c>
      <c r="D13" s="189">
        <v>48391</v>
      </c>
      <c r="E13" s="189">
        <v>44348</v>
      </c>
      <c r="F13" s="190">
        <v>-8.3548593746771047</v>
      </c>
    </row>
    <row r="14" spans="1:14" ht="15.6" customHeight="1">
      <c r="A14" s="188" t="s">
        <v>148</v>
      </c>
      <c r="B14" s="189">
        <v>29669</v>
      </c>
      <c r="C14" s="189">
        <v>28170</v>
      </c>
      <c r="D14" s="189">
        <v>29669</v>
      </c>
      <c r="E14" s="189">
        <v>28170</v>
      </c>
      <c r="F14" s="190">
        <v>-5.0524116080757722</v>
      </c>
    </row>
    <row r="15" spans="1:14" ht="15.6" customHeight="1">
      <c r="A15" s="188" t="s">
        <v>145</v>
      </c>
      <c r="B15" s="189">
        <v>3337</v>
      </c>
      <c r="C15" s="189">
        <v>2457</v>
      </c>
      <c r="D15" s="189">
        <v>3337</v>
      </c>
      <c r="E15" s="189">
        <v>2457</v>
      </c>
      <c r="F15" s="190">
        <v>-26.370991908900209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2740</v>
      </c>
      <c r="C18" s="189">
        <v>2157</v>
      </c>
      <c r="D18" s="189">
        <v>2740</v>
      </c>
      <c r="E18" s="189">
        <v>2157</v>
      </c>
      <c r="F18" s="190">
        <v>-21.277372262773721</v>
      </c>
    </row>
    <row r="19" spans="1:7" ht="15.6" customHeight="1">
      <c r="A19" s="188" t="s">
        <v>143</v>
      </c>
      <c r="B19" s="189">
        <v>0</v>
      </c>
      <c r="C19" s="189">
        <v>2</v>
      </c>
      <c r="D19" s="189">
        <v>0</v>
      </c>
      <c r="E19" s="189">
        <v>2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2246</v>
      </c>
      <c r="C21" s="189">
        <v>2390</v>
      </c>
      <c r="D21" s="189">
        <v>2246</v>
      </c>
      <c r="E21" s="189">
        <v>2390</v>
      </c>
      <c r="F21" s="190">
        <v>6.4113980409617142</v>
      </c>
    </row>
    <row r="22" spans="1:7" ht="15.6" customHeight="1">
      <c r="A22" s="188" t="s">
        <v>146</v>
      </c>
      <c r="B22" s="189">
        <v>29329</v>
      </c>
      <c r="C22" s="189">
        <v>28483</v>
      </c>
      <c r="D22" s="189">
        <v>29329</v>
      </c>
      <c r="E22" s="189">
        <v>28483</v>
      </c>
      <c r="F22" s="190">
        <v>-2.884517030925025</v>
      </c>
    </row>
    <row r="23" spans="1:7" ht="15.6" customHeight="1">
      <c r="A23" s="188" t="s">
        <v>165</v>
      </c>
      <c r="B23" s="189">
        <v>2036</v>
      </c>
      <c r="C23" s="189">
        <v>1618</v>
      </c>
      <c r="D23" s="189">
        <v>2036</v>
      </c>
      <c r="E23" s="189">
        <v>1618</v>
      </c>
      <c r="F23" s="190">
        <v>-20.530451866404722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2505</v>
      </c>
      <c r="C25" s="189">
        <v>2155</v>
      </c>
      <c r="D25" s="189">
        <v>2505</v>
      </c>
      <c r="E25" s="189">
        <v>2155</v>
      </c>
      <c r="F25" s="190">
        <v>-13.972055888223551</v>
      </c>
    </row>
    <row r="26" spans="1:7" ht="15.6" customHeight="1">
      <c r="A26" s="188" t="s">
        <v>152</v>
      </c>
      <c r="B26" s="189">
        <v>2240</v>
      </c>
      <c r="C26" s="189">
        <v>254</v>
      </c>
      <c r="D26" s="189">
        <v>2240</v>
      </c>
      <c r="E26" s="189">
        <v>254</v>
      </c>
      <c r="F26" s="190">
        <v>-88.660714285714292</v>
      </c>
    </row>
    <row r="27" spans="1:7" ht="15.6" customHeight="1">
      <c r="A27" s="188" t="s">
        <v>173</v>
      </c>
      <c r="B27" s="189">
        <v>262</v>
      </c>
      <c r="C27" s="189">
        <v>217</v>
      </c>
      <c r="D27" s="189">
        <v>262</v>
      </c>
      <c r="E27" s="189">
        <v>217</v>
      </c>
      <c r="F27" s="190">
        <v>-17.175572519083971</v>
      </c>
    </row>
    <row r="28" spans="1:7" ht="15.6" customHeight="1">
      <c r="A28" s="188" t="s">
        <v>177</v>
      </c>
      <c r="B28" s="189">
        <v>25474</v>
      </c>
      <c r="C28" s="189">
        <v>24230</v>
      </c>
      <c r="D28" s="189">
        <v>25474</v>
      </c>
      <c r="E28" s="189">
        <v>24230</v>
      </c>
      <c r="F28" s="190">
        <v>-4.8834105362330149</v>
      </c>
    </row>
    <row r="29" spans="1:7" ht="15.6" customHeight="1">
      <c r="A29" s="188" t="s">
        <v>178</v>
      </c>
      <c r="B29" s="189">
        <v>3047</v>
      </c>
      <c r="C29" s="189">
        <v>2470</v>
      </c>
      <c r="D29" s="189">
        <v>3047</v>
      </c>
      <c r="E29" s="189">
        <v>2470</v>
      </c>
      <c r="F29" s="190">
        <v>-18.93665900886117</v>
      </c>
    </row>
    <row r="30" spans="1:7" ht="15.6" customHeight="1">
      <c r="A30" s="188" t="s">
        <v>179</v>
      </c>
      <c r="B30" s="189">
        <v>727</v>
      </c>
      <c r="C30" s="189">
        <v>715</v>
      </c>
      <c r="D30" s="189">
        <v>727</v>
      </c>
      <c r="E30" s="189">
        <v>715</v>
      </c>
      <c r="F30" s="190">
        <v>-1.6506189821182891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38812</v>
      </c>
      <c r="C32" s="189">
        <v>34863</v>
      </c>
      <c r="D32" s="189">
        <v>38812</v>
      </c>
      <c r="E32" s="189">
        <v>34863</v>
      </c>
      <c r="F32" s="190">
        <v>-10.174688240750291</v>
      </c>
    </row>
    <row r="33" spans="1:6" ht="15.6" customHeight="1">
      <c r="A33" s="188" t="s">
        <v>182</v>
      </c>
      <c r="B33" s="189">
        <v>1304</v>
      </c>
      <c r="C33" s="189">
        <v>1131</v>
      </c>
      <c r="D33" s="189">
        <v>1304</v>
      </c>
      <c r="E33" s="189">
        <v>1131</v>
      </c>
      <c r="F33" s="190">
        <v>-13.266871165644179</v>
      </c>
    </row>
    <row r="34" spans="1:6" ht="15.6" customHeight="1">
      <c r="A34" s="188" t="s">
        <v>183</v>
      </c>
      <c r="B34" s="189">
        <v>0</v>
      </c>
      <c r="C34" s="189">
        <v>746</v>
      </c>
      <c r="D34" s="189">
        <v>0</v>
      </c>
      <c r="E34" s="189">
        <v>746</v>
      </c>
      <c r="F34" s="190" t="s">
        <v>151</v>
      </c>
    </row>
    <row r="35" spans="1:6" ht="15.6" customHeight="1">
      <c r="A35" s="156" t="s">
        <v>153</v>
      </c>
      <c r="B35" s="76">
        <f>SUM(B7:B34)</f>
        <v>245467</v>
      </c>
      <c r="C35" s="77">
        <f>SUM(C7:C34)</f>
        <v>224515</v>
      </c>
      <c r="D35" s="178">
        <f>SUM(D7:D34)</f>
        <v>245467</v>
      </c>
      <c r="E35" s="178">
        <f>SUM(E7:E34)</f>
        <v>224515</v>
      </c>
      <c r="F35" s="140">
        <f>E35*100/D35-100</f>
        <v>-8.5355668990129061</v>
      </c>
    </row>
    <row r="36" spans="1:6" ht="15.6" customHeight="1">
      <c r="A36" s="73" t="s">
        <v>69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41" priority="2">
      <formula>MOD(ROW(),2)=0</formula>
    </cfRule>
  </conditionalFormatting>
  <conditionalFormatting sqref="F7:F35">
    <cfRule type="expression" dxfId="4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D3336-265D-44A6-BC76-A4F1A36D4E66}">
  <sheetPr codeName="Hoja2">
    <pageSetUpPr fitToPage="1"/>
  </sheetPr>
  <dimension ref="B1:M34"/>
  <sheetViews>
    <sheetView workbookViewId="0"/>
  </sheetViews>
  <sheetFormatPr baseColWidth="10" defaultColWidth="8.88671875" defaultRowHeight="14.4"/>
  <cols>
    <col min="1" max="1" width="11" customWidth="1"/>
    <col min="2" max="2" width="12.44140625" customWidth="1"/>
    <col min="3" max="3" width="12.88671875" customWidth="1"/>
    <col min="4" max="4" width="11.44140625" customWidth="1"/>
    <col min="12" max="12" width="3.33203125" customWidth="1"/>
  </cols>
  <sheetData>
    <row r="1" spans="2:13" ht="21">
      <c r="E1" s="5"/>
      <c r="H1" s="191"/>
      <c r="I1" s="191"/>
      <c r="J1" s="191"/>
      <c r="K1" s="191"/>
      <c r="L1" s="191"/>
      <c r="M1" s="191"/>
    </row>
    <row r="2" spans="2:13" ht="18">
      <c r="H2" s="192"/>
      <c r="I2" s="192"/>
      <c r="J2" s="192"/>
      <c r="K2" s="192"/>
      <c r="L2" s="192"/>
      <c r="M2" s="192"/>
    </row>
    <row r="5" spans="2:13" ht="15.6">
      <c r="F5" s="11"/>
    </row>
    <row r="7" spans="2:13" ht="15.6">
      <c r="B7" s="9"/>
      <c r="C7" s="9"/>
    </row>
    <row r="8" spans="2:13" ht="15.6">
      <c r="B8" s="9"/>
      <c r="C8" s="9"/>
    </row>
    <row r="9" spans="2:13" ht="15.6">
      <c r="B9" s="9"/>
      <c r="C9" s="9"/>
    </row>
    <row r="10" spans="2:13" ht="15.6">
      <c r="B10" s="10"/>
      <c r="C10" s="10"/>
    </row>
    <row r="11" spans="2:13" ht="15.6">
      <c r="B11" s="9"/>
      <c r="C11" s="9"/>
    </row>
    <row r="12" spans="2:13" ht="15.6">
      <c r="B12" s="9"/>
      <c r="C12" s="9"/>
    </row>
    <row r="13" spans="2:13" ht="15.6">
      <c r="B13" s="9"/>
      <c r="C13" s="9"/>
    </row>
    <row r="14" spans="2:13" ht="15.6">
      <c r="B14" s="10"/>
      <c r="C14" s="10"/>
    </row>
    <row r="15" spans="2:13" ht="17.399999999999999" customHeight="1">
      <c r="B15" s="9"/>
      <c r="C15" s="9"/>
    </row>
    <row r="16" spans="2:13" ht="16.2" customHeight="1">
      <c r="B16" s="9"/>
      <c r="C16" s="12"/>
      <c r="G16" s="1"/>
    </row>
    <row r="17" spans="2:13" ht="17.399999999999999" customHeight="1">
      <c r="B17" s="10"/>
      <c r="C17" s="10"/>
      <c r="G17" s="2"/>
    </row>
    <row r="18" spans="2:13" ht="15.6">
      <c r="B18" s="9"/>
      <c r="C18" s="9"/>
    </row>
    <row r="19" spans="2:13" ht="15.6">
      <c r="B19" s="9"/>
      <c r="C19" s="9"/>
    </row>
    <row r="20" spans="2:13" ht="15.6">
      <c r="B20" s="10"/>
      <c r="C20" s="10"/>
    </row>
    <row r="21" spans="2:13" ht="15.6">
      <c r="B21" s="9"/>
      <c r="C21" s="9"/>
    </row>
    <row r="22" spans="2:13" ht="15.6">
      <c r="B22" s="10"/>
      <c r="C22" s="10"/>
    </row>
    <row r="23" spans="2:13" ht="15.6">
      <c r="B23" s="9"/>
      <c r="C23" s="9"/>
    </row>
    <row r="24" spans="2:13" ht="15.6">
      <c r="B24" s="10"/>
      <c r="C24" s="10"/>
    </row>
    <row r="25" spans="2:13" ht="15.6">
      <c r="B25" s="10"/>
      <c r="C25" s="10"/>
    </row>
    <row r="26" spans="2:13" ht="15.6">
      <c r="B26" s="10"/>
      <c r="C26" s="10"/>
    </row>
    <row r="27" spans="2:13" ht="15.6">
      <c r="B27" s="10"/>
      <c r="C27" s="10"/>
    </row>
    <row r="28" spans="2:13" ht="15.6">
      <c r="B28" s="9"/>
      <c r="C28" s="9"/>
    </row>
    <row r="29" spans="2:13" ht="15.6">
      <c r="B29" s="10"/>
      <c r="C29" s="10"/>
      <c r="M29" s="8"/>
    </row>
    <row r="30" spans="2:13" ht="15.6">
      <c r="B30" s="9"/>
      <c r="C30" s="9"/>
    </row>
    <row r="31" spans="2:13" ht="15.6">
      <c r="B31" s="9"/>
      <c r="C31" s="9"/>
    </row>
    <row r="32" spans="2:13" ht="15.6">
      <c r="B32" s="9"/>
      <c r="C32" s="9"/>
    </row>
    <row r="33" spans="2:3" ht="15.6">
      <c r="B33" s="10"/>
      <c r="C33" s="10"/>
    </row>
    <row r="34" spans="2:3" ht="15.6">
      <c r="B34" s="10"/>
      <c r="C34" s="10"/>
    </row>
  </sheetData>
  <mergeCells count="2">
    <mergeCell ref="H1:M1"/>
    <mergeCell ref="H2:M2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E636A-62C1-4871-82DB-5D852692B508}">
  <sheetPr codeName="Hoja2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</v>
      </c>
      <c r="C7" s="189">
        <v>0</v>
      </c>
      <c r="D7" s="189">
        <v>2</v>
      </c>
      <c r="E7" s="189">
        <v>0</v>
      </c>
      <c r="F7" s="190">
        <v>-100</v>
      </c>
      <c r="G7" s="37"/>
    </row>
    <row r="8" spans="1:14" ht="15.6" customHeight="1">
      <c r="A8" s="188" t="s">
        <v>11</v>
      </c>
      <c r="B8" s="189">
        <v>15695.25</v>
      </c>
      <c r="C8" s="189">
        <v>13029.75</v>
      </c>
      <c r="D8" s="189">
        <v>15695.25</v>
      </c>
      <c r="E8" s="189">
        <v>13029.75</v>
      </c>
      <c r="F8" s="190">
        <v>-16.982845128303151</v>
      </c>
      <c r="G8" s="6"/>
    </row>
    <row r="9" spans="1:14" ht="15.6" customHeight="1">
      <c r="A9" s="188" t="s">
        <v>8</v>
      </c>
      <c r="B9" s="189">
        <v>1880</v>
      </c>
      <c r="C9" s="189">
        <v>1217</v>
      </c>
      <c r="D9" s="189">
        <v>1880</v>
      </c>
      <c r="E9" s="189">
        <v>1217</v>
      </c>
      <c r="F9" s="190">
        <v>-35.265957446808507</v>
      </c>
      <c r="G9" s="6"/>
    </row>
    <row r="10" spans="1:14" ht="15.6" customHeight="1">
      <c r="A10" s="188" t="s">
        <v>10</v>
      </c>
      <c r="B10" s="189">
        <v>0</v>
      </c>
      <c r="C10" s="189">
        <v>4</v>
      </c>
      <c r="D10" s="189">
        <v>0</v>
      </c>
      <c r="E10" s="189">
        <v>4</v>
      </c>
      <c r="F10" s="190" t="s">
        <v>151</v>
      </c>
    </row>
    <row r="11" spans="1:14" ht="15.6" customHeight="1">
      <c r="A11" s="188" t="s">
        <v>9</v>
      </c>
      <c r="B11" s="189">
        <v>356961</v>
      </c>
      <c r="C11" s="189">
        <v>339657</v>
      </c>
      <c r="D11" s="189">
        <v>356961</v>
      </c>
      <c r="E11" s="189">
        <v>339657</v>
      </c>
      <c r="F11" s="190">
        <v>-4.8475883920092144</v>
      </c>
    </row>
    <row r="12" spans="1:14" ht="15.6" customHeight="1">
      <c r="A12" s="188" t="s">
        <v>6</v>
      </c>
      <c r="B12" s="189">
        <v>17793</v>
      </c>
      <c r="C12" s="189">
        <v>15140.5</v>
      </c>
      <c r="D12" s="189">
        <v>17793</v>
      </c>
      <c r="E12" s="189">
        <v>15140.5</v>
      </c>
      <c r="F12" s="190">
        <v>-14.90754791210027</v>
      </c>
    </row>
    <row r="13" spans="1:14" ht="15.6" customHeight="1">
      <c r="A13" s="188" t="s">
        <v>175</v>
      </c>
      <c r="B13" s="189">
        <v>6206</v>
      </c>
      <c r="C13" s="189">
        <v>5713</v>
      </c>
      <c r="D13" s="189">
        <v>6206</v>
      </c>
      <c r="E13" s="189">
        <v>5713</v>
      </c>
      <c r="F13" s="190">
        <v>-7.9439252336448618</v>
      </c>
    </row>
    <row r="14" spans="1:14" ht="15.6" customHeight="1">
      <c r="A14" s="188" t="s">
        <v>148</v>
      </c>
      <c r="B14" s="189">
        <v>292207.5</v>
      </c>
      <c r="C14" s="189">
        <v>306351.5</v>
      </c>
      <c r="D14" s="189">
        <v>292207.5</v>
      </c>
      <c r="E14" s="189">
        <v>306351.5</v>
      </c>
      <c r="F14" s="190">
        <v>4.8403959515070616</v>
      </c>
    </row>
    <row r="15" spans="1:14" ht="15.6" customHeight="1">
      <c r="A15" s="188" t="s">
        <v>145</v>
      </c>
      <c r="B15" s="189">
        <v>30523</v>
      </c>
      <c r="C15" s="189">
        <v>27981</v>
      </c>
      <c r="D15" s="189">
        <v>30523</v>
      </c>
      <c r="E15" s="189">
        <v>27981</v>
      </c>
      <c r="F15" s="190">
        <v>-8.3281459882711459</v>
      </c>
    </row>
    <row r="16" spans="1:14" ht="15.6" customHeight="1">
      <c r="A16" s="188" t="s">
        <v>144</v>
      </c>
      <c r="B16" s="189">
        <v>4199</v>
      </c>
      <c r="C16" s="189">
        <v>1548</v>
      </c>
      <c r="D16" s="189">
        <v>4199</v>
      </c>
      <c r="E16" s="189">
        <v>1548</v>
      </c>
      <c r="F16" s="190">
        <v>-63.134079542748267</v>
      </c>
      <c r="G16" s="1"/>
    </row>
    <row r="17" spans="1:7" ht="15.6" customHeight="1">
      <c r="A17" s="188" t="s">
        <v>150</v>
      </c>
      <c r="B17" s="189">
        <v>7314.5</v>
      </c>
      <c r="C17" s="189">
        <v>7517.25</v>
      </c>
      <c r="D17" s="189">
        <v>7314.5</v>
      </c>
      <c r="E17" s="189">
        <v>7517.25</v>
      </c>
      <c r="F17" s="190">
        <v>2.771891448492724</v>
      </c>
      <c r="G17" s="2"/>
    </row>
    <row r="18" spans="1:7" ht="15.6" customHeight="1">
      <c r="A18" s="188" t="s">
        <v>147</v>
      </c>
      <c r="B18" s="189">
        <v>486</v>
      </c>
      <c r="C18" s="189">
        <v>499</v>
      </c>
      <c r="D18" s="189">
        <v>486</v>
      </c>
      <c r="E18" s="189">
        <v>499</v>
      </c>
      <c r="F18" s="190">
        <v>2.674897119341566</v>
      </c>
    </row>
    <row r="19" spans="1:7" ht="15.6" customHeight="1">
      <c r="A19" s="188" t="s">
        <v>143</v>
      </c>
      <c r="B19" s="189">
        <v>825.75</v>
      </c>
      <c r="C19" s="189">
        <v>41</v>
      </c>
      <c r="D19" s="189">
        <v>825.75</v>
      </c>
      <c r="E19" s="189">
        <v>41</v>
      </c>
      <c r="F19" s="190">
        <v>-95.034816833181949</v>
      </c>
    </row>
    <row r="20" spans="1:7" ht="15.6" customHeight="1">
      <c r="A20" s="188" t="s">
        <v>142</v>
      </c>
      <c r="B20" s="189">
        <v>5676</v>
      </c>
      <c r="C20" s="189">
        <v>4383</v>
      </c>
      <c r="D20" s="189">
        <v>5676</v>
      </c>
      <c r="E20" s="189">
        <v>4383</v>
      </c>
      <c r="F20" s="190">
        <v>-22.780126849894291</v>
      </c>
    </row>
    <row r="21" spans="1:7" ht="15.6" customHeight="1">
      <c r="A21" s="188" t="s">
        <v>149</v>
      </c>
      <c r="B21" s="189">
        <v>8384</v>
      </c>
      <c r="C21" s="189">
        <v>9230.25</v>
      </c>
      <c r="D21" s="189">
        <v>8384</v>
      </c>
      <c r="E21" s="189">
        <v>9230.25</v>
      </c>
      <c r="F21" s="190">
        <v>10.093630725190829</v>
      </c>
    </row>
    <row r="22" spans="1:7" ht="15.6" customHeight="1">
      <c r="A22" s="188" t="s">
        <v>146</v>
      </c>
      <c r="B22" s="189">
        <v>133900</v>
      </c>
      <c r="C22" s="189">
        <v>114507</v>
      </c>
      <c r="D22" s="189">
        <v>133900</v>
      </c>
      <c r="E22" s="189">
        <v>114507</v>
      </c>
      <c r="F22" s="190">
        <v>-14.48319641523525</v>
      </c>
    </row>
    <row r="23" spans="1:7" ht="15.6" customHeight="1">
      <c r="A23" s="188" t="s">
        <v>165</v>
      </c>
      <c r="B23" s="189">
        <v>22376.75</v>
      </c>
      <c r="C23" s="189">
        <v>29324.25</v>
      </c>
      <c r="D23" s="189">
        <v>22376.75</v>
      </c>
      <c r="E23" s="189">
        <v>29324.25</v>
      </c>
      <c r="F23" s="190">
        <v>31.047851006066569</v>
      </c>
    </row>
    <row r="24" spans="1:7" ht="15.6" customHeight="1">
      <c r="A24" s="188" t="s">
        <v>141</v>
      </c>
      <c r="B24" s="189">
        <v>3462.75</v>
      </c>
      <c r="C24" s="189">
        <v>3101.25</v>
      </c>
      <c r="D24" s="189">
        <v>3462.75</v>
      </c>
      <c r="E24" s="189">
        <v>3101.25</v>
      </c>
      <c r="F24" s="190">
        <v>-10.4396794455274</v>
      </c>
    </row>
    <row r="25" spans="1:7" ht="15.6" customHeight="1">
      <c r="A25" s="188" t="s">
        <v>140</v>
      </c>
      <c r="B25" s="189">
        <v>482</v>
      </c>
      <c r="C25" s="189">
        <v>275</v>
      </c>
      <c r="D25" s="189">
        <v>482</v>
      </c>
      <c r="E25" s="189">
        <v>275</v>
      </c>
      <c r="F25" s="190">
        <v>-42.946058091286297</v>
      </c>
    </row>
    <row r="26" spans="1:7" ht="15.6" customHeight="1">
      <c r="A26" s="188" t="s">
        <v>152</v>
      </c>
      <c r="B26" s="189">
        <v>4</v>
      </c>
      <c r="C26" s="189">
        <v>0</v>
      </c>
      <c r="D26" s="189">
        <v>4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41611</v>
      </c>
      <c r="C28" s="189">
        <v>37422</v>
      </c>
      <c r="D28" s="189">
        <v>41611</v>
      </c>
      <c r="E28" s="189">
        <v>37422</v>
      </c>
      <c r="F28" s="190">
        <v>-10.067049578236521</v>
      </c>
    </row>
    <row r="29" spans="1:7" ht="15.6" customHeight="1">
      <c r="A29" s="188" t="s">
        <v>178</v>
      </c>
      <c r="B29" s="189">
        <v>11385</v>
      </c>
      <c r="C29" s="189">
        <v>12798.5</v>
      </c>
      <c r="D29" s="189">
        <v>11385</v>
      </c>
      <c r="E29" s="189">
        <v>12798.5</v>
      </c>
      <c r="F29" s="190">
        <v>12.415458937198069</v>
      </c>
    </row>
    <row r="30" spans="1:7" ht="15.6" customHeight="1">
      <c r="A30" s="188" t="s">
        <v>179</v>
      </c>
      <c r="B30" s="189">
        <v>12377</v>
      </c>
      <c r="C30" s="189">
        <v>13344.75</v>
      </c>
      <c r="D30" s="189">
        <v>12377</v>
      </c>
      <c r="E30" s="189">
        <v>13344.75</v>
      </c>
      <c r="F30" s="190">
        <v>7.8189383533974288</v>
      </c>
    </row>
    <row r="31" spans="1:7" ht="15.6" customHeight="1">
      <c r="A31" s="188" t="s">
        <v>180</v>
      </c>
      <c r="B31" s="189">
        <v>835</v>
      </c>
      <c r="C31" s="189">
        <v>642</v>
      </c>
      <c r="D31" s="189">
        <v>835</v>
      </c>
      <c r="E31" s="189">
        <v>642</v>
      </c>
      <c r="F31" s="190">
        <v>-23.113772455089819</v>
      </c>
    </row>
    <row r="32" spans="1:7" ht="15.6" customHeight="1">
      <c r="A32" s="188" t="s">
        <v>181</v>
      </c>
      <c r="B32" s="189">
        <v>420262</v>
      </c>
      <c r="C32" s="189">
        <v>404006</v>
      </c>
      <c r="D32" s="189">
        <v>420262</v>
      </c>
      <c r="E32" s="189">
        <v>404006</v>
      </c>
      <c r="F32" s="190">
        <v>-3.8680632557785368</v>
      </c>
    </row>
    <row r="33" spans="1:6" ht="15.6" customHeight="1">
      <c r="A33" s="188" t="s">
        <v>182</v>
      </c>
      <c r="B33" s="189">
        <v>18489</v>
      </c>
      <c r="C33" s="189">
        <v>18738</v>
      </c>
      <c r="D33" s="189">
        <v>18489</v>
      </c>
      <c r="E33" s="189">
        <v>18738</v>
      </c>
      <c r="F33" s="190">
        <v>1.3467467142625369</v>
      </c>
    </row>
    <row r="34" spans="1:6" ht="15.6" customHeight="1">
      <c r="A34" s="188" t="s">
        <v>183</v>
      </c>
      <c r="B34" s="189">
        <v>2579.75</v>
      </c>
      <c r="C34" s="189">
        <v>2794.75</v>
      </c>
      <c r="D34" s="189">
        <v>2579.75</v>
      </c>
      <c r="E34" s="189">
        <v>2794.75</v>
      </c>
      <c r="F34" s="190">
        <v>8.3341409051264606</v>
      </c>
    </row>
    <row r="35" spans="1:6" ht="15.6" customHeight="1">
      <c r="A35" s="156" t="s">
        <v>153</v>
      </c>
      <c r="B35" s="76">
        <f>SUM(B7:B34)</f>
        <v>1415917.25</v>
      </c>
      <c r="C35" s="77">
        <f>SUM(C7:C34)</f>
        <v>1369265.75</v>
      </c>
      <c r="D35" s="76">
        <f>SUM(D7:D34)</f>
        <v>1415917.25</v>
      </c>
      <c r="E35" s="178">
        <f>SUM(E7:E34)</f>
        <v>1369265.75</v>
      </c>
      <c r="F35" s="140">
        <f>E35*100/D35-100</f>
        <v>-3.2947900027349704</v>
      </c>
    </row>
    <row r="36" spans="1:6" ht="15.6" customHeight="1">
      <c r="A36" s="73" t="s">
        <v>56</v>
      </c>
      <c r="B36" s="72"/>
      <c r="D36" s="72"/>
      <c r="F36" s="23"/>
    </row>
  </sheetData>
  <mergeCells count="3">
    <mergeCell ref="B5:C5"/>
    <mergeCell ref="D5:F5"/>
    <mergeCell ref="A5:A6"/>
  </mergeCells>
  <conditionalFormatting sqref="A7:F34">
    <cfRule type="expression" dxfId="39" priority="2">
      <formula>MOD(ROW(),2)=0</formula>
    </cfRule>
  </conditionalFormatting>
  <conditionalFormatting sqref="F7:F35">
    <cfRule type="expression" dxfId="3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E188-FDE8-4B92-9B6B-926DD43F0194}">
  <sheetPr codeName="Hoja2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530</v>
      </c>
      <c r="C8" s="189">
        <v>940.75</v>
      </c>
      <c r="D8" s="189">
        <v>530</v>
      </c>
      <c r="E8" s="189">
        <v>940.75</v>
      </c>
      <c r="F8" s="190">
        <v>77.5</v>
      </c>
      <c r="G8" s="6"/>
    </row>
    <row r="9" spans="1:14" ht="15.6" customHeight="1">
      <c r="A9" s="188" t="s">
        <v>8</v>
      </c>
      <c r="B9" s="189">
        <v>7</v>
      </c>
      <c r="C9" s="189">
        <v>0</v>
      </c>
      <c r="D9" s="189">
        <v>7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308130</v>
      </c>
      <c r="C11" s="189">
        <v>297944</v>
      </c>
      <c r="D11" s="189">
        <v>308130</v>
      </c>
      <c r="E11" s="189">
        <v>297944</v>
      </c>
      <c r="F11" s="190">
        <v>-3.3057475740758799</v>
      </c>
    </row>
    <row r="12" spans="1:14" ht="15.6" customHeight="1">
      <c r="A12" s="188" t="s">
        <v>6</v>
      </c>
      <c r="B12" s="189">
        <v>1497.75</v>
      </c>
      <c r="C12" s="189">
        <v>1461.25</v>
      </c>
      <c r="D12" s="189">
        <v>1497.75</v>
      </c>
      <c r="E12" s="189">
        <v>1461.25</v>
      </c>
      <c r="F12" s="190">
        <v>-2.4369888165581699</v>
      </c>
    </row>
    <row r="13" spans="1:14" ht="15.6" customHeight="1">
      <c r="A13" s="188" t="s">
        <v>175</v>
      </c>
      <c r="B13" s="189">
        <v>2</v>
      </c>
      <c r="C13" s="189">
        <v>0</v>
      </c>
      <c r="D13" s="189">
        <v>2</v>
      </c>
      <c r="E13" s="189">
        <v>0</v>
      </c>
      <c r="F13" s="190">
        <v>-100</v>
      </c>
    </row>
    <row r="14" spans="1:14" ht="15.6" customHeight="1">
      <c r="A14" s="188" t="s">
        <v>148</v>
      </c>
      <c r="B14" s="189">
        <v>122508.5</v>
      </c>
      <c r="C14" s="189">
        <v>138546</v>
      </c>
      <c r="D14" s="189">
        <v>122508.5</v>
      </c>
      <c r="E14" s="189">
        <v>138546</v>
      </c>
      <c r="F14" s="190">
        <v>13.090928384561071</v>
      </c>
    </row>
    <row r="15" spans="1:14" ht="15.6" customHeight="1">
      <c r="A15" s="188" t="s">
        <v>145</v>
      </c>
      <c r="B15" s="189">
        <v>389</v>
      </c>
      <c r="C15" s="189">
        <v>2060.5</v>
      </c>
      <c r="D15" s="189">
        <v>389</v>
      </c>
      <c r="E15" s="189">
        <v>2060.5</v>
      </c>
      <c r="F15" s="190">
        <v>429.69151670951157</v>
      </c>
    </row>
    <row r="16" spans="1:14" ht="15.6" customHeight="1">
      <c r="A16" s="188" t="s">
        <v>144</v>
      </c>
      <c r="B16" s="189">
        <v>202</v>
      </c>
      <c r="C16" s="189">
        <v>0</v>
      </c>
      <c r="D16" s="189">
        <v>202</v>
      </c>
      <c r="E16" s="189">
        <v>0</v>
      </c>
      <c r="F16" s="190">
        <v>-100</v>
      </c>
      <c r="G16" s="1"/>
    </row>
    <row r="17" spans="1:7" ht="15.6" customHeight="1">
      <c r="A17" s="188" t="s">
        <v>150</v>
      </c>
      <c r="B17" s="189">
        <v>20</v>
      </c>
      <c r="C17" s="189">
        <v>1783.25</v>
      </c>
      <c r="D17" s="189">
        <v>20</v>
      </c>
      <c r="E17" s="189">
        <v>1783.25</v>
      </c>
      <c r="F17" s="190">
        <v>8816.25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48.5</v>
      </c>
      <c r="C19" s="189">
        <v>0</v>
      </c>
      <c r="D19" s="189">
        <v>48.5</v>
      </c>
      <c r="E19" s="189">
        <v>0</v>
      </c>
      <c r="F19" s="190">
        <v>-100</v>
      </c>
    </row>
    <row r="20" spans="1:7" ht="15.6" customHeight="1">
      <c r="A20" s="188" t="s">
        <v>142</v>
      </c>
      <c r="B20" s="189">
        <v>2</v>
      </c>
      <c r="C20" s="189">
        <v>8</v>
      </c>
      <c r="D20" s="189">
        <v>2</v>
      </c>
      <c r="E20" s="189">
        <v>8</v>
      </c>
      <c r="F20" s="190">
        <v>300</v>
      </c>
    </row>
    <row r="21" spans="1:7" ht="15.6" customHeight="1">
      <c r="A21" s="188" t="s">
        <v>149</v>
      </c>
      <c r="B21" s="189">
        <v>838</v>
      </c>
      <c r="C21" s="189">
        <v>2231.75</v>
      </c>
      <c r="D21" s="189">
        <v>838</v>
      </c>
      <c r="E21" s="189">
        <v>2231.75</v>
      </c>
      <c r="F21" s="190">
        <v>166.31861575178999</v>
      </c>
    </row>
    <row r="22" spans="1:7" ht="15.6" customHeight="1">
      <c r="A22" s="188" t="s">
        <v>146</v>
      </c>
      <c r="B22" s="189">
        <v>86389</v>
      </c>
      <c r="C22" s="189">
        <v>68498</v>
      </c>
      <c r="D22" s="189">
        <v>86389</v>
      </c>
      <c r="E22" s="189">
        <v>68498</v>
      </c>
      <c r="F22" s="190">
        <v>-20.709812591880901</v>
      </c>
    </row>
    <row r="23" spans="1:7" ht="15.6" customHeight="1">
      <c r="A23" s="188" t="s">
        <v>165</v>
      </c>
      <c r="B23" s="189">
        <v>20049.25</v>
      </c>
      <c r="C23" s="189">
        <v>25405.25</v>
      </c>
      <c r="D23" s="189">
        <v>20049.25</v>
      </c>
      <c r="E23" s="189">
        <v>25405.25</v>
      </c>
      <c r="F23" s="190">
        <v>26.71421624250284</v>
      </c>
    </row>
    <row r="24" spans="1:7" ht="15.6" customHeight="1">
      <c r="A24" s="188" t="s">
        <v>141</v>
      </c>
      <c r="B24" s="189">
        <v>0</v>
      </c>
      <c r="C24" s="189">
        <v>178</v>
      </c>
      <c r="D24" s="189">
        <v>0</v>
      </c>
      <c r="E24" s="189">
        <v>178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4778</v>
      </c>
      <c r="C28" s="189">
        <v>3687</v>
      </c>
      <c r="D28" s="189">
        <v>4778</v>
      </c>
      <c r="E28" s="189">
        <v>3687</v>
      </c>
      <c r="F28" s="190">
        <v>-22.833821682712429</v>
      </c>
    </row>
    <row r="29" spans="1:7" ht="15.6" customHeight="1">
      <c r="A29" s="188" t="s">
        <v>178</v>
      </c>
      <c r="B29" s="189">
        <v>1826</v>
      </c>
      <c r="C29" s="189">
        <v>3322.25</v>
      </c>
      <c r="D29" s="189">
        <v>1826</v>
      </c>
      <c r="E29" s="189">
        <v>3322.25</v>
      </c>
      <c r="F29" s="190">
        <v>81.941401971522453</v>
      </c>
    </row>
    <row r="30" spans="1:7" ht="15.6" customHeight="1">
      <c r="A30" s="188" t="s">
        <v>179</v>
      </c>
      <c r="B30" s="189">
        <v>0</v>
      </c>
      <c r="C30" s="189">
        <v>1</v>
      </c>
      <c r="D30" s="189">
        <v>0</v>
      </c>
      <c r="E30" s="189">
        <v>1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201058</v>
      </c>
      <c r="C32" s="189">
        <v>185057</v>
      </c>
      <c r="D32" s="189">
        <v>201058</v>
      </c>
      <c r="E32" s="189">
        <v>185057</v>
      </c>
      <c r="F32" s="190">
        <v>-7.9584000636632188</v>
      </c>
    </row>
    <row r="33" spans="1:6" ht="15.6" customHeight="1">
      <c r="A33" s="188" t="s">
        <v>182</v>
      </c>
      <c r="B33" s="189">
        <v>1435</v>
      </c>
      <c r="C33" s="189">
        <v>1849</v>
      </c>
      <c r="D33" s="189">
        <v>1435</v>
      </c>
      <c r="E33" s="189">
        <v>1849</v>
      </c>
      <c r="F33" s="190">
        <v>28.850174216027881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749710</v>
      </c>
      <c r="C35" s="77">
        <f>SUM(C7:C34)</f>
        <v>732973</v>
      </c>
      <c r="D35" s="178">
        <f>SUM(D7:D34)</f>
        <v>749710</v>
      </c>
      <c r="E35" s="78">
        <f>SUM(E7:E34)</f>
        <v>732973</v>
      </c>
      <c r="F35" s="140">
        <f>E35*100/D35-100</f>
        <v>-2.2324632191113949</v>
      </c>
    </row>
    <row r="36" spans="1:6" ht="15.6" customHeight="1">
      <c r="A36" s="73" t="s">
        <v>65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37" priority="2">
      <formula>MOD(ROW(),2)=0</formula>
    </cfRule>
  </conditionalFormatting>
  <conditionalFormatting sqref="F7:F35">
    <cfRule type="expression" dxfId="3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252C4-392C-4ADB-9DDB-4B989A8EF27F}">
  <sheetPr codeName="Hoja22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166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11820</v>
      </c>
      <c r="C8" s="189">
        <v>10080.75</v>
      </c>
      <c r="D8" s="189">
        <v>11820</v>
      </c>
      <c r="E8" s="189">
        <v>10080.75</v>
      </c>
      <c r="F8" s="190">
        <v>-14.714467005076139</v>
      </c>
      <c r="G8" s="6"/>
    </row>
    <row r="9" spans="1:14" ht="15.6" customHeight="1">
      <c r="A9" s="188" t="s">
        <v>8</v>
      </c>
      <c r="B9" s="189">
        <v>340</v>
      </c>
      <c r="C9" s="189">
        <v>397</v>
      </c>
      <c r="D9" s="189">
        <v>340</v>
      </c>
      <c r="E9" s="189">
        <v>397</v>
      </c>
      <c r="F9" s="190">
        <v>16.764705882352938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14181.75</v>
      </c>
      <c r="C12" s="189">
        <v>12466.75</v>
      </c>
      <c r="D12" s="189">
        <v>14181.75</v>
      </c>
      <c r="E12" s="189">
        <v>12466.75</v>
      </c>
      <c r="F12" s="190">
        <v>-12.09300685740476</v>
      </c>
    </row>
    <row r="13" spans="1:14" ht="15.6" customHeight="1">
      <c r="A13" s="188" t="s">
        <v>175</v>
      </c>
      <c r="B13" s="189">
        <v>6188</v>
      </c>
      <c r="C13" s="189">
        <v>5699</v>
      </c>
      <c r="D13" s="189">
        <v>6188</v>
      </c>
      <c r="E13" s="189">
        <v>5699</v>
      </c>
      <c r="F13" s="190">
        <v>-7.9023917259211336</v>
      </c>
    </row>
    <row r="14" spans="1:14" ht="15.6" customHeight="1">
      <c r="A14" s="188" t="s">
        <v>148</v>
      </c>
      <c r="B14" s="189">
        <v>16296.5</v>
      </c>
      <c r="C14" s="189">
        <v>16069.5</v>
      </c>
      <c r="D14" s="189">
        <v>16296.5</v>
      </c>
      <c r="E14" s="189">
        <v>16069.5</v>
      </c>
      <c r="F14" s="190">
        <v>-1.3929371337403751</v>
      </c>
    </row>
    <row r="15" spans="1:14" ht="15.6" customHeight="1">
      <c r="A15" s="188" t="s">
        <v>145</v>
      </c>
      <c r="B15" s="189">
        <v>1463.75</v>
      </c>
      <c r="C15" s="189">
        <v>1681</v>
      </c>
      <c r="D15" s="189">
        <v>1463.75</v>
      </c>
      <c r="E15" s="189">
        <v>1681</v>
      </c>
      <c r="F15" s="190">
        <v>14.84201537147737</v>
      </c>
    </row>
    <row r="16" spans="1:14" ht="15.6" customHeight="1">
      <c r="A16" s="188" t="s">
        <v>144</v>
      </c>
      <c r="B16" s="189">
        <v>886</v>
      </c>
      <c r="C16" s="189">
        <v>116</v>
      </c>
      <c r="D16" s="189">
        <v>886</v>
      </c>
      <c r="E16" s="189">
        <v>116</v>
      </c>
      <c r="F16" s="190">
        <v>-86.907449209932281</v>
      </c>
      <c r="G16" s="1"/>
    </row>
    <row r="17" spans="1:7" ht="15.6" customHeight="1">
      <c r="A17" s="188" t="s">
        <v>150</v>
      </c>
      <c r="B17" s="189">
        <v>201.5</v>
      </c>
      <c r="C17" s="189">
        <v>175</v>
      </c>
      <c r="D17" s="189">
        <v>201.5</v>
      </c>
      <c r="E17" s="189">
        <v>175</v>
      </c>
      <c r="F17" s="190">
        <v>-13.151364764267999</v>
      </c>
      <c r="G17" s="2"/>
    </row>
    <row r="18" spans="1:7" ht="15.6" customHeight="1">
      <c r="A18" s="188" t="s">
        <v>147</v>
      </c>
      <c r="B18" s="189">
        <v>470</v>
      </c>
      <c r="C18" s="189">
        <v>481</v>
      </c>
      <c r="D18" s="189">
        <v>470</v>
      </c>
      <c r="E18" s="189">
        <v>481</v>
      </c>
      <c r="F18" s="190">
        <v>2.3404255319148888</v>
      </c>
    </row>
    <row r="19" spans="1:7" ht="15.6" customHeight="1">
      <c r="A19" s="188" t="s">
        <v>143</v>
      </c>
      <c r="B19" s="189">
        <v>161.25</v>
      </c>
      <c r="C19" s="189">
        <v>0</v>
      </c>
      <c r="D19" s="189">
        <v>161.25</v>
      </c>
      <c r="E19" s="189">
        <v>0</v>
      </c>
      <c r="F19" s="190">
        <v>-100</v>
      </c>
    </row>
    <row r="20" spans="1:7" ht="15.6" customHeight="1">
      <c r="A20" s="188" t="s">
        <v>142</v>
      </c>
      <c r="B20" s="189">
        <v>1376</v>
      </c>
      <c r="C20" s="189">
        <v>436</v>
      </c>
      <c r="D20" s="189">
        <v>1376</v>
      </c>
      <c r="E20" s="189">
        <v>436</v>
      </c>
      <c r="F20" s="190">
        <v>-68.313953488372093</v>
      </c>
    </row>
    <row r="21" spans="1:7" ht="15.6" customHeight="1">
      <c r="A21" s="188" t="s">
        <v>149</v>
      </c>
      <c r="B21" s="189">
        <v>6691</v>
      </c>
      <c r="C21" s="189">
        <v>6604.5</v>
      </c>
      <c r="D21" s="189">
        <v>6691</v>
      </c>
      <c r="E21" s="189">
        <v>6604.5</v>
      </c>
      <c r="F21" s="190">
        <v>-1.2927813480795149</v>
      </c>
    </row>
    <row r="22" spans="1:7" ht="15.6" customHeight="1">
      <c r="A22" s="188" t="s">
        <v>146</v>
      </c>
      <c r="B22" s="189">
        <v>41330</v>
      </c>
      <c r="C22" s="189">
        <v>38229</v>
      </c>
      <c r="D22" s="189">
        <v>41330</v>
      </c>
      <c r="E22" s="189">
        <v>38229</v>
      </c>
      <c r="F22" s="190">
        <v>-7.5030244374546262</v>
      </c>
    </row>
    <row r="23" spans="1:7" ht="15.6" customHeight="1">
      <c r="A23" s="188" t="s">
        <v>165</v>
      </c>
      <c r="B23" s="189">
        <v>624.5</v>
      </c>
      <c r="C23" s="189">
        <v>516</v>
      </c>
      <c r="D23" s="189">
        <v>624.5</v>
      </c>
      <c r="E23" s="189">
        <v>516</v>
      </c>
      <c r="F23" s="190">
        <v>-17.37389911929543</v>
      </c>
    </row>
    <row r="24" spans="1:7" ht="15.6" customHeight="1">
      <c r="A24" s="188" t="s">
        <v>141</v>
      </c>
      <c r="B24" s="189">
        <v>790</v>
      </c>
      <c r="C24" s="189">
        <v>469.75</v>
      </c>
      <c r="D24" s="189">
        <v>790</v>
      </c>
      <c r="E24" s="189">
        <v>469.75</v>
      </c>
      <c r="F24" s="190">
        <v>-40.537974683544313</v>
      </c>
    </row>
    <row r="25" spans="1:7" ht="15.6" customHeight="1">
      <c r="A25" s="188" t="s">
        <v>140</v>
      </c>
      <c r="B25" s="189">
        <v>482</v>
      </c>
      <c r="C25" s="189">
        <v>275</v>
      </c>
      <c r="D25" s="189">
        <v>482</v>
      </c>
      <c r="E25" s="189">
        <v>275</v>
      </c>
      <c r="F25" s="190">
        <v>-42.946058091286297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31745</v>
      </c>
      <c r="C28" s="189">
        <v>28883</v>
      </c>
      <c r="D28" s="189">
        <v>31745</v>
      </c>
      <c r="E28" s="189">
        <v>28883</v>
      </c>
      <c r="F28" s="190">
        <v>-9.0155930067727184</v>
      </c>
    </row>
    <row r="29" spans="1:7" ht="15.6" customHeight="1">
      <c r="A29" s="188" t="s">
        <v>178</v>
      </c>
      <c r="B29" s="189">
        <v>1928.25</v>
      </c>
      <c r="C29" s="189">
        <v>2420.25</v>
      </c>
      <c r="D29" s="189">
        <v>1928.25</v>
      </c>
      <c r="E29" s="189">
        <v>2420.25</v>
      </c>
      <c r="F29" s="190">
        <v>25.515363671723069</v>
      </c>
    </row>
    <row r="30" spans="1:7" ht="15.6" customHeight="1">
      <c r="A30" s="188" t="s">
        <v>179</v>
      </c>
      <c r="B30" s="189">
        <v>12219</v>
      </c>
      <c r="C30" s="189">
        <v>13318.75</v>
      </c>
      <c r="D30" s="189">
        <v>12219</v>
      </c>
      <c r="E30" s="189">
        <v>13318.75</v>
      </c>
      <c r="F30" s="190">
        <v>9.0003273590310187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16695</v>
      </c>
      <c r="C32" s="189">
        <v>13527</v>
      </c>
      <c r="D32" s="189">
        <v>16695</v>
      </c>
      <c r="E32" s="189">
        <v>13527</v>
      </c>
      <c r="F32" s="190">
        <v>-18.975741239892191</v>
      </c>
    </row>
    <row r="33" spans="1:6" ht="15.6" customHeight="1">
      <c r="A33" s="188" t="s">
        <v>182</v>
      </c>
      <c r="B33" s="189">
        <v>1148</v>
      </c>
      <c r="C33" s="189">
        <v>1011</v>
      </c>
      <c r="D33" s="189">
        <v>1148</v>
      </c>
      <c r="E33" s="189">
        <v>1011</v>
      </c>
      <c r="F33" s="190">
        <v>-11.93379790940766</v>
      </c>
    </row>
    <row r="34" spans="1:6" ht="15.6" customHeight="1">
      <c r="A34" s="188" t="s">
        <v>183</v>
      </c>
      <c r="B34" s="189">
        <v>2228.5</v>
      </c>
      <c r="C34" s="189">
        <v>2380</v>
      </c>
      <c r="D34" s="189">
        <v>2228.5</v>
      </c>
      <c r="E34" s="189">
        <v>2380</v>
      </c>
      <c r="F34" s="190">
        <v>6.7982948171415796</v>
      </c>
    </row>
    <row r="35" spans="1:6" ht="15.6" customHeight="1">
      <c r="A35" s="156" t="s">
        <v>153</v>
      </c>
      <c r="B35" s="76">
        <f>SUM(B7:B34)</f>
        <v>169266</v>
      </c>
      <c r="C35" s="77">
        <f>SUM(C7:C34)</f>
        <v>155236.25</v>
      </c>
      <c r="D35" s="76">
        <f>SUM(D7:D34)</f>
        <v>169266</v>
      </c>
      <c r="E35" s="178">
        <f>SUM(E7:E34)</f>
        <v>155236.25</v>
      </c>
      <c r="F35" s="177">
        <f>E35*100/D35-100</f>
        <v>-8.2885812862595003</v>
      </c>
    </row>
    <row r="36" spans="1:6" ht="15.6" customHeight="1">
      <c r="A36" s="73" t="s">
        <v>167</v>
      </c>
      <c r="B36" s="72"/>
      <c r="D36" s="72"/>
    </row>
  </sheetData>
  <mergeCells count="3">
    <mergeCell ref="B5:C5"/>
    <mergeCell ref="D5:F5"/>
    <mergeCell ref="A5:A6"/>
  </mergeCells>
  <conditionalFormatting sqref="A7:F34">
    <cfRule type="expression" dxfId="35" priority="2">
      <formula>MOD(ROW(),2)=0</formula>
    </cfRule>
  </conditionalFormatting>
  <conditionalFormatting sqref="F7:F35">
    <cfRule type="expression" dxfId="3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67DE8-E99F-43AA-BED5-87F06654F38A}">
  <sheetPr codeName="Hoja23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168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</v>
      </c>
      <c r="C7" s="189">
        <v>0</v>
      </c>
      <c r="D7" s="189">
        <v>2</v>
      </c>
      <c r="E7" s="189">
        <v>0</v>
      </c>
      <c r="F7" s="190">
        <v>-100</v>
      </c>
      <c r="G7" s="37"/>
    </row>
    <row r="8" spans="1:14" ht="15.6" customHeight="1">
      <c r="A8" s="188" t="s">
        <v>11</v>
      </c>
      <c r="B8" s="189">
        <v>3345.25</v>
      </c>
      <c r="C8" s="189">
        <v>2008.25</v>
      </c>
      <c r="D8" s="189">
        <v>3345.25</v>
      </c>
      <c r="E8" s="189">
        <v>2008.25</v>
      </c>
      <c r="F8" s="190">
        <v>-39.967117554741797</v>
      </c>
      <c r="G8" s="6"/>
    </row>
    <row r="9" spans="1:14" ht="15.6" customHeight="1">
      <c r="A9" s="188" t="s">
        <v>8</v>
      </c>
      <c r="B9" s="189">
        <v>1533</v>
      </c>
      <c r="C9" s="189">
        <v>820</v>
      </c>
      <c r="D9" s="189">
        <v>1533</v>
      </c>
      <c r="E9" s="189">
        <v>820</v>
      </c>
      <c r="F9" s="190">
        <v>-46.51011089367254</v>
      </c>
      <c r="G9" s="6"/>
    </row>
    <row r="10" spans="1:14" ht="15.6" customHeight="1">
      <c r="A10" s="188" t="s">
        <v>10</v>
      </c>
      <c r="B10" s="189">
        <v>0</v>
      </c>
      <c r="C10" s="189">
        <v>4</v>
      </c>
      <c r="D10" s="189">
        <v>0</v>
      </c>
      <c r="E10" s="189">
        <v>4</v>
      </c>
      <c r="F10" s="190" t="s">
        <v>151</v>
      </c>
    </row>
    <row r="11" spans="1:14" ht="15.6" customHeight="1">
      <c r="A11" s="188" t="s">
        <v>9</v>
      </c>
      <c r="B11" s="189">
        <v>48831</v>
      </c>
      <c r="C11" s="189">
        <v>41713</v>
      </c>
      <c r="D11" s="189">
        <v>48831</v>
      </c>
      <c r="E11" s="189">
        <v>41713</v>
      </c>
      <c r="F11" s="190">
        <v>-14.576805717679351</v>
      </c>
    </row>
    <row r="12" spans="1:14" ht="15.6" customHeight="1">
      <c r="A12" s="188" t="s">
        <v>6</v>
      </c>
      <c r="B12" s="189">
        <v>2113.5</v>
      </c>
      <c r="C12" s="189">
        <v>1212.5</v>
      </c>
      <c r="D12" s="189">
        <v>2113.5</v>
      </c>
      <c r="E12" s="189">
        <v>1212.5</v>
      </c>
      <c r="F12" s="190">
        <v>-42.630707357463919</v>
      </c>
    </row>
    <row r="13" spans="1:14" ht="15.6" customHeight="1">
      <c r="A13" s="188" t="s">
        <v>175</v>
      </c>
      <c r="B13" s="189">
        <v>16</v>
      </c>
      <c r="C13" s="189">
        <v>14</v>
      </c>
      <c r="D13" s="189">
        <v>16</v>
      </c>
      <c r="E13" s="189">
        <v>14</v>
      </c>
      <c r="F13" s="190">
        <v>-12.5</v>
      </c>
    </row>
    <row r="14" spans="1:14" ht="15.6" customHeight="1">
      <c r="A14" s="188" t="s">
        <v>148</v>
      </c>
      <c r="B14" s="189">
        <v>153402.5</v>
      </c>
      <c r="C14" s="189">
        <v>151736</v>
      </c>
      <c r="D14" s="189">
        <v>153402.5</v>
      </c>
      <c r="E14" s="189">
        <v>151736</v>
      </c>
      <c r="F14" s="190">
        <v>-1.086357784260358</v>
      </c>
    </row>
    <row r="15" spans="1:14" ht="15.6" customHeight="1">
      <c r="A15" s="188" t="s">
        <v>145</v>
      </c>
      <c r="B15" s="189">
        <v>28670.25</v>
      </c>
      <c r="C15" s="189">
        <v>24239.5</v>
      </c>
      <c r="D15" s="189">
        <v>28670.25</v>
      </c>
      <c r="E15" s="189">
        <v>24239.5</v>
      </c>
      <c r="F15" s="190">
        <v>-15.454172879552839</v>
      </c>
    </row>
    <row r="16" spans="1:14" ht="15.6" customHeight="1">
      <c r="A16" s="188" t="s">
        <v>144</v>
      </c>
      <c r="B16" s="189">
        <v>3111</v>
      </c>
      <c r="C16" s="189">
        <v>1432</v>
      </c>
      <c r="D16" s="189">
        <v>3111</v>
      </c>
      <c r="E16" s="189">
        <v>1432</v>
      </c>
      <c r="F16" s="190">
        <v>-53.969784635165539</v>
      </c>
      <c r="G16" s="1"/>
    </row>
    <row r="17" spans="1:7" ht="15.6" customHeight="1">
      <c r="A17" s="188" t="s">
        <v>150</v>
      </c>
      <c r="B17" s="189">
        <v>7093</v>
      </c>
      <c r="C17" s="189">
        <v>5559</v>
      </c>
      <c r="D17" s="189">
        <v>7093</v>
      </c>
      <c r="E17" s="189">
        <v>5559</v>
      </c>
      <c r="F17" s="190">
        <v>-21.626956153954609</v>
      </c>
      <c r="G17" s="2"/>
    </row>
    <row r="18" spans="1:7" ht="15.6" customHeight="1">
      <c r="A18" s="188" t="s">
        <v>147</v>
      </c>
      <c r="B18" s="189">
        <v>16</v>
      </c>
      <c r="C18" s="189">
        <v>18</v>
      </c>
      <c r="D18" s="189">
        <v>16</v>
      </c>
      <c r="E18" s="189">
        <v>18</v>
      </c>
      <c r="F18" s="190">
        <v>12.5</v>
      </c>
    </row>
    <row r="19" spans="1:7" ht="15.6" customHeight="1">
      <c r="A19" s="188" t="s">
        <v>143</v>
      </c>
      <c r="B19" s="189">
        <v>616</v>
      </c>
      <c r="C19" s="189">
        <v>41</v>
      </c>
      <c r="D19" s="189">
        <v>616</v>
      </c>
      <c r="E19" s="189">
        <v>41</v>
      </c>
      <c r="F19" s="190">
        <v>-93.34415584415585</v>
      </c>
    </row>
    <row r="20" spans="1:7" ht="15.6" customHeight="1">
      <c r="A20" s="188" t="s">
        <v>142</v>
      </c>
      <c r="B20" s="189">
        <v>4298</v>
      </c>
      <c r="C20" s="189">
        <v>3939</v>
      </c>
      <c r="D20" s="189">
        <v>4298</v>
      </c>
      <c r="E20" s="189">
        <v>3939</v>
      </c>
      <c r="F20" s="190">
        <v>-8.3527221963704079</v>
      </c>
    </row>
    <row r="21" spans="1:7" ht="15.6" customHeight="1">
      <c r="A21" s="188" t="s">
        <v>149</v>
      </c>
      <c r="B21" s="189">
        <v>855</v>
      </c>
      <c r="C21" s="189">
        <v>394</v>
      </c>
      <c r="D21" s="189">
        <v>855</v>
      </c>
      <c r="E21" s="189">
        <v>394</v>
      </c>
      <c r="F21" s="190">
        <v>-53.918128654970758</v>
      </c>
    </row>
    <row r="22" spans="1:7" ht="15.6" customHeight="1">
      <c r="A22" s="188" t="s">
        <v>146</v>
      </c>
      <c r="B22" s="189">
        <v>6181</v>
      </c>
      <c r="C22" s="189">
        <v>7780</v>
      </c>
      <c r="D22" s="189">
        <v>6181</v>
      </c>
      <c r="E22" s="189">
        <v>7780</v>
      </c>
      <c r="F22" s="190">
        <v>25.869600388286681</v>
      </c>
    </row>
    <row r="23" spans="1:7" ht="15.6" customHeight="1">
      <c r="A23" s="188" t="s">
        <v>165</v>
      </c>
      <c r="B23" s="189">
        <v>1703</v>
      </c>
      <c r="C23" s="189">
        <v>3403</v>
      </c>
      <c r="D23" s="189">
        <v>1703</v>
      </c>
      <c r="E23" s="189">
        <v>3403</v>
      </c>
      <c r="F23" s="190">
        <v>99.823840281855553</v>
      </c>
    </row>
    <row r="24" spans="1:7" ht="15.6" customHeight="1">
      <c r="A24" s="188" t="s">
        <v>141</v>
      </c>
      <c r="B24" s="189">
        <v>2672.75</v>
      </c>
      <c r="C24" s="189">
        <v>2453.5</v>
      </c>
      <c r="D24" s="189">
        <v>2672.75</v>
      </c>
      <c r="E24" s="189">
        <v>2453.5</v>
      </c>
      <c r="F24" s="190">
        <v>-8.2031615377420195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4</v>
      </c>
      <c r="C26" s="189">
        <v>0</v>
      </c>
      <c r="D26" s="189">
        <v>4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5088</v>
      </c>
      <c r="C28" s="189">
        <v>4852</v>
      </c>
      <c r="D28" s="189">
        <v>5088</v>
      </c>
      <c r="E28" s="189">
        <v>4852</v>
      </c>
      <c r="F28" s="190">
        <v>-4.6383647798742089</v>
      </c>
    </row>
    <row r="29" spans="1:7" ht="15.6" customHeight="1">
      <c r="A29" s="188" t="s">
        <v>178</v>
      </c>
      <c r="B29" s="189">
        <v>7630.75</v>
      </c>
      <c r="C29" s="189">
        <v>7056</v>
      </c>
      <c r="D29" s="189">
        <v>7630.75</v>
      </c>
      <c r="E29" s="189">
        <v>7056</v>
      </c>
      <c r="F29" s="190">
        <v>-7.5320250303050216</v>
      </c>
    </row>
    <row r="30" spans="1:7" ht="15.6" customHeight="1">
      <c r="A30" s="188" t="s">
        <v>179</v>
      </c>
      <c r="B30" s="189">
        <v>158</v>
      </c>
      <c r="C30" s="189">
        <v>25</v>
      </c>
      <c r="D30" s="189">
        <v>158</v>
      </c>
      <c r="E30" s="189">
        <v>25</v>
      </c>
      <c r="F30" s="190">
        <v>-84.177215189873422</v>
      </c>
    </row>
    <row r="31" spans="1:7" ht="15.6" customHeight="1">
      <c r="A31" s="188" t="s">
        <v>180</v>
      </c>
      <c r="B31" s="189">
        <v>835</v>
      </c>
      <c r="C31" s="189">
        <v>642</v>
      </c>
      <c r="D31" s="189">
        <v>835</v>
      </c>
      <c r="E31" s="189">
        <v>642</v>
      </c>
      <c r="F31" s="190">
        <v>-23.113772455089819</v>
      </c>
    </row>
    <row r="32" spans="1:7" ht="15.6" customHeight="1">
      <c r="A32" s="188" t="s">
        <v>181</v>
      </c>
      <c r="B32" s="189">
        <v>202509</v>
      </c>
      <c r="C32" s="189">
        <v>205422</v>
      </c>
      <c r="D32" s="189">
        <v>202509</v>
      </c>
      <c r="E32" s="189">
        <v>205422</v>
      </c>
      <c r="F32" s="190">
        <v>1.438454587203537</v>
      </c>
    </row>
    <row r="33" spans="1:6" ht="15.6" customHeight="1">
      <c r="A33" s="188" t="s">
        <v>182</v>
      </c>
      <c r="B33" s="189">
        <v>15906</v>
      </c>
      <c r="C33" s="189">
        <v>15878</v>
      </c>
      <c r="D33" s="189">
        <v>15906</v>
      </c>
      <c r="E33" s="189">
        <v>15878</v>
      </c>
      <c r="F33" s="190">
        <v>-0.17603420093045941</v>
      </c>
    </row>
    <row r="34" spans="1:6" ht="15.6" customHeight="1">
      <c r="A34" s="188" t="s">
        <v>183</v>
      </c>
      <c r="B34" s="189">
        <v>351.25</v>
      </c>
      <c r="C34" s="189">
        <v>414.75</v>
      </c>
      <c r="D34" s="189">
        <v>351.25</v>
      </c>
      <c r="E34" s="189">
        <v>414.75</v>
      </c>
      <c r="F34" s="190">
        <v>18.078291814946621</v>
      </c>
    </row>
    <row r="35" spans="1:6" ht="15.6" customHeight="1">
      <c r="A35" s="156" t="s">
        <v>153</v>
      </c>
      <c r="B35" s="76">
        <f>SUM(B7:B34)</f>
        <v>496941.25</v>
      </c>
      <c r="C35" s="77">
        <f>SUM(C7:C34)</f>
        <v>481056.5</v>
      </c>
      <c r="D35" s="178">
        <f>SUM(D7:D34)</f>
        <v>496941.25</v>
      </c>
      <c r="E35" s="178">
        <f>SUM(E7:E34)</f>
        <v>481056.5</v>
      </c>
      <c r="F35" s="140">
        <f>E35*100/D35-100</f>
        <v>-3.19650461699446</v>
      </c>
    </row>
    <row r="36" spans="1:6" ht="15.6" customHeight="1">
      <c r="A36" s="73" t="s">
        <v>169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33" priority="2">
      <formula>MOD(ROW(),2)=0</formula>
    </cfRule>
  </conditionalFormatting>
  <conditionalFormatting sqref="F7:F35">
    <cfRule type="expression" dxfId="3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AD24B-1BE4-4C4F-B683-2EE19CE42620}">
  <sheetPr codeName="Hoja24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75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81</v>
      </c>
      <c r="C7" s="189">
        <v>67</v>
      </c>
      <c r="D7" s="189">
        <v>81</v>
      </c>
      <c r="E7" s="189">
        <v>67</v>
      </c>
      <c r="F7" s="190">
        <v>-17.283950617283949</v>
      </c>
      <c r="G7" s="37"/>
    </row>
    <row r="8" spans="1:14" ht="15.6" customHeight="1">
      <c r="A8" s="188" t="s">
        <v>11</v>
      </c>
      <c r="B8" s="189">
        <v>64</v>
      </c>
      <c r="C8" s="189">
        <v>60</v>
      </c>
      <c r="D8" s="189">
        <v>64</v>
      </c>
      <c r="E8" s="189">
        <v>60</v>
      </c>
      <c r="F8" s="190">
        <v>-6.25</v>
      </c>
      <c r="G8" s="6"/>
    </row>
    <row r="9" spans="1:14" ht="15.6" customHeight="1">
      <c r="A9" s="188" t="s">
        <v>8</v>
      </c>
      <c r="B9" s="189">
        <v>110</v>
      </c>
      <c r="C9" s="189">
        <v>103</v>
      </c>
      <c r="D9" s="189">
        <v>110</v>
      </c>
      <c r="E9" s="189">
        <v>103</v>
      </c>
      <c r="F9" s="190">
        <v>-6.3636363636363598</v>
      </c>
      <c r="G9" s="6"/>
    </row>
    <row r="10" spans="1:14" ht="15.6" customHeight="1">
      <c r="A10" s="188" t="s">
        <v>10</v>
      </c>
      <c r="B10" s="189">
        <v>59</v>
      </c>
      <c r="C10" s="189">
        <v>52</v>
      </c>
      <c r="D10" s="189">
        <v>59</v>
      </c>
      <c r="E10" s="189">
        <v>52</v>
      </c>
      <c r="F10" s="190">
        <v>-11.86440677966101</v>
      </c>
    </row>
    <row r="11" spans="1:14" ht="15.6" customHeight="1">
      <c r="A11" s="188" t="s">
        <v>9</v>
      </c>
      <c r="B11" s="189">
        <v>2467</v>
      </c>
      <c r="C11" s="189">
        <v>2132</v>
      </c>
      <c r="D11" s="189">
        <v>2467</v>
      </c>
      <c r="E11" s="189">
        <v>2132</v>
      </c>
      <c r="F11" s="190">
        <v>-13.579246047831379</v>
      </c>
    </row>
    <row r="12" spans="1:14" ht="15.6" customHeight="1">
      <c r="A12" s="188" t="s">
        <v>6</v>
      </c>
      <c r="B12" s="189">
        <v>143</v>
      </c>
      <c r="C12" s="189">
        <v>150</v>
      </c>
      <c r="D12" s="189">
        <v>143</v>
      </c>
      <c r="E12" s="189">
        <v>150</v>
      </c>
      <c r="F12" s="190">
        <v>4.8951048951048932</v>
      </c>
    </row>
    <row r="13" spans="1:14" ht="15.6" customHeight="1">
      <c r="A13" s="188" t="s">
        <v>175</v>
      </c>
      <c r="B13" s="189">
        <v>2978</v>
      </c>
      <c r="C13" s="189">
        <v>2467</v>
      </c>
      <c r="D13" s="189">
        <v>2978</v>
      </c>
      <c r="E13" s="189">
        <v>2467</v>
      </c>
      <c r="F13" s="190">
        <v>-17.159167226326389</v>
      </c>
    </row>
    <row r="14" spans="1:14" ht="15.6" customHeight="1">
      <c r="A14" s="188" t="s">
        <v>148</v>
      </c>
      <c r="B14" s="189">
        <v>553</v>
      </c>
      <c r="C14" s="189">
        <v>568</v>
      </c>
      <c r="D14" s="189">
        <v>553</v>
      </c>
      <c r="E14" s="189">
        <v>568</v>
      </c>
      <c r="F14" s="190">
        <v>2.712477396021697</v>
      </c>
    </row>
    <row r="15" spans="1:14" ht="15.6" customHeight="1">
      <c r="A15" s="188" t="s">
        <v>145</v>
      </c>
      <c r="B15" s="189">
        <v>189</v>
      </c>
      <c r="C15" s="189">
        <v>169</v>
      </c>
      <c r="D15" s="189">
        <v>189</v>
      </c>
      <c r="E15" s="189">
        <v>169</v>
      </c>
      <c r="F15" s="190">
        <v>-10.582010582010581</v>
      </c>
    </row>
    <row r="16" spans="1:14" ht="15.6" customHeight="1">
      <c r="A16" s="188" t="s">
        <v>144</v>
      </c>
      <c r="B16" s="189">
        <v>168</v>
      </c>
      <c r="C16" s="189">
        <v>185</v>
      </c>
      <c r="D16" s="189">
        <v>168</v>
      </c>
      <c r="E16" s="189">
        <v>185</v>
      </c>
      <c r="F16" s="190">
        <v>10.11904761904762</v>
      </c>
      <c r="G16" s="1"/>
    </row>
    <row r="17" spans="1:7" ht="15.6" customHeight="1">
      <c r="A17" s="188" t="s">
        <v>150</v>
      </c>
      <c r="B17" s="189">
        <v>100</v>
      </c>
      <c r="C17" s="189">
        <v>95</v>
      </c>
      <c r="D17" s="189">
        <v>100</v>
      </c>
      <c r="E17" s="189">
        <v>95</v>
      </c>
      <c r="F17" s="190">
        <v>-5</v>
      </c>
      <c r="G17" s="2"/>
    </row>
    <row r="18" spans="1:7" ht="15.6" customHeight="1">
      <c r="A18" s="188" t="s">
        <v>147</v>
      </c>
      <c r="B18" s="189">
        <v>871</v>
      </c>
      <c r="C18" s="189">
        <v>778</v>
      </c>
      <c r="D18" s="189">
        <v>871</v>
      </c>
      <c r="E18" s="189">
        <v>778</v>
      </c>
      <c r="F18" s="190">
        <v>-10.677382319173359</v>
      </c>
    </row>
    <row r="19" spans="1:7" ht="15.6" customHeight="1">
      <c r="A19" s="188" t="s">
        <v>143</v>
      </c>
      <c r="B19" s="189">
        <v>54</v>
      </c>
      <c r="C19" s="189">
        <v>51</v>
      </c>
      <c r="D19" s="189">
        <v>54</v>
      </c>
      <c r="E19" s="189">
        <v>51</v>
      </c>
      <c r="F19" s="190">
        <v>-5.5555555555555571</v>
      </c>
    </row>
    <row r="20" spans="1:7" ht="15.6" customHeight="1">
      <c r="A20" s="188" t="s">
        <v>142</v>
      </c>
      <c r="B20" s="189">
        <v>86</v>
      </c>
      <c r="C20" s="189">
        <v>70</v>
      </c>
      <c r="D20" s="189">
        <v>86</v>
      </c>
      <c r="E20" s="189">
        <v>70</v>
      </c>
      <c r="F20" s="190">
        <v>-18.604651162790699</v>
      </c>
    </row>
    <row r="21" spans="1:7" ht="15.6" customHeight="1">
      <c r="A21" s="188" t="s">
        <v>149</v>
      </c>
      <c r="B21" s="189">
        <v>167</v>
      </c>
      <c r="C21" s="189">
        <v>165</v>
      </c>
      <c r="D21" s="189">
        <v>167</v>
      </c>
      <c r="E21" s="189">
        <v>165</v>
      </c>
      <c r="F21" s="190">
        <v>-1.1976047904191629</v>
      </c>
    </row>
    <row r="22" spans="1:7" ht="15.6" customHeight="1">
      <c r="A22" s="188" t="s">
        <v>146</v>
      </c>
      <c r="B22" s="189">
        <v>1260</v>
      </c>
      <c r="C22" s="189">
        <v>1209</v>
      </c>
      <c r="D22" s="189">
        <v>1260</v>
      </c>
      <c r="E22" s="189">
        <v>1209</v>
      </c>
      <c r="F22" s="190">
        <v>-4.047619047619051</v>
      </c>
    </row>
    <row r="23" spans="1:7" ht="15.6" customHeight="1">
      <c r="A23" s="188" t="s">
        <v>165</v>
      </c>
      <c r="B23" s="189">
        <v>94</v>
      </c>
      <c r="C23" s="189">
        <v>116</v>
      </c>
      <c r="D23" s="189">
        <v>94</v>
      </c>
      <c r="E23" s="189">
        <v>116</v>
      </c>
      <c r="F23" s="190">
        <v>23.40425531914893</v>
      </c>
    </row>
    <row r="24" spans="1:7" ht="15.6" customHeight="1">
      <c r="A24" s="188" t="s">
        <v>141</v>
      </c>
      <c r="B24" s="189">
        <v>36</v>
      </c>
      <c r="C24" s="189">
        <v>56</v>
      </c>
      <c r="D24" s="189">
        <v>36</v>
      </c>
      <c r="E24" s="189">
        <v>56</v>
      </c>
      <c r="F24" s="190">
        <v>55.555555555555543</v>
      </c>
    </row>
    <row r="25" spans="1:7" ht="15.6" customHeight="1">
      <c r="A25" s="188" t="s">
        <v>140</v>
      </c>
      <c r="B25" s="189">
        <v>69</v>
      </c>
      <c r="C25" s="189">
        <v>61</v>
      </c>
      <c r="D25" s="189">
        <v>69</v>
      </c>
      <c r="E25" s="189">
        <v>61</v>
      </c>
      <c r="F25" s="190">
        <v>-11.594202898550719</v>
      </c>
    </row>
    <row r="26" spans="1:7" ht="15.6" customHeight="1">
      <c r="A26" s="188" t="s">
        <v>152</v>
      </c>
      <c r="B26" s="189">
        <v>71</v>
      </c>
      <c r="C26" s="189">
        <v>40</v>
      </c>
      <c r="D26" s="189">
        <v>71</v>
      </c>
      <c r="E26" s="189">
        <v>40</v>
      </c>
      <c r="F26" s="190">
        <v>-43.661971830985912</v>
      </c>
    </row>
    <row r="27" spans="1:7" ht="15.6" customHeight="1">
      <c r="A27" s="188" t="s">
        <v>173</v>
      </c>
      <c r="B27" s="189">
        <v>51</v>
      </c>
      <c r="C27" s="189">
        <v>65</v>
      </c>
      <c r="D27" s="189">
        <v>51</v>
      </c>
      <c r="E27" s="189">
        <v>65</v>
      </c>
      <c r="F27" s="190">
        <v>27.450980392156861</v>
      </c>
    </row>
    <row r="28" spans="1:7" ht="15.6" customHeight="1">
      <c r="A28" s="188" t="s">
        <v>177</v>
      </c>
      <c r="B28" s="189">
        <v>1503</v>
      </c>
      <c r="C28" s="189">
        <v>1500</v>
      </c>
      <c r="D28" s="189">
        <v>1503</v>
      </c>
      <c r="E28" s="189">
        <v>1500</v>
      </c>
      <c r="F28" s="190">
        <v>-0.19960079840319619</v>
      </c>
    </row>
    <row r="29" spans="1:7" ht="15.6" customHeight="1">
      <c r="A29" s="188" t="s">
        <v>178</v>
      </c>
      <c r="B29" s="189">
        <v>103</v>
      </c>
      <c r="C29" s="189">
        <v>98</v>
      </c>
      <c r="D29" s="189">
        <v>103</v>
      </c>
      <c r="E29" s="189">
        <v>98</v>
      </c>
      <c r="F29" s="190">
        <v>-4.8543689320388381</v>
      </c>
    </row>
    <row r="30" spans="1:7" ht="15.6" customHeight="1">
      <c r="A30" s="188" t="s">
        <v>179</v>
      </c>
      <c r="B30" s="189">
        <v>56</v>
      </c>
      <c r="C30" s="189">
        <v>70</v>
      </c>
      <c r="D30" s="189">
        <v>56</v>
      </c>
      <c r="E30" s="189">
        <v>70</v>
      </c>
      <c r="F30" s="190">
        <v>25</v>
      </c>
    </row>
    <row r="31" spans="1:7" ht="15.6" customHeight="1">
      <c r="A31" s="188" t="s">
        <v>180</v>
      </c>
      <c r="B31" s="189">
        <v>175</v>
      </c>
      <c r="C31" s="189">
        <v>146</v>
      </c>
      <c r="D31" s="189">
        <v>175</v>
      </c>
      <c r="E31" s="189">
        <v>146</v>
      </c>
      <c r="F31" s="190">
        <v>-16.571428571428569</v>
      </c>
    </row>
    <row r="32" spans="1:7" ht="15.6" customHeight="1">
      <c r="A32" s="188" t="s">
        <v>181</v>
      </c>
      <c r="B32" s="189">
        <v>556</v>
      </c>
      <c r="C32" s="189">
        <v>592</v>
      </c>
      <c r="D32" s="189">
        <v>556</v>
      </c>
      <c r="E32" s="189">
        <v>592</v>
      </c>
      <c r="F32" s="190">
        <v>6.4748201438848989</v>
      </c>
    </row>
    <row r="33" spans="1:6" ht="15.6" customHeight="1">
      <c r="A33" s="188" t="s">
        <v>182</v>
      </c>
      <c r="B33" s="189">
        <v>124</v>
      </c>
      <c r="C33" s="189">
        <v>115</v>
      </c>
      <c r="D33" s="189">
        <v>124</v>
      </c>
      <c r="E33" s="189">
        <v>115</v>
      </c>
      <c r="F33" s="190">
        <v>-7.2580645161290391</v>
      </c>
    </row>
    <row r="34" spans="1:6" ht="15.6" customHeight="1">
      <c r="A34" s="188" t="s">
        <v>183</v>
      </c>
      <c r="B34" s="189">
        <v>27</v>
      </c>
      <c r="C34" s="189">
        <v>24</v>
      </c>
      <c r="D34" s="189">
        <v>27</v>
      </c>
      <c r="E34" s="189">
        <v>24</v>
      </c>
      <c r="F34" s="190">
        <v>-11.111111111111111</v>
      </c>
    </row>
    <row r="35" spans="1:6" ht="15.6" customHeight="1">
      <c r="A35" s="156" t="s">
        <v>153</v>
      </c>
      <c r="B35" s="76">
        <f>SUM(B7:B34)</f>
        <v>12215</v>
      </c>
      <c r="C35" s="77">
        <f>SUM(C7:C34)</f>
        <v>11204</v>
      </c>
      <c r="D35" s="178">
        <f>SUM(D7:D34)</f>
        <v>12215</v>
      </c>
      <c r="E35" s="78">
        <f>SUM(E7:E34)</f>
        <v>11204</v>
      </c>
      <c r="F35" s="140">
        <f>E35*100/D35-100</f>
        <v>-8.2767089643880496</v>
      </c>
    </row>
    <row r="36" spans="1:6" ht="15.6" customHeight="1">
      <c r="A36" s="73" t="s">
        <v>77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31" priority="2">
      <formula>MOD(ROW(),2)=0</formula>
    </cfRule>
  </conditionalFormatting>
  <conditionalFormatting sqref="F7:F35">
    <cfRule type="expression" dxfId="3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21BD4-3F49-46FC-84B6-1122F962A64C}">
  <sheetPr codeName="Hoja25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1209395</v>
      </c>
      <c r="C7" s="189">
        <v>1300271</v>
      </c>
      <c r="D7" s="189">
        <v>1209395</v>
      </c>
      <c r="E7" s="189">
        <v>1300271</v>
      </c>
      <c r="F7" s="190">
        <v>7.5141703082946378</v>
      </c>
      <c r="G7" s="37"/>
    </row>
    <row r="8" spans="1:14" ht="15.6" customHeight="1">
      <c r="A8" s="188" t="s">
        <v>11</v>
      </c>
      <c r="B8" s="189">
        <v>702046</v>
      </c>
      <c r="C8" s="189">
        <v>1351065</v>
      </c>
      <c r="D8" s="189">
        <v>702046</v>
      </c>
      <c r="E8" s="189">
        <v>1351065</v>
      </c>
      <c r="F8" s="190">
        <v>92.446791235901912</v>
      </c>
      <c r="G8" s="6"/>
    </row>
    <row r="9" spans="1:14" ht="15.6" customHeight="1">
      <c r="A9" s="188" t="s">
        <v>8</v>
      </c>
      <c r="B9" s="189">
        <v>2016323</v>
      </c>
      <c r="C9" s="189">
        <v>1707917</v>
      </c>
      <c r="D9" s="189">
        <v>2016323</v>
      </c>
      <c r="E9" s="189">
        <v>1707917</v>
      </c>
      <c r="F9" s="190">
        <v>-15.295466053801899</v>
      </c>
      <c r="G9" s="6"/>
    </row>
    <row r="10" spans="1:14" ht="15.6" customHeight="1">
      <c r="A10" s="188" t="s">
        <v>10</v>
      </c>
      <c r="B10" s="189">
        <v>469747</v>
      </c>
      <c r="C10" s="189">
        <v>429744</v>
      </c>
      <c r="D10" s="189">
        <v>469747</v>
      </c>
      <c r="E10" s="189">
        <v>429744</v>
      </c>
      <c r="F10" s="190">
        <v>-8.515860665422025</v>
      </c>
    </row>
    <row r="11" spans="1:14" ht="15.6" customHeight="1">
      <c r="A11" s="188" t="s">
        <v>9</v>
      </c>
      <c r="B11" s="189">
        <v>43900862</v>
      </c>
      <c r="C11" s="189">
        <v>37286493</v>
      </c>
      <c r="D11" s="189">
        <v>43900862</v>
      </c>
      <c r="E11" s="189">
        <v>37286493</v>
      </c>
      <c r="F11" s="190">
        <v>-15.066603931376109</v>
      </c>
    </row>
    <row r="12" spans="1:14" ht="15.6" customHeight="1">
      <c r="A12" s="188" t="s">
        <v>6</v>
      </c>
      <c r="B12" s="189">
        <v>1878269</v>
      </c>
      <c r="C12" s="189">
        <v>2013021</v>
      </c>
      <c r="D12" s="189">
        <v>1878269</v>
      </c>
      <c r="E12" s="189">
        <v>2013021</v>
      </c>
      <c r="F12" s="190">
        <v>7.1742652410277827</v>
      </c>
    </row>
    <row r="13" spans="1:14" ht="15.6" customHeight="1">
      <c r="A13" s="188" t="s">
        <v>175</v>
      </c>
      <c r="B13" s="189">
        <v>16791987</v>
      </c>
      <c r="C13" s="189">
        <v>14300264</v>
      </c>
      <c r="D13" s="189">
        <v>16791987</v>
      </c>
      <c r="E13" s="189">
        <v>14300264</v>
      </c>
      <c r="F13" s="190">
        <v>-14.8387620833675</v>
      </c>
    </row>
    <row r="14" spans="1:14" ht="15.6" customHeight="1">
      <c r="A14" s="188" t="s">
        <v>148</v>
      </c>
      <c r="B14" s="189">
        <v>22236443</v>
      </c>
      <c r="C14" s="189">
        <v>23846179</v>
      </c>
      <c r="D14" s="189">
        <v>22236443</v>
      </c>
      <c r="E14" s="189">
        <v>23846179</v>
      </c>
      <c r="F14" s="190">
        <v>7.2391793957333874</v>
      </c>
    </row>
    <row r="15" spans="1:14" ht="15.6" customHeight="1">
      <c r="A15" s="188" t="s">
        <v>145</v>
      </c>
      <c r="B15" s="189">
        <v>3527561</v>
      </c>
      <c r="C15" s="189">
        <v>3312239</v>
      </c>
      <c r="D15" s="189">
        <v>3527561</v>
      </c>
      <c r="E15" s="189">
        <v>3312239</v>
      </c>
      <c r="F15" s="190">
        <v>-6.1039908310586242</v>
      </c>
    </row>
    <row r="16" spans="1:14" ht="15.6" customHeight="1">
      <c r="A16" s="188" t="s">
        <v>144</v>
      </c>
      <c r="B16" s="189">
        <v>3916849</v>
      </c>
      <c r="C16" s="189">
        <v>3531588</v>
      </c>
      <c r="D16" s="189">
        <v>3916849</v>
      </c>
      <c r="E16" s="189">
        <v>3531588</v>
      </c>
      <c r="F16" s="190">
        <v>-9.8359931669563991</v>
      </c>
      <c r="G16" s="1"/>
    </row>
    <row r="17" spans="1:7" ht="15.6" customHeight="1">
      <c r="A17" s="188" t="s">
        <v>150</v>
      </c>
      <c r="B17" s="189">
        <v>1633351</v>
      </c>
      <c r="C17" s="189">
        <v>1544872</v>
      </c>
      <c r="D17" s="189">
        <v>1633351</v>
      </c>
      <c r="E17" s="189">
        <v>1544872</v>
      </c>
      <c r="F17" s="190">
        <v>-5.4170230403630342</v>
      </c>
      <c r="G17" s="2"/>
    </row>
    <row r="18" spans="1:7" ht="15.6" customHeight="1">
      <c r="A18" s="188" t="s">
        <v>147</v>
      </c>
      <c r="B18" s="189">
        <v>6302453</v>
      </c>
      <c r="C18" s="189">
        <v>5679004</v>
      </c>
      <c r="D18" s="189">
        <v>6302453</v>
      </c>
      <c r="E18" s="189">
        <v>5679004</v>
      </c>
      <c r="F18" s="190">
        <v>-9.8921642097132718</v>
      </c>
    </row>
    <row r="19" spans="1:7" ht="15.6" customHeight="1">
      <c r="A19" s="188" t="s">
        <v>143</v>
      </c>
      <c r="B19" s="189">
        <v>678852</v>
      </c>
      <c r="C19" s="189">
        <v>986288</v>
      </c>
      <c r="D19" s="189">
        <v>678852</v>
      </c>
      <c r="E19" s="189">
        <v>986288</v>
      </c>
      <c r="F19" s="190">
        <v>45.287632650415702</v>
      </c>
    </row>
    <row r="20" spans="1:7" ht="15.6" customHeight="1">
      <c r="A20" s="188" t="s">
        <v>142</v>
      </c>
      <c r="B20" s="189">
        <v>1397922</v>
      </c>
      <c r="C20" s="189">
        <v>1153705</v>
      </c>
      <c r="D20" s="189">
        <v>1397922</v>
      </c>
      <c r="E20" s="189">
        <v>1153705</v>
      </c>
      <c r="F20" s="190">
        <v>-17.47000190282434</v>
      </c>
    </row>
    <row r="21" spans="1:7" ht="15.6" customHeight="1">
      <c r="A21" s="188" t="s">
        <v>149</v>
      </c>
      <c r="B21" s="189">
        <v>3120988</v>
      </c>
      <c r="C21" s="189">
        <v>2966115</v>
      </c>
      <c r="D21" s="189">
        <v>3120988</v>
      </c>
      <c r="E21" s="189">
        <v>2966115</v>
      </c>
      <c r="F21" s="190">
        <v>-4.9623068079723538</v>
      </c>
    </row>
    <row r="22" spans="1:7" ht="15.6" customHeight="1">
      <c r="A22" s="188" t="s">
        <v>146</v>
      </c>
      <c r="B22" s="189">
        <v>32114039</v>
      </c>
      <c r="C22" s="189">
        <v>30128397</v>
      </c>
      <c r="D22" s="189">
        <v>32114039</v>
      </c>
      <c r="E22" s="189">
        <v>30128397</v>
      </c>
      <c r="F22" s="190">
        <v>-6.1830964333075684</v>
      </c>
    </row>
    <row r="23" spans="1:7" ht="15.6" customHeight="1">
      <c r="A23" s="188" t="s">
        <v>165</v>
      </c>
      <c r="B23" s="189">
        <v>4116828</v>
      </c>
      <c r="C23" s="189">
        <v>5552551</v>
      </c>
      <c r="D23" s="189">
        <v>4116828</v>
      </c>
      <c r="E23" s="189">
        <v>5552551</v>
      </c>
      <c r="F23" s="190">
        <v>34.874495606811848</v>
      </c>
    </row>
    <row r="24" spans="1:7" ht="15.6" customHeight="1">
      <c r="A24" s="188" t="s">
        <v>141</v>
      </c>
      <c r="B24" s="189">
        <v>279013</v>
      </c>
      <c r="C24" s="189">
        <v>336334</v>
      </c>
      <c r="D24" s="189">
        <v>279013</v>
      </c>
      <c r="E24" s="189">
        <v>336334</v>
      </c>
      <c r="F24" s="190">
        <v>20.544204033503821</v>
      </c>
    </row>
    <row r="25" spans="1:7" ht="15.6" customHeight="1">
      <c r="A25" s="188" t="s">
        <v>140</v>
      </c>
      <c r="B25" s="189">
        <v>1912089</v>
      </c>
      <c r="C25" s="189">
        <v>1721232</v>
      </c>
      <c r="D25" s="189">
        <v>1912089</v>
      </c>
      <c r="E25" s="189">
        <v>1721232</v>
      </c>
      <c r="F25" s="190">
        <v>-9.9815960449539745</v>
      </c>
    </row>
    <row r="26" spans="1:7" ht="15.6" customHeight="1">
      <c r="A26" s="188" t="s">
        <v>152</v>
      </c>
      <c r="B26" s="189">
        <v>1112336</v>
      </c>
      <c r="C26" s="189">
        <v>575904</v>
      </c>
      <c r="D26" s="189">
        <v>1112336</v>
      </c>
      <c r="E26" s="189">
        <v>575904</v>
      </c>
      <c r="F26" s="190">
        <v>-48.225715970713892</v>
      </c>
    </row>
    <row r="27" spans="1:7" ht="15.6" customHeight="1">
      <c r="A27" s="188" t="s">
        <v>173</v>
      </c>
      <c r="B27" s="189">
        <v>411650</v>
      </c>
      <c r="C27" s="189">
        <v>444773</v>
      </c>
      <c r="D27" s="189">
        <v>411650</v>
      </c>
      <c r="E27" s="189">
        <v>444773</v>
      </c>
      <c r="F27" s="190">
        <v>8.0463986396210316</v>
      </c>
    </row>
    <row r="28" spans="1:7" ht="15.6" customHeight="1">
      <c r="A28" s="188" t="s">
        <v>177</v>
      </c>
      <c r="B28" s="189">
        <v>21464567</v>
      </c>
      <c r="C28" s="189">
        <v>23989781</v>
      </c>
      <c r="D28" s="189">
        <v>21464567</v>
      </c>
      <c r="E28" s="189">
        <v>23989781</v>
      </c>
      <c r="F28" s="190">
        <v>11.764569953822029</v>
      </c>
    </row>
    <row r="29" spans="1:7" ht="15.6" customHeight="1">
      <c r="A29" s="188" t="s">
        <v>178</v>
      </c>
      <c r="B29" s="189">
        <v>1617738</v>
      </c>
      <c r="C29" s="189">
        <v>1661034</v>
      </c>
      <c r="D29" s="189">
        <v>1617738</v>
      </c>
      <c r="E29" s="189">
        <v>1661034</v>
      </c>
      <c r="F29" s="190">
        <v>2.676329541619225</v>
      </c>
    </row>
    <row r="30" spans="1:7" ht="15.6" customHeight="1">
      <c r="A30" s="188" t="s">
        <v>179</v>
      </c>
      <c r="B30" s="189">
        <v>419906</v>
      </c>
      <c r="C30" s="189">
        <v>412792</v>
      </c>
      <c r="D30" s="189">
        <v>419906</v>
      </c>
      <c r="E30" s="189">
        <v>412792</v>
      </c>
      <c r="F30" s="190">
        <v>-1.694188699375573</v>
      </c>
    </row>
    <row r="31" spans="1:7" ht="15.6" customHeight="1">
      <c r="A31" s="188" t="s">
        <v>180</v>
      </c>
      <c r="B31" s="189">
        <v>3355802</v>
      </c>
      <c r="C31" s="189">
        <v>3079411</v>
      </c>
      <c r="D31" s="189">
        <v>3355802</v>
      </c>
      <c r="E31" s="189">
        <v>3079411</v>
      </c>
      <c r="F31" s="190">
        <v>-8.2362129827683503</v>
      </c>
    </row>
    <row r="32" spans="1:7" ht="15.6" customHeight="1">
      <c r="A32" s="188" t="s">
        <v>181</v>
      </c>
      <c r="B32" s="189">
        <v>21690169</v>
      </c>
      <c r="C32" s="189">
        <v>22290606</v>
      </c>
      <c r="D32" s="189">
        <v>21690169</v>
      </c>
      <c r="E32" s="189">
        <v>22290606</v>
      </c>
      <c r="F32" s="190">
        <v>2.768244913167806</v>
      </c>
    </row>
    <row r="33" spans="1:6" ht="15.6" customHeight="1">
      <c r="A33" s="188" t="s">
        <v>182</v>
      </c>
      <c r="B33" s="189">
        <v>2990320</v>
      </c>
      <c r="C33" s="189">
        <v>2638459</v>
      </c>
      <c r="D33" s="189">
        <v>2990320</v>
      </c>
      <c r="E33" s="189">
        <v>2638459</v>
      </c>
      <c r="F33" s="190">
        <v>-11.766667112549831</v>
      </c>
    </row>
    <row r="34" spans="1:6" ht="15.6" customHeight="1">
      <c r="A34" s="188" t="s">
        <v>183</v>
      </c>
      <c r="B34" s="189">
        <v>161592</v>
      </c>
      <c r="C34" s="189">
        <v>276333</v>
      </c>
      <c r="D34" s="189">
        <v>161592</v>
      </c>
      <c r="E34" s="189">
        <v>276333</v>
      </c>
      <c r="F34" s="190">
        <v>71.006609238081097</v>
      </c>
    </row>
    <row r="35" spans="1:6" ht="15.6" customHeight="1">
      <c r="A35" s="156" t="s">
        <v>153</v>
      </c>
      <c r="B35" s="76">
        <f>SUM(B7:B34)</f>
        <v>201429097</v>
      </c>
      <c r="C35" s="77">
        <f>SUM(C7:C34)</f>
        <v>194516372</v>
      </c>
      <c r="D35" s="178">
        <f>SUM(D7:D34)</f>
        <v>201429097</v>
      </c>
      <c r="E35" s="78">
        <f>SUM(E7:E34)</f>
        <v>194516372</v>
      </c>
      <c r="F35" s="140">
        <f>E35*100/D35-100</f>
        <v>-3.4318403363541847</v>
      </c>
    </row>
    <row r="36" spans="1:6" ht="15.6" customHeight="1">
      <c r="A36" s="73" t="s">
        <v>77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9" priority="2">
      <formula>MOD(ROW(),2)=0</formula>
    </cfRule>
  </conditionalFormatting>
  <conditionalFormatting sqref="F7:F35">
    <cfRule type="expression" dxfId="2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8EFFE-2B6D-45BB-94FA-4ABAF1ECED35}">
  <sheetPr codeName="Hoja26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79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</v>
      </c>
      <c r="C7" s="189">
        <v>4</v>
      </c>
      <c r="D7" s="189">
        <v>2</v>
      </c>
      <c r="E7" s="189">
        <v>4</v>
      </c>
      <c r="F7" s="190">
        <v>100</v>
      </c>
      <c r="G7" s="37"/>
    </row>
    <row r="8" spans="1:14" ht="15.6" customHeight="1">
      <c r="A8" s="188" t="s">
        <v>11</v>
      </c>
      <c r="B8" s="189">
        <v>0</v>
      </c>
      <c r="C8" s="189">
        <v>2</v>
      </c>
      <c r="D8" s="189">
        <v>0</v>
      </c>
      <c r="E8" s="189">
        <v>2</v>
      </c>
      <c r="F8" s="190" t="s">
        <v>151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0</v>
      </c>
      <c r="E9" s="189">
        <v>0</v>
      </c>
      <c r="F9" s="190" t="s">
        <v>151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9</v>
      </c>
      <c r="C12" s="189">
        <v>13</v>
      </c>
      <c r="D12" s="189">
        <v>9</v>
      </c>
      <c r="E12" s="189">
        <v>13</v>
      </c>
      <c r="F12" s="190">
        <v>44.444444444444457</v>
      </c>
    </row>
    <row r="13" spans="1:14" ht="15.6" customHeight="1">
      <c r="A13" s="188" t="s">
        <v>175</v>
      </c>
      <c r="B13" s="189">
        <v>15</v>
      </c>
      <c r="C13" s="189">
        <v>9</v>
      </c>
      <c r="D13" s="189">
        <v>15</v>
      </c>
      <c r="E13" s="189">
        <v>9</v>
      </c>
      <c r="F13" s="190">
        <v>-40</v>
      </c>
    </row>
    <row r="14" spans="1:14" ht="15.6" customHeight="1">
      <c r="A14" s="188" t="s">
        <v>148</v>
      </c>
      <c r="B14" s="189">
        <v>23</v>
      </c>
      <c r="C14" s="189">
        <v>32</v>
      </c>
      <c r="D14" s="189">
        <v>23</v>
      </c>
      <c r="E14" s="189">
        <v>32</v>
      </c>
      <c r="F14" s="190">
        <v>39.130434782608688</v>
      </c>
    </row>
    <row r="15" spans="1:14" ht="15.6" customHeight="1">
      <c r="A15" s="188" t="s">
        <v>145</v>
      </c>
      <c r="B15" s="189">
        <v>0</v>
      </c>
      <c r="C15" s="189">
        <v>0</v>
      </c>
      <c r="D15" s="189">
        <v>0</v>
      </c>
      <c r="E15" s="189">
        <v>0</v>
      </c>
      <c r="F15" s="190" t="s">
        <v>151</v>
      </c>
    </row>
    <row r="16" spans="1:14" ht="15.6" customHeight="1">
      <c r="A16" s="188" t="s">
        <v>144</v>
      </c>
      <c r="B16" s="189">
        <v>6</v>
      </c>
      <c r="C16" s="189">
        <v>5</v>
      </c>
      <c r="D16" s="189">
        <v>6</v>
      </c>
      <c r="E16" s="189">
        <v>5</v>
      </c>
      <c r="F16" s="190">
        <v>-16.666666666666671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1</v>
      </c>
      <c r="C18" s="189">
        <v>0</v>
      </c>
      <c r="D18" s="189">
        <v>1</v>
      </c>
      <c r="E18" s="189">
        <v>0</v>
      </c>
      <c r="F18" s="190">
        <v>-100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0</v>
      </c>
      <c r="C21" s="189">
        <v>0</v>
      </c>
      <c r="D21" s="189">
        <v>0</v>
      </c>
      <c r="E21" s="189">
        <v>0</v>
      </c>
      <c r="F21" s="190" t="s">
        <v>151</v>
      </c>
    </row>
    <row r="22" spans="1:7" ht="15.6" customHeight="1">
      <c r="A22" s="188" t="s">
        <v>146</v>
      </c>
      <c r="B22" s="189">
        <v>110</v>
      </c>
      <c r="C22" s="189">
        <v>122</v>
      </c>
      <c r="D22" s="189">
        <v>110</v>
      </c>
      <c r="E22" s="189">
        <v>122</v>
      </c>
      <c r="F22" s="190">
        <v>10.90909090909091</v>
      </c>
    </row>
    <row r="23" spans="1:7" ht="15.6" customHeight="1">
      <c r="A23" s="188" t="s">
        <v>165</v>
      </c>
      <c r="B23" s="189">
        <v>9</v>
      </c>
      <c r="C23" s="189">
        <v>15</v>
      </c>
      <c r="D23" s="189">
        <v>9</v>
      </c>
      <c r="E23" s="189">
        <v>15</v>
      </c>
      <c r="F23" s="190">
        <v>66.666666666666657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1</v>
      </c>
      <c r="D25" s="189">
        <v>0</v>
      </c>
      <c r="E25" s="189">
        <v>1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90</v>
      </c>
      <c r="C28" s="189">
        <v>110</v>
      </c>
      <c r="D28" s="189">
        <v>90</v>
      </c>
      <c r="E28" s="189">
        <v>110</v>
      </c>
      <c r="F28" s="190">
        <v>22.222222222222229</v>
      </c>
    </row>
    <row r="29" spans="1:7" ht="15.6" customHeight="1">
      <c r="A29" s="188" t="s">
        <v>178</v>
      </c>
      <c r="B29" s="189">
        <v>0</v>
      </c>
      <c r="C29" s="189">
        <v>1</v>
      </c>
      <c r="D29" s="189">
        <v>0</v>
      </c>
      <c r="E29" s="189">
        <v>1</v>
      </c>
      <c r="F29" s="190" t="s">
        <v>151</v>
      </c>
    </row>
    <row r="30" spans="1:7" ht="15.6" customHeight="1">
      <c r="A30" s="188" t="s">
        <v>179</v>
      </c>
      <c r="B30" s="189">
        <v>1</v>
      </c>
      <c r="C30" s="189">
        <v>1</v>
      </c>
      <c r="D30" s="189">
        <v>1</v>
      </c>
      <c r="E30" s="189">
        <v>1</v>
      </c>
      <c r="F30" s="190">
        <v>0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10</v>
      </c>
      <c r="C32" s="189">
        <v>15</v>
      </c>
      <c r="D32" s="189">
        <v>10</v>
      </c>
      <c r="E32" s="189">
        <v>15</v>
      </c>
      <c r="F32" s="190">
        <v>50</v>
      </c>
    </row>
    <row r="33" spans="1:6" ht="15.6" customHeight="1">
      <c r="A33" s="188" t="s">
        <v>182</v>
      </c>
      <c r="B33" s="189">
        <v>6</v>
      </c>
      <c r="C33" s="189">
        <v>3</v>
      </c>
      <c r="D33" s="189">
        <v>6</v>
      </c>
      <c r="E33" s="189">
        <v>3</v>
      </c>
      <c r="F33" s="190">
        <v>-50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282</v>
      </c>
      <c r="C35" s="77">
        <f>SUM(C7:C34)</f>
        <v>333</v>
      </c>
      <c r="D35" s="178">
        <f>SUM(D7:D34)</f>
        <v>282</v>
      </c>
      <c r="E35" s="178">
        <f>SUM(E7:E34)</f>
        <v>333</v>
      </c>
      <c r="F35" s="140">
        <f>E35*100/D35-100</f>
        <v>18.085106382978722</v>
      </c>
    </row>
    <row r="36" spans="1:6" ht="15.6" customHeight="1">
      <c r="A36" s="73" t="s">
        <v>161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27" priority="2">
      <formula>MOD(ROW(),2)=0</formula>
    </cfRule>
  </conditionalFormatting>
  <conditionalFormatting sqref="F7:F35">
    <cfRule type="expression" dxfId="2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206B8-8081-4357-AAC4-633D7EEA5EBE}">
  <sheetPr codeName="Hoja2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5677</v>
      </c>
      <c r="C7" s="189">
        <v>5529</v>
      </c>
      <c r="D7" s="189">
        <v>5677</v>
      </c>
      <c r="E7" s="189">
        <v>5529</v>
      </c>
      <c r="F7" s="190">
        <v>-2.6070107451118498</v>
      </c>
      <c r="G7" s="37"/>
    </row>
    <row r="8" spans="1:14" ht="15.6" customHeight="1">
      <c r="A8" s="188" t="s">
        <v>11</v>
      </c>
      <c r="B8" s="189">
        <v>10267</v>
      </c>
      <c r="C8" s="189">
        <v>24247</v>
      </c>
      <c r="D8" s="189">
        <v>10267</v>
      </c>
      <c r="E8" s="189">
        <v>24247</v>
      </c>
      <c r="F8" s="190">
        <v>136.1644102464206</v>
      </c>
      <c r="G8" s="6"/>
    </row>
    <row r="9" spans="1:14" ht="15.6" customHeight="1">
      <c r="A9" s="188" t="s">
        <v>8</v>
      </c>
      <c r="B9" s="189">
        <v>40956</v>
      </c>
      <c r="C9" s="189">
        <v>36765</v>
      </c>
      <c r="D9" s="189">
        <v>40956</v>
      </c>
      <c r="E9" s="189">
        <v>36765</v>
      </c>
      <c r="F9" s="190">
        <v>-10.232932903603871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399875</v>
      </c>
      <c r="C11" s="189">
        <v>384444</v>
      </c>
      <c r="D11" s="189">
        <v>399875</v>
      </c>
      <c r="E11" s="189">
        <v>384444</v>
      </c>
      <c r="F11" s="190">
        <v>-3.858955923726171</v>
      </c>
    </row>
    <row r="12" spans="1:14" ht="15.6" customHeight="1">
      <c r="A12" s="188" t="s">
        <v>6</v>
      </c>
      <c r="B12" s="189">
        <v>15114</v>
      </c>
      <c r="C12" s="189">
        <v>20312</v>
      </c>
      <c r="D12" s="189">
        <v>15114</v>
      </c>
      <c r="E12" s="189">
        <v>20312</v>
      </c>
      <c r="F12" s="190">
        <v>34.391954479290717</v>
      </c>
    </row>
    <row r="13" spans="1:14" ht="15.6" customHeight="1">
      <c r="A13" s="188" t="s">
        <v>175</v>
      </c>
      <c r="B13" s="189">
        <v>308136</v>
      </c>
      <c r="C13" s="189">
        <v>244907</v>
      </c>
      <c r="D13" s="189">
        <v>308136</v>
      </c>
      <c r="E13" s="189">
        <v>244907</v>
      </c>
      <c r="F13" s="190">
        <v>-20.51983539735701</v>
      </c>
    </row>
    <row r="14" spans="1:14" ht="15.6" customHeight="1">
      <c r="A14" s="188" t="s">
        <v>148</v>
      </c>
      <c r="B14" s="189">
        <v>179492</v>
      </c>
      <c r="C14" s="189">
        <v>208160</v>
      </c>
      <c r="D14" s="189">
        <v>179492</v>
      </c>
      <c r="E14" s="189">
        <v>208160</v>
      </c>
      <c r="F14" s="190">
        <v>15.97174247320214</v>
      </c>
    </row>
    <row r="15" spans="1:14" ht="15.6" customHeight="1">
      <c r="A15" s="188" t="s">
        <v>145</v>
      </c>
      <c r="B15" s="189">
        <v>4367</v>
      </c>
      <c r="C15" s="189">
        <v>3843</v>
      </c>
      <c r="D15" s="189">
        <v>4367</v>
      </c>
      <c r="E15" s="189">
        <v>3843</v>
      </c>
      <c r="F15" s="190">
        <v>-11.9990840393863</v>
      </c>
    </row>
    <row r="16" spans="1:14" ht="15.6" customHeight="1">
      <c r="A16" s="188" t="s">
        <v>144</v>
      </c>
      <c r="B16" s="189">
        <v>8115</v>
      </c>
      <c r="C16" s="189">
        <v>4125</v>
      </c>
      <c r="D16" s="189">
        <v>8115</v>
      </c>
      <c r="E16" s="189">
        <v>4125</v>
      </c>
      <c r="F16" s="190">
        <v>-49.168207024029577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147737</v>
      </c>
      <c r="C18" s="189">
        <v>124506</v>
      </c>
      <c r="D18" s="189">
        <v>147737</v>
      </c>
      <c r="E18" s="189">
        <v>124506</v>
      </c>
      <c r="F18" s="190">
        <v>-15.724564597900329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2894</v>
      </c>
      <c r="C21" s="189">
        <v>2836</v>
      </c>
      <c r="D21" s="189">
        <v>2894</v>
      </c>
      <c r="E21" s="189">
        <v>2836</v>
      </c>
      <c r="F21" s="190">
        <v>-2.0041465100207319</v>
      </c>
    </row>
    <row r="22" spans="1:7" ht="15.6" customHeight="1">
      <c r="A22" s="188" t="s">
        <v>146</v>
      </c>
      <c r="B22" s="189">
        <v>416063</v>
      </c>
      <c r="C22" s="189">
        <v>456599</v>
      </c>
      <c r="D22" s="189">
        <v>416063</v>
      </c>
      <c r="E22" s="189">
        <v>456599</v>
      </c>
      <c r="F22" s="190">
        <v>9.742755303884266</v>
      </c>
    </row>
    <row r="23" spans="1:7" ht="15.6" customHeight="1">
      <c r="A23" s="188" t="s">
        <v>165</v>
      </c>
      <c r="B23" s="189">
        <v>38904</v>
      </c>
      <c r="C23" s="189">
        <v>55706</v>
      </c>
      <c r="D23" s="189">
        <v>38904</v>
      </c>
      <c r="E23" s="189">
        <v>55706</v>
      </c>
      <c r="F23" s="190">
        <v>43.188361093974919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42318</v>
      </c>
      <c r="C25" s="189">
        <v>47821</v>
      </c>
      <c r="D25" s="189">
        <v>42318</v>
      </c>
      <c r="E25" s="189">
        <v>47821</v>
      </c>
      <c r="F25" s="190">
        <v>13.00392268065599</v>
      </c>
    </row>
    <row r="26" spans="1:7" ht="15.6" customHeight="1">
      <c r="A26" s="188" t="s">
        <v>152</v>
      </c>
      <c r="B26" s="189">
        <v>7749</v>
      </c>
      <c r="C26" s="189">
        <v>9283</v>
      </c>
      <c r="D26" s="189">
        <v>7749</v>
      </c>
      <c r="E26" s="189">
        <v>9283</v>
      </c>
      <c r="F26" s="190">
        <v>19.796102722931991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685942</v>
      </c>
      <c r="C28" s="189">
        <v>695320</v>
      </c>
      <c r="D28" s="189">
        <v>685942</v>
      </c>
      <c r="E28" s="189">
        <v>695320</v>
      </c>
      <c r="F28" s="190">
        <v>1.367170985301968</v>
      </c>
    </row>
    <row r="29" spans="1:7" ht="15.6" customHeight="1">
      <c r="A29" s="188" t="s">
        <v>178</v>
      </c>
      <c r="B29" s="189">
        <v>6048</v>
      </c>
      <c r="C29" s="189">
        <v>6256</v>
      </c>
      <c r="D29" s="189">
        <v>6048</v>
      </c>
      <c r="E29" s="189">
        <v>6256</v>
      </c>
      <c r="F29" s="190">
        <v>3.4391534391534431</v>
      </c>
    </row>
    <row r="30" spans="1:7" ht="15.6" customHeight="1">
      <c r="A30" s="188" t="s">
        <v>179</v>
      </c>
      <c r="B30" s="189">
        <v>295</v>
      </c>
      <c r="C30" s="189">
        <v>136</v>
      </c>
      <c r="D30" s="189">
        <v>295</v>
      </c>
      <c r="E30" s="189">
        <v>136</v>
      </c>
      <c r="F30" s="190">
        <v>-53.898305084745758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69434</v>
      </c>
      <c r="C32" s="189">
        <v>77777</v>
      </c>
      <c r="D32" s="189">
        <v>69434</v>
      </c>
      <c r="E32" s="189">
        <v>77777</v>
      </c>
      <c r="F32" s="190">
        <v>12.01572716536567</v>
      </c>
    </row>
    <row r="33" spans="1:6" ht="15.6" customHeight="1">
      <c r="A33" s="188" t="s">
        <v>182</v>
      </c>
      <c r="B33" s="189">
        <v>9809</v>
      </c>
      <c r="C33" s="189">
        <v>5495</v>
      </c>
      <c r="D33" s="189">
        <v>9809</v>
      </c>
      <c r="E33" s="189">
        <v>5495</v>
      </c>
      <c r="F33" s="190">
        <v>-43.980018350494447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2399192</v>
      </c>
      <c r="C35" s="77">
        <f>SUM(C7:C34)</f>
        <v>2414067</v>
      </c>
      <c r="D35" s="76">
        <f>SUM(D7:D34)</f>
        <v>2399192</v>
      </c>
      <c r="E35" s="78">
        <f>SUM(E7:E34)</f>
        <v>2414067</v>
      </c>
      <c r="F35" s="140">
        <f>E35*100/D35-100</f>
        <v>0.62000040013471391</v>
      </c>
    </row>
    <row r="36" spans="1:6" ht="15.6" customHeight="1">
      <c r="A36" s="73" t="s">
        <v>80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5" priority="2">
      <formula>MOD(ROW(),2)=0</formula>
    </cfRule>
  </conditionalFormatting>
  <conditionalFormatting sqref="F7:F35">
    <cfRule type="expression" dxfId="2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9E34C-3C46-4A5B-8ED9-4B9B9A9EB65B}">
  <sheetPr codeName="Hoja2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10267</v>
      </c>
      <c r="C8" s="189">
        <v>13083</v>
      </c>
      <c r="D8" s="189">
        <v>10267</v>
      </c>
      <c r="E8" s="189">
        <v>13083</v>
      </c>
      <c r="F8" s="190">
        <v>27.427680919450669</v>
      </c>
      <c r="G8" s="6"/>
    </row>
    <row r="9" spans="1:14" ht="15.6" customHeight="1">
      <c r="A9" s="188" t="s">
        <v>8</v>
      </c>
      <c r="B9" s="189">
        <v>40956</v>
      </c>
      <c r="C9" s="189">
        <v>36765</v>
      </c>
      <c r="D9" s="189">
        <v>40956</v>
      </c>
      <c r="E9" s="189">
        <v>36765</v>
      </c>
      <c r="F9" s="190">
        <v>-10.232932903603871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399875</v>
      </c>
      <c r="C11" s="189">
        <v>384444</v>
      </c>
      <c r="D11" s="189">
        <v>399875</v>
      </c>
      <c r="E11" s="189">
        <v>384444</v>
      </c>
      <c r="F11" s="190">
        <v>-3.858955923726171</v>
      </c>
    </row>
    <row r="12" spans="1:14" ht="15.6" customHeight="1">
      <c r="A12" s="188" t="s">
        <v>6</v>
      </c>
      <c r="B12" s="189">
        <v>2595</v>
      </c>
      <c r="C12" s="189">
        <v>2991</v>
      </c>
      <c r="D12" s="189">
        <v>2595</v>
      </c>
      <c r="E12" s="189">
        <v>2991</v>
      </c>
      <c r="F12" s="190">
        <v>15.260115606936409</v>
      </c>
    </row>
    <row r="13" spans="1:14" ht="15.6" customHeight="1">
      <c r="A13" s="188" t="s">
        <v>175</v>
      </c>
      <c r="B13" s="189">
        <v>256898</v>
      </c>
      <c r="C13" s="189">
        <v>224815</v>
      </c>
      <c r="D13" s="189">
        <v>256898</v>
      </c>
      <c r="E13" s="189">
        <v>224815</v>
      </c>
      <c r="F13" s="190">
        <v>-12.488614158148369</v>
      </c>
    </row>
    <row r="14" spans="1:14" ht="15.6" customHeight="1">
      <c r="A14" s="188" t="s">
        <v>148</v>
      </c>
      <c r="B14" s="189">
        <v>68438</v>
      </c>
      <c r="C14" s="189">
        <v>71304</v>
      </c>
      <c r="D14" s="189">
        <v>68438</v>
      </c>
      <c r="E14" s="189">
        <v>71304</v>
      </c>
      <c r="F14" s="190">
        <v>4.1877319617756257</v>
      </c>
    </row>
    <row r="15" spans="1:14" ht="15.6" customHeight="1">
      <c r="A15" s="188" t="s">
        <v>145</v>
      </c>
      <c r="B15" s="189">
        <v>4367</v>
      </c>
      <c r="C15" s="189">
        <v>3843</v>
      </c>
      <c r="D15" s="189">
        <v>4367</v>
      </c>
      <c r="E15" s="189">
        <v>3843</v>
      </c>
      <c r="F15" s="190">
        <v>-11.9990840393863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146889</v>
      </c>
      <c r="C18" s="189">
        <v>124506</v>
      </c>
      <c r="D18" s="189">
        <v>146889</v>
      </c>
      <c r="E18" s="189">
        <v>124506</v>
      </c>
      <c r="F18" s="190">
        <v>-15.2380368849948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2894</v>
      </c>
      <c r="C21" s="189">
        <v>2836</v>
      </c>
      <c r="D21" s="189">
        <v>2894</v>
      </c>
      <c r="E21" s="189">
        <v>2836</v>
      </c>
      <c r="F21" s="190">
        <v>-2.0041465100207319</v>
      </c>
    </row>
    <row r="22" spans="1:7" ht="15.6" customHeight="1">
      <c r="A22" s="188" t="s">
        <v>146</v>
      </c>
      <c r="B22" s="189">
        <v>97332</v>
      </c>
      <c r="C22" s="189">
        <v>85833</v>
      </c>
      <c r="D22" s="189">
        <v>97332</v>
      </c>
      <c r="E22" s="189">
        <v>85833</v>
      </c>
      <c r="F22" s="190">
        <v>-11.81420293428677</v>
      </c>
    </row>
    <row r="23" spans="1:7" ht="15.6" customHeight="1">
      <c r="A23" s="188" t="s">
        <v>165</v>
      </c>
      <c r="B23" s="189">
        <v>26476</v>
      </c>
      <c r="C23" s="189">
        <v>27632</v>
      </c>
      <c r="D23" s="189">
        <v>26476</v>
      </c>
      <c r="E23" s="189">
        <v>27632</v>
      </c>
      <c r="F23" s="190">
        <v>4.3662184620033173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42318</v>
      </c>
      <c r="C25" s="189">
        <v>46784</v>
      </c>
      <c r="D25" s="189">
        <v>42318</v>
      </c>
      <c r="E25" s="189">
        <v>46784</v>
      </c>
      <c r="F25" s="190">
        <v>10.553428800983029</v>
      </c>
    </row>
    <row r="26" spans="1:7" ht="15.6" customHeight="1">
      <c r="A26" s="188" t="s">
        <v>152</v>
      </c>
      <c r="B26" s="189">
        <v>7749</v>
      </c>
      <c r="C26" s="189">
        <v>9283</v>
      </c>
      <c r="D26" s="189">
        <v>7749</v>
      </c>
      <c r="E26" s="189">
        <v>9283</v>
      </c>
      <c r="F26" s="190">
        <v>19.796102722931991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430337</v>
      </c>
      <c r="C28" s="189">
        <v>412389</v>
      </c>
      <c r="D28" s="189">
        <v>430337</v>
      </c>
      <c r="E28" s="189">
        <v>412389</v>
      </c>
      <c r="F28" s="190">
        <v>-4.1706848353732084</v>
      </c>
    </row>
    <row r="29" spans="1:7" ht="15.6" customHeight="1">
      <c r="A29" s="188" t="s">
        <v>178</v>
      </c>
      <c r="B29" s="189">
        <v>6048</v>
      </c>
      <c r="C29" s="189">
        <v>5378</v>
      </c>
      <c r="D29" s="189">
        <v>6048</v>
      </c>
      <c r="E29" s="189">
        <v>5378</v>
      </c>
      <c r="F29" s="190">
        <v>-11.078042328042329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50706</v>
      </c>
      <c r="C32" s="189">
        <v>53787</v>
      </c>
      <c r="D32" s="189">
        <v>50706</v>
      </c>
      <c r="E32" s="189">
        <v>53787</v>
      </c>
      <c r="F32" s="190">
        <v>6.0762039995266832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79" t="s">
        <v>153</v>
      </c>
      <c r="B35" s="178">
        <f>SUM(B7:B34)</f>
        <v>1594145</v>
      </c>
      <c r="C35" s="77">
        <f>SUM(C7:C34)</f>
        <v>1505673</v>
      </c>
      <c r="D35" s="76">
        <f>SUM(D7:D34)</f>
        <v>1594145</v>
      </c>
      <c r="E35" s="78">
        <f>SUM(E7:E34)</f>
        <v>1505673</v>
      </c>
      <c r="F35" s="140">
        <f>E35*100/D35-100</f>
        <v>-5.5498088316934826</v>
      </c>
    </row>
    <row r="36" spans="1:6" ht="15.6" customHeight="1">
      <c r="A36" s="73" t="s">
        <v>85</v>
      </c>
      <c r="B36" s="72"/>
      <c r="C36" s="23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3" priority="2">
      <formula>MOD(ROW(),2)=0</formula>
    </cfRule>
  </conditionalFormatting>
  <conditionalFormatting sqref="F7:F35">
    <cfRule type="expression" dxfId="2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FB5E-AB6A-49DC-93ED-70349A430C09}">
  <sheetPr codeName="Hoja2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5677</v>
      </c>
      <c r="C7" s="189">
        <v>5529</v>
      </c>
      <c r="D7" s="189">
        <v>5677</v>
      </c>
      <c r="E7" s="189">
        <v>5529</v>
      </c>
      <c r="F7" s="190">
        <v>-2.6070107451118498</v>
      </c>
      <c r="G7" s="13"/>
    </row>
    <row r="8" spans="1:14" ht="15.6" customHeight="1">
      <c r="A8" s="188" t="s">
        <v>11</v>
      </c>
      <c r="B8" s="189">
        <v>0</v>
      </c>
      <c r="C8" s="189">
        <v>11164</v>
      </c>
      <c r="D8" s="189">
        <v>0</v>
      </c>
      <c r="E8" s="189">
        <v>11164</v>
      </c>
      <c r="F8" s="190" t="s">
        <v>151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0</v>
      </c>
      <c r="E9" s="189">
        <v>0</v>
      </c>
      <c r="F9" s="190" t="s">
        <v>151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12519</v>
      </c>
      <c r="C12" s="189">
        <v>17321</v>
      </c>
      <c r="D12" s="189">
        <v>12519</v>
      </c>
      <c r="E12" s="189">
        <v>17321</v>
      </c>
      <c r="F12" s="190">
        <v>38.35769630162153</v>
      </c>
    </row>
    <row r="13" spans="1:14" ht="15.6" customHeight="1">
      <c r="A13" s="188" t="s">
        <v>175</v>
      </c>
      <c r="B13" s="189">
        <v>51238</v>
      </c>
      <c r="C13" s="189">
        <v>20092</v>
      </c>
      <c r="D13" s="189">
        <v>51238</v>
      </c>
      <c r="E13" s="189">
        <v>20092</v>
      </c>
      <c r="F13" s="190">
        <v>-60.786915960810333</v>
      </c>
    </row>
    <row r="14" spans="1:14" ht="15.6" customHeight="1">
      <c r="A14" s="188" t="s">
        <v>148</v>
      </c>
      <c r="B14" s="189">
        <v>111054</v>
      </c>
      <c r="C14" s="189">
        <v>136856</v>
      </c>
      <c r="D14" s="189">
        <v>111054</v>
      </c>
      <c r="E14" s="189">
        <v>136856</v>
      </c>
      <c r="F14" s="190">
        <v>23.23374214346174</v>
      </c>
    </row>
    <row r="15" spans="1:14" ht="15.6" customHeight="1">
      <c r="A15" s="188" t="s">
        <v>145</v>
      </c>
      <c r="B15" s="189">
        <v>0</v>
      </c>
      <c r="C15" s="189">
        <v>0</v>
      </c>
      <c r="D15" s="189">
        <v>0</v>
      </c>
      <c r="E15" s="189">
        <v>0</v>
      </c>
      <c r="F15" s="190" t="s">
        <v>151</v>
      </c>
    </row>
    <row r="16" spans="1:14" ht="15.6" customHeight="1">
      <c r="A16" s="188" t="s">
        <v>144</v>
      </c>
      <c r="B16" s="189">
        <v>8115</v>
      </c>
      <c r="C16" s="189">
        <v>4125</v>
      </c>
      <c r="D16" s="189">
        <v>8115</v>
      </c>
      <c r="E16" s="189">
        <v>4125</v>
      </c>
      <c r="F16" s="190">
        <v>-49.168207024029577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848</v>
      </c>
      <c r="C18" s="189">
        <v>0</v>
      </c>
      <c r="D18" s="189">
        <v>848</v>
      </c>
      <c r="E18" s="189">
        <v>0</v>
      </c>
      <c r="F18" s="190">
        <v>-100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0</v>
      </c>
      <c r="C21" s="189">
        <v>0</v>
      </c>
      <c r="D21" s="189">
        <v>0</v>
      </c>
      <c r="E21" s="189">
        <v>0</v>
      </c>
      <c r="F21" s="190" t="s">
        <v>151</v>
      </c>
    </row>
    <row r="22" spans="1:7" ht="15.6" customHeight="1">
      <c r="A22" s="188" t="s">
        <v>146</v>
      </c>
      <c r="B22" s="189">
        <v>318731</v>
      </c>
      <c r="C22" s="189">
        <v>370766</v>
      </c>
      <c r="D22" s="189">
        <v>318731</v>
      </c>
      <c r="E22" s="189">
        <v>370766</v>
      </c>
      <c r="F22" s="190">
        <v>16.325679020867131</v>
      </c>
    </row>
    <row r="23" spans="1:7" ht="15.6" customHeight="1">
      <c r="A23" s="188" t="s">
        <v>165</v>
      </c>
      <c r="B23" s="189">
        <v>12428</v>
      </c>
      <c r="C23" s="189">
        <v>28074</v>
      </c>
      <c r="D23" s="189">
        <v>12428</v>
      </c>
      <c r="E23" s="189">
        <v>28074</v>
      </c>
      <c r="F23" s="190">
        <v>125.8931445123914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1037</v>
      </c>
      <c r="D25" s="189">
        <v>0</v>
      </c>
      <c r="E25" s="189">
        <v>1037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255605</v>
      </c>
      <c r="C28" s="189">
        <v>282931</v>
      </c>
      <c r="D28" s="189">
        <v>255605</v>
      </c>
      <c r="E28" s="189">
        <v>282931</v>
      </c>
      <c r="F28" s="190">
        <v>10.690714187907121</v>
      </c>
    </row>
    <row r="29" spans="1:7" ht="15.6" customHeight="1">
      <c r="A29" s="188" t="s">
        <v>178</v>
      </c>
      <c r="B29" s="189">
        <v>0</v>
      </c>
      <c r="C29" s="189">
        <v>878</v>
      </c>
      <c r="D29" s="189">
        <v>0</v>
      </c>
      <c r="E29" s="189">
        <v>878</v>
      </c>
      <c r="F29" s="190" t="s">
        <v>151</v>
      </c>
    </row>
    <row r="30" spans="1:7" ht="15.6" customHeight="1">
      <c r="A30" s="188" t="s">
        <v>179</v>
      </c>
      <c r="B30" s="189">
        <v>295</v>
      </c>
      <c r="C30" s="189">
        <v>136</v>
      </c>
      <c r="D30" s="189">
        <v>295</v>
      </c>
      <c r="E30" s="189">
        <v>136</v>
      </c>
      <c r="F30" s="190">
        <v>-53.898305084745758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18728</v>
      </c>
      <c r="C32" s="189">
        <v>23990</v>
      </c>
      <c r="D32" s="189">
        <v>18728</v>
      </c>
      <c r="E32" s="189">
        <v>23990</v>
      </c>
      <c r="F32" s="190">
        <v>28.096967108073471</v>
      </c>
    </row>
    <row r="33" spans="1:6" ht="15.6" customHeight="1">
      <c r="A33" s="188" t="s">
        <v>182</v>
      </c>
      <c r="B33" s="189">
        <v>9809</v>
      </c>
      <c r="C33" s="189">
        <v>5495</v>
      </c>
      <c r="D33" s="189">
        <v>9809</v>
      </c>
      <c r="E33" s="189">
        <v>5495</v>
      </c>
      <c r="F33" s="190">
        <v>-43.980018350494447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79" t="s">
        <v>153</v>
      </c>
      <c r="B35" s="76">
        <f>SUM(B7:B34)</f>
        <v>805047</v>
      </c>
      <c r="C35" s="77">
        <f>SUM(C7:C34)</f>
        <v>908394</v>
      </c>
      <c r="D35" s="76">
        <f>SUM(D7:D34)</f>
        <v>805047</v>
      </c>
      <c r="E35" s="178">
        <f>SUM(E7:E34)</f>
        <v>908394</v>
      </c>
      <c r="F35" s="140">
        <f>E35*100/D35-100</f>
        <v>12.837387133918895</v>
      </c>
    </row>
    <row r="36" spans="1:6" ht="15.6" customHeight="1">
      <c r="A36" s="73" t="s">
        <v>159</v>
      </c>
      <c r="B36" s="72"/>
      <c r="D36" s="72"/>
      <c r="F36" s="23"/>
    </row>
  </sheetData>
  <mergeCells count="3">
    <mergeCell ref="B5:C5"/>
    <mergeCell ref="D5:F5"/>
    <mergeCell ref="A5:A6"/>
  </mergeCells>
  <conditionalFormatting sqref="A7:F34">
    <cfRule type="expression" dxfId="21" priority="2">
      <formula>MOD(ROW(),2)=0</formula>
    </cfRule>
  </conditionalFormatting>
  <conditionalFormatting sqref="F7:F35">
    <cfRule type="expression" dxfId="2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692E2-7654-4F35-B5EC-3F11D2474150}">
  <sheetPr codeName="Hoja3">
    <pageSetUpPr fitToPage="1"/>
  </sheetPr>
  <dimension ref="A1:O39"/>
  <sheetViews>
    <sheetView workbookViewId="0"/>
  </sheetViews>
  <sheetFormatPr baseColWidth="10" defaultColWidth="8.88671875" defaultRowHeight="14.4"/>
  <cols>
    <col min="1" max="1" width="32.88671875" customWidth="1"/>
    <col min="2" max="2" width="18.6640625" customWidth="1"/>
    <col min="3" max="3" width="22.5546875" customWidth="1"/>
    <col min="4" max="8" width="15.44140625" customWidth="1"/>
    <col min="9" max="9" width="11.88671875" customWidth="1"/>
    <col min="10" max="10" width="10.5546875" customWidth="1"/>
    <col min="11" max="11" width="11.109375" customWidth="1"/>
  </cols>
  <sheetData>
    <row r="1" spans="1:15" ht="19.2" customHeight="1">
      <c r="A1" s="32" t="s">
        <v>20</v>
      </c>
      <c r="B1" s="13"/>
      <c r="C1" s="13"/>
      <c r="D1" s="13"/>
      <c r="E1" s="5"/>
      <c r="G1" s="4"/>
      <c r="H1" s="4"/>
      <c r="I1" s="4"/>
      <c r="J1" s="14"/>
      <c r="K1" s="14"/>
      <c r="L1" s="4"/>
    </row>
    <row r="2" spans="1:15" ht="1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3"/>
    </row>
    <row r="3" spans="1:15" ht="1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3"/>
    </row>
    <row r="4" spans="1:15" ht="15" customHeight="1">
      <c r="A4" s="31" t="s">
        <v>19</v>
      </c>
      <c r="B4" s="13"/>
      <c r="C4" s="13"/>
      <c r="D4" s="13"/>
      <c r="E4" s="13"/>
      <c r="F4" s="13"/>
      <c r="G4" s="13"/>
      <c r="H4" s="33"/>
      <c r="I4" s="34" t="s">
        <v>172</v>
      </c>
      <c r="J4" s="13"/>
      <c r="K4" s="13"/>
    </row>
    <row r="5" spans="1:15" ht="15" customHeight="1">
      <c r="A5" s="199" t="s">
        <v>15</v>
      </c>
      <c r="B5" s="199"/>
      <c r="C5" s="199"/>
      <c r="D5" s="197" t="s">
        <v>154</v>
      </c>
      <c r="E5" s="197"/>
      <c r="F5" s="198" t="s">
        <v>0</v>
      </c>
      <c r="G5" s="198"/>
      <c r="H5" s="197" t="s">
        <v>12</v>
      </c>
      <c r="I5" s="197"/>
      <c r="J5" s="37"/>
      <c r="K5" s="7"/>
    </row>
    <row r="6" spans="1:15" ht="15" customHeight="1">
      <c r="A6" s="199"/>
      <c r="B6" s="199"/>
      <c r="C6" s="199"/>
      <c r="D6" s="164">
        <v>2025</v>
      </c>
      <c r="E6" s="164">
        <v>2026</v>
      </c>
      <c r="F6" s="164">
        <v>2025</v>
      </c>
      <c r="G6" s="164">
        <v>2026</v>
      </c>
      <c r="H6" s="164" t="s">
        <v>13</v>
      </c>
      <c r="I6" s="170" t="s">
        <v>14</v>
      </c>
      <c r="J6" s="166"/>
      <c r="K6" s="13"/>
    </row>
    <row r="7" spans="1:15" ht="15" customHeight="1">
      <c r="A7" s="200" t="s">
        <v>16</v>
      </c>
      <c r="B7" s="155" t="s">
        <v>21</v>
      </c>
      <c r="C7" s="148" t="s">
        <v>2</v>
      </c>
      <c r="D7" s="53" cm="1">
        <f t="array" ref="D7:G7">Líquidos!B35:E35</f>
        <v>14105361</v>
      </c>
      <c r="E7" s="53">
        <v>13681694</v>
      </c>
      <c r="F7" s="53">
        <v>14105361</v>
      </c>
      <c r="G7" s="53">
        <v>13681694</v>
      </c>
      <c r="H7" s="165">
        <f>G7-F7</f>
        <v>-423667</v>
      </c>
      <c r="I7" s="142">
        <f>((G7*100/F7)-100)</f>
        <v>-3.0035884937648945</v>
      </c>
      <c r="J7" s="171"/>
      <c r="K7" s="13"/>
    </row>
    <row r="8" spans="1:15" ht="15" customHeight="1">
      <c r="A8" s="200"/>
      <c r="B8" s="42" t="s">
        <v>22</v>
      </c>
      <c r="C8" s="42" t="s">
        <v>2</v>
      </c>
      <c r="D8" s="53" cm="1">
        <f t="array" ref="D8:G8">Sólidos!B35:E35</f>
        <v>6164452</v>
      </c>
      <c r="E8" s="53">
        <v>6244502</v>
      </c>
      <c r="F8" s="55">
        <v>6164452</v>
      </c>
      <c r="G8" s="53">
        <v>6244502</v>
      </c>
      <c r="H8" s="47">
        <f t="shared" ref="H8:H18" si="0">G8-F8</f>
        <v>80050</v>
      </c>
      <c r="I8" s="141">
        <f>((G8*100/F8)-100)</f>
        <v>1.2985744718265266</v>
      </c>
      <c r="J8" s="37"/>
      <c r="K8" s="13"/>
    </row>
    <row r="9" spans="1:15" ht="15" customHeight="1">
      <c r="A9" s="200"/>
      <c r="B9" s="193" t="s">
        <v>23</v>
      </c>
      <c r="C9" s="43" t="s">
        <v>2</v>
      </c>
      <c r="D9" s="53" cm="1">
        <f t="array" ref="D9:G9">'Mercancía general'!B35:E35</f>
        <v>21655187</v>
      </c>
      <c r="E9" s="66">
        <v>19968944</v>
      </c>
      <c r="F9" s="53">
        <v>21655187</v>
      </c>
      <c r="G9" s="67">
        <v>19968944</v>
      </c>
      <c r="H9" s="47">
        <f t="shared" si="0"/>
        <v>-1686243</v>
      </c>
      <c r="I9" s="142">
        <f t="shared" ref="I9:I30" si="1">((G9*100/F9)-100)</f>
        <v>-7.7867856786459555</v>
      </c>
      <c r="J9" s="37"/>
      <c r="K9" s="13"/>
    </row>
    <row r="10" spans="1:15" ht="15" customHeight="1">
      <c r="A10" s="200"/>
      <c r="B10" s="193"/>
      <c r="C10" s="36" t="s">
        <v>24</v>
      </c>
      <c r="D10" s="56" cm="1">
        <f t="array" ref="D10:G10">'Mercancías contenedores'!B35:E35</f>
        <v>15059365</v>
      </c>
      <c r="E10" s="56">
        <v>13873107</v>
      </c>
      <c r="F10" s="68">
        <v>15059365</v>
      </c>
      <c r="G10" s="56">
        <v>13873107</v>
      </c>
      <c r="H10" s="48">
        <f t="shared" si="0"/>
        <v>-1186258</v>
      </c>
      <c r="I10" s="143">
        <f t="shared" si="1"/>
        <v>-7.8772112901174722</v>
      </c>
      <c r="J10" s="37"/>
      <c r="K10" s="13"/>
    </row>
    <row r="11" spans="1:15" ht="15" customHeight="1">
      <c r="A11" s="200"/>
      <c r="B11" s="193"/>
      <c r="C11" s="36" t="s">
        <v>25</v>
      </c>
      <c r="D11" s="69">
        <f>D9-D10</f>
        <v>6595822</v>
      </c>
      <c r="E11" s="69">
        <f t="shared" ref="E11:G11" si="2">E9-E10</f>
        <v>6095837</v>
      </c>
      <c r="F11" s="70">
        <f t="shared" si="2"/>
        <v>6595822</v>
      </c>
      <c r="G11" s="71">
        <f t="shared" si="2"/>
        <v>6095837</v>
      </c>
      <c r="H11" s="48">
        <f t="shared" si="0"/>
        <v>-499985</v>
      </c>
      <c r="I11" s="144">
        <f t="shared" si="1"/>
        <v>-7.5803288809188558</v>
      </c>
      <c r="J11" s="37"/>
      <c r="K11" s="13"/>
    </row>
    <row r="12" spans="1:15" ht="15" customHeight="1">
      <c r="A12" s="200"/>
      <c r="B12" s="40"/>
      <c r="C12" s="41" t="s">
        <v>26</v>
      </c>
      <c r="D12" s="49">
        <f>SUM(D7,D8,D9)</f>
        <v>41925000</v>
      </c>
      <c r="E12" s="49">
        <f>SUM(E7,E8,E9)</f>
        <v>39895140</v>
      </c>
      <c r="F12" s="49">
        <f>SUM(F7,F8,F9)</f>
        <v>41925000</v>
      </c>
      <c r="G12" s="49">
        <f>SUM(G7,G8,G9)</f>
        <v>39895140</v>
      </c>
      <c r="H12" s="50">
        <f t="shared" si="0"/>
        <v>-2029860</v>
      </c>
      <c r="I12" s="145">
        <f t="shared" si="1"/>
        <v>-4.8416457960643982</v>
      </c>
      <c r="J12" s="37"/>
      <c r="K12" s="13"/>
    </row>
    <row r="13" spans="1:15" ht="15" customHeight="1">
      <c r="A13" s="195" t="s">
        <v>17</v>
      </c>
      <c r="B13" s="42" t="s">
        <v>27</v>
      </c>
      <c r="C13" s="43" t="s">
        <v>2</v>
      </c>
      <c r="D13" s="51" cm="1">
        <f t="array" ref="D13:G13">Pesca!B35:E35</f>
        <v>6581.1610000000001</v>
      </c>
      <c r="E13" s="52">
        <v>5759.9489999999996</v>
      </c>
      <c r="F13" s="53">
        <v>6581.1610000000001</v>
      </c>
      <c r="G13" s="54">
        <v>5759.9489999999996</v>
      </c>
      <c r="H13" s="53">
        <f>G13-F13</f>
        <v>-821.21200000000044</v>
      </c>
      <c r="I13" s="146">
        <f t="shared" si="1"/>
        <v>-12.478223827072469</v>
      </c>
      <c r="J13" s="38"/>
      <c r="K13" s="13"/>
    </row>
    <row r="14" spans="1:15" ht="15" customHeight="1">
      <c r="A14" s="195"/>
      <c r="B14" s="193" t="s">
        <v>28</v>
      </c>
      <c r="C14" s="43" t="s">
        <v>2</v>
      </c>
      <c r="D14" s="55" cm="1">
        <f t="array" ref="D14:G14">Avituallamiento!B35:E35</f>
        <v>894515</v>
      </c>
      <c r="E14" s="53">
        <v>940975</v>
      </c>
      <c r="F14" s="53">
        <v>894515</v>
      </c>
      <c r="G14" s="52">
        <v>940975</v>
      </c>
      <c r="H14" s="53">
        <f>G14-F14</f>
        <v>46460</v>
      </c>
      <c r="I14" s="142">
        <f t="shared" si="1"/>
        <v>5.1938760110227378</v>
      </c>
      <c r="J14" s="13"/>
      <c r="K14" s="13"/>
    </row>
    <row r="15" spans="1:15" ht="15" customHeight="1">
      <c r="A15" s="195"/>
      <c r="B15" s="193"/>
      <c r="C15" s="36" t="s">
        <v>29</v>
      </c>
      <c r="D15" s="56" cm="1">
        <f t="array" ref="D15:G15">'Avi. combustibles'!B35:E35</f>
        <v>741318</v>
      </c>
      <c r="E15" s="57">
        <v>770455</v>
      </c>
      <c r="F15" s="58">
        <v>741318</v>
      </c>
      <c r="G15" s="58">
        <v>770455</v>
      </c>
      <c r="H15" s="56">
        <f>G15-F15</f>
        <v>29137</v>
      </c>
      <c r="I15" s="147">
        <f t="shared" si="1"/>
        <v>3.930432014331231</v>
      </c>
      <c r="J15" s="13"/>
      <c r="K15" s="13"/>
      <c r="L15" s="39"/>
      <c r="O15" s="39"/>
    </row>
    <row r="16" spans="1:15" ht="15" customHeight="1">
      <c r="A16" s="195"/>
      <c r="B16" s="42" t="s">
        <v>30</v>
      </c>
      <c r="C16" s="43" t="s">
        <v>2</v>
      </c>
      <c r="D16" s="59" cm="1">
        <f t="array" ref="D16:G16">'Tráfico interior'!B35:E35</f>
        <v>313242</v>
      </c>
      <c r="E16" s="60">
        <v>354799</v>
      </c>
      <c r="F16" s="51">
        <v>313242</v>
      </c>
      <c r="G16" s="52">
        <v>354799</v>
      </c>
      <c r="H16" s="53">
        <f>G16-F16</f>
        <v>41557</v>
      </c>
      <c r="I16" s="141">
        <f t="shared" si="1"/>
        <v>13.266739453840799</v>
      </c>
      <c r="J16" s="13"/>
      <c r="K16" s="13"/>
    </row>
    <row r="17" spans="1:14" ht="15" customHeight="1">
      <c r="A17" s="195"/>
      <c r="B17" s="45"/>
      <c r="C17" s="45" t="s">
        <v>26</v>
      </c>
      <c r="D17" s="157">
        <f>SUM(D13,D14,D16)</f>
        <v>1214338.1609999998</v>
      </c>
      <c r="E17" s="158">
        <f t="shared" ref="E17:G17" si="3">SUM(E13,E14,E16)</f>
        <v>1301533.949</v>
      </c>
      <c r="F17" s="158">
        <f t="shared" si="3"/>
        <v>1214338.1609999998</v>
      </c>
      <c r="G17" s="158">
        <f t="shared" si="3"/>
        <v>1301533.949</v>
      </c>
      <c r="H17" s="159">
        <f>G17-F17</f>
        <v>87195.788000000175</v>
      </c>
      <c r="I17" s="145">
        <f t="shared" si="1"/>
        <v>7.1805194632271991</v>
      </c>
      <c r="J17" s="13"/>
      <c r="K17" s="13"/>
    </row>
    <row r="18" spans="1:14" ht="15" customHeight="1">
      <c r="A18" s="196" t="s">
        <v>31</v>
      </c>
      <c r="B18" s="196"/>
      <c r="C18" s="196"/>
      <c r="D18" s="153">
        <f>D12+D17</f>
        <v>43139338.160999998</v>
      </c>
      <c r="E18" s="172">
        <f>E12+E17</f>
        <v>41196673.949000001</v>
      </c>
      <c r="F18" s="172">
        <f>F12+F17</f>
        <v>43139338.160999998</v>
      </c>
      <c r="G18" s="172">
        <f>G12+G17</f>
        <v>41196673.949000001</v>
      </c>
      <c r="H18" s="174">
        <f t="shared" si="0"/>
        <v>-1942664.2119999975</v>
      </c>
      <c r="I18" s="173">
        <f t="shared" si="1"/>
        <v>-4.5032313772404109</v>
      </c>
      <c r="J18" s="37"/>
      <c r="K18" s="13"/>
    </row>
    <row r="19" spans="1:14" ht="15" customHeight="1">
      <c r="A19" s="161"/>
      <c r="B19" s="163"/>
      <c r="C19" s="160"/>
      <c r="D19" s="162"/>
      <c r="E19" s="167"/>
      <c r="F19" s="168"/>
      <c r="G19" s="168"/>
      <c r="H19" s="169"/>
      <c r="I19" s="169"/>
      <c r="J19" s="37"/>
      <c r="K19" s="13"/>
      <c r="N19" s="39"/>
    </row>
    <row r="20" spans="1:14" ht="15" customHeight="1">
      <c r="A20" s="194" t="s">
        <v>48</v>
      </c>
      <c r="B20" s="193" t="s">
        <v>32</v>
      </c>
      <c r="C20" s="42" t="s">
        <v>2</v>
      </c>
      <c r="D20" s="53" cm="1">
        <f t="array" ref="D20:G20">'Mercancías tránsito'!B35:E35</f>
        <v>11419134</v>
      </c>
      <c r="E20" s="53">
        <v>11072228</v>
      </c>
      <c r="F20" s="53">
        <v>11419134</v>
      </c>
      <c r="G20" s="53">
        <v>11072228</v>
      </c>
      <c r="H20" s="61">
        <f>G20-F20</f>
        <v>-346906</v>
      </c>
      <c r="I20" s="62">
        <f t="shared" si="1"/>
        <v>-3.0379361517256882</v>
      </c>
      <c r="J20" s="13"/>
      <c r="K20" s="13"/>
      <c r="L20" s="13"/>
      <c r="M20" s="13"/>
    </row>
    <row r="21" spans="1:14" ht="15" customHeight="1">
      <c r="A21" s="194"/>
      <c r="B21" s="193"/>
      <c r="C21" s="35" t="s">
        <v>24</v>
      </c>
      <c r="D21" s="63" cm="1">
        <f t="array" ref="D21:G21">'Mercan. contene. tránsito'!B35:E35</f>
        <v>9109507</v>
      </c>
      <c r="E21" s="63">
        <v>8409105</v>
      </c>
      <c r="F21" s="63">
        <v>9109507</v>
      </c>
      <c r="G21" s="63">
        <v>8409105</v>
      </c>
      <c r="H21" s="64">
        <f>G21-F21</f>
        <v>-700402</v>
      </c>
      <c r="I21" s="65">
        <f t="shared" si="1"/>
        <v>-7.6886927031287229</v>
      </c>
      <c r="J21" s="13"/>
      <c r="K21" s="13"/>
      <c r="L21" s="13"/>
      <c r="M21" s="13"/>
    </row>
    <row r="22" spans="1:14" ht="15" customHeight="1">
      <c r="A22" s="194"/>
      <c r="B22" s="193" t="s">
        <v>33</v>
      </c>
      <c r="C22" s="42" t="s">
        <v>34</v>
      </c>
      <c r="D22" s="53" cm="1">
        <f t="array" ref="D22:G22">'Ro-Ro'!B35:E35</f>
        <v>5753134</v>
      </c>
      <c r="E22" s="53">
        <v>5238774</v>
      </c>
      <c r="F22" s="53">
        <v>5753134</v>
      </c>
      <c r="G22" s="53">
        <v>5238774</v>
      </c>
      <c r="H22" s="61">
        <f t="shared" ref="H22:H30" si="4">G22-F22</f>
        <v>-514360</v>
      </c>
      <c r="I22" s="62">
        <f t="shared" si="1"/>
        <v>-8.9405183331380726</v>
      </c>
      <c r="J22" s="13"/>
      <c r="K22" s="13"/>
      <c r="L22" s="13"/>
      <c r="M22" s="13"/>
    </row>
    <row r="23" spans="1:14" ht="15" customHeight="1">
      <c r="A23" s="194"/>
      <c r="B23" s="193"/>
      <c r="C23" s="44" t="s">
        <v>35</v>
      </c>
      <c r="D23" s="63" cm="1">
        <f t="array" ref="D23:G23">'Ro-Ro UTIS'!B35:E35</f>
        <v>245467</v>
      </c>
      <c r="E23" s="63">
        <v>224515</v>
      </c>
      <c r="F23" s="63">
        <v>245467</v>
      </c>
      <c r="G23" s="63">
        <v>224515</v>
      </c>
      <c r="H23" s="64">
        <f t="shared" si="4"/>
        <v>-20952</v>
      </c>
      <c r="I23" s="65">
        <f t="shared" si="1"/>
        <v>-8.5355668990129061</v>
      </c>
      <c r="J23" s="13"/>
      <c r="K23" s="13"/>
      <c r="L23" s="13"/>
      <c r="M23" s="13"/>
    </row>
    <row r="24" spans="1:14" ht="15" customHeight="1">
      <c r="A24" s="194"/>
      <c r="B24" s="193" t="s">
        <v>36</v>
      </c>
      <c r="C24" s="42" t="s">
        <v>2</v>
      </c>
      <c r="D24" s="53" cm="1">
        <f t="array" ref="D24:G24">TEUS!B35:E35</f>
        <v>1415917.25</v>
      </c>
      <c r="E24" s="53">
        <v>1369265.75</v>
      </c>
      <c r="F24" s="53">
        <v>1415917.25</v>
      </c>
      <c r="G24" s="53">
        <v>1369265.75</v>
      </c>
      <c r="H24" s="61">
        <f t="shared" si="4"/>
        <v>-46651.5</v>
      </c>
      <c r="I24" s="62">
        <f t="shared" si="1"/>
        <v>-3.2947900027349704</v>
      </c>
      <c r="J24" s="13"/>
      <c r="K24" s="13"/>
      <c r="L24" s="13"/>
      <c r="M24" s="13"/>
    </row>
    <row r="25" spans="1:14" ht="15" customHeight="1">
      <c r="A25" s="194"/>
      <c r="B25" s="193"/>
      <c r="C25" s="35" t="s">
        <v>40</v>
      </c>
      <c r="D25" s="63" cm="1">
        <f t="array" ref="D25:G25">'TEUS tránsito'!B35:E35</f>
        <v>749710</v>
      </c>
      <c r="E25" s="63">
        <v>732973</v>
      </c>
      <c r="F25" s="63">
        <v>749710</v>
      </c>
      <c r="G25" s="63">
        <v>732973</v>
      </c>
      <c r="H25" s="64">
        <f t="shared" si="4"/>
        <v>-16737</v>
      </c>
      <c r="I25" s="65">
        <f t="shared" si="1"/>
        <v>-2.2324632191113949</v>
      </c>
      <c r="J25" s="13"/>
      <c r="K25" s="13"/>
      <c r="L25" s="13"/>
      <c r="M25" s="13"/>
    </row>
    <row r="26" spans="1:14" ht="15" customHeight="1">
      <c r="A26" s="194"/>
      <c r="B26" s="193"/>
      <c r="C26" s="35" t="s">
        <v>171</v>
      </c>
      <c r="D26" s="63" cm="1">
        <f t="array" ref="D26:G26">'TEUS nacional'!B35:E35</f>
        <v>169266</v>
      </c>
      <c r="E26" s="63">
        <v>155236.25</v>
      </c>
      <c r="F26" s="63">
        <v>169266</v>
      </c>
      <c r="G26" s="63">
        <v>155236.25</v>
      </c>
      <c r="H26" s="64">
        <f t="shared" si="4"/>
        <v>-14029.75</v>
      </c>
      <c r="I26" s="65">
        <f t="shared" si="1"/>
        <v>-8.2885812862595003</v>
      </c>
      <c r="J26" s="13"/>
      <c r="K26" s="13"/>
      <c r="L26" s="13"/>
      <c r="M26" s="13"/>
    </row>
    <row r="27" spans="1:14" ht="15" customHeight="1">
      <c r="A27" s="194"/>
      <c r="B27" s="193"/>
      <c r="C27" s="35" t="s">
        <v>170</v>
      </c>
      <c r="D27" s="63" cm="1">
        <f t="array" ref="D27:G27">'TEUS exterior'!B35:E35</f>
        <v>496941.25</v>
      </c>
      <c r="E27" s="63">
        <v>481056.5</v>
      </c>
      <c r="F27" s="63">
        <v>496941.25</v>
      </c>
      <c r="G27" s="63">
        <v>481056.5</v>
      </c>
      <c r="H27" s="64">
        <f t="shared" si="4"/>
        <v>-15884.75</v>
      </c>
      <c r="I27" s="65">
        <f t="shared" si="1"/>
        <v>-3.19650461699446</v>
      </c>
      <c r="J27" s="13"/>
      <c r="K27" s="13"/>
      <c r="L27" s="13"/>
      <c r="M27" s="13"/>
    </row>
    <row r="28" spans="1:14" ht="15" customHeight="1">
      <c r="A28" s="194"/>
      <c r="B28" s="193" t="s">
        <v>37</v>
      </c>
      <c r="C28" s="42" t="s">
        <v>41</v>
      </c>
      <c r="D28" s="53" cm="1">
        <f t="array" ref="D28:G28">'Buques número'!B35:E35</f>
        <v>12215</v>
      </c>
      <c r="E28" s="53">
        <v>11204</v>
      </c>
      <c r="F28" s="53">
        <v>12215</v>
      </c>
      <c r="G28" s="53">
        <v>11204</v>
      </c>
      <c r="H28" s="61">
        <f t="shared" si="4"/>
        <v>-1011</v>
      </c>
      <c r="I28" s="62">
        <f t="shared" si="1"/>
        <v>-8.2767089643880496</v>
      </c>
      <c r="J28" s="13"/>
      <c r="K28" s="13"/>
      <c r="L28" s="13"/>
      <c r="M28" s="13"/>
    </row>
    <row r="29" spans="1:14" ht="15" customHeight="1">
      <c r="A29" s="194"/>
      <c r="B29" s="193"/>
      <c r="C29" s="42" t="s">
        <v>42</v>
      </c>
      <c r="D29" s="53" cm="1">
        <f t="array" ref="D29:G29">'Buques GT'!B35:E35</f>
        <v>201429097</v>
      </c>
      <c r="E29" s="53">
        <v>194516372</v>
      </c>
      <c r="F29" s="53">
        <v>201429097</v>
      </c>
      <c r="G29" s="53">
        <v>194516372</v>
      </c>
      <c r="H29" s="61">
        <f t="shared" si="4"/>
        <v>-6912725</v>
      </c>
      <c r="I29" s="62">
        <f t="shared" si="1"/>
        <v>-3.4318403363541847</v>
      </c>
      <c r="J29" s="13"/>
      <c r="K29" s="13"/>
      <c r="L29" s="13"/>
      <c r="M29" s="13"/>
    </row>
    <row r="30" spans="1:14" ht="15" customHeight="1">
      <c r="A30" s="194"/>
      <c r="B30" s="193"/>
      <c r="C30" s="35" t="s">
        <v>43</v>
      </c>
      <c r="D30" s="63" cm="1">
        <f t="array" ref="D30:G30">Cruceros!B35:E35</f>
        <v>282</v>
      </c>
      <c r="E30" s="63">
        <v>333</v>
      </c>
      <c r="F30" s="63">
        <v>282</v>
      </c>
      <c r="G30" s="63">
        <v>333</v>
      </c>
      <c r="H30" s="64">
        <f t="shared" si="4"/>
        <v>51</v>
      </c>
      <c r="I30" s="65">
        <f t="shared" si="1"/>
        <v>18.085106382978722</v>
      </c>
      <c r="J30" s="13"/>
      <c r="K30" s="13"/>
      <c r="L30" s="13"/>
      <c r="M30" s="13"/>
    </row>
    <row r="31" spans="1:14" ht="15" customHeight="1">
      <c r="A31" s="194"/>
      <c r="B31" s="193" t="s">
        <v>38</v>
      </c>
      <c r="C31" s="42" t="s">
        <v>2</v>
      </c>
      <c r="D31" s="53" cm="1">
        <f t="array" ref="D31:G31">'Pasajeros total'!B35:E35</f>
        <v>2399192</v>
      </c>
      <c r="E31" s="53">
        <v>2414067</v>
      </c>
      <c r="F31" s="53">
        <v>2399192</v>
      </c>
      <c r="G31" s="53">
        <v>2414067</v>
      </c>
      <c r="H31" s="61">
        <f>G31-F31</f>
        <v>14875</v>
      </c>
      <c r="I31" s="62">
        <f>((G31*100/F31)-100)</f>
        <v>0.62000040013471391</v>
      </c>
      <c r="J31" s="13"/>
      <c r="K31" s="13"/>
      <c r="L31" s="13"/>
      <c r="M31" s="13"/>
    </row>
    <row r="32" spans="1:14" ht="15" customHeight="1">
      <c r="A32" s="194"/>
      <c r="B32" s="193"/>
      <c r="C32" s="35" t="s">
        <v>44</v>
      </c>
      <c r="D32" s="63" cm="1">
        <f t="array" ref="D32:G32">'Pasajeros regulares'!B35:E35</f>
        <v>1594145</v>
      </c>
      <c r="E32" s="63">
        <v>1505673</v>
      </c>
      <c r="F32" s="63">
        <v>1594145</v>
      </c>
      <c r="G32" s="63">
        <v>1505673</v>
      </c>
      <c r="H32" s="64">
        <f>G32-F32</f>
        <v>-88472</v>
      </c>
      <c r="I32" s="65">
        <f>((G32*100/F32)-100)</f>
        <v>-5.5498088316934826</v>
      </c>
      <c r="J32" s="13"/>
      <c r="K32" s="13"/>
      <c r="L32" s="13"/>
      <c r="M32" s="13"/>
    </row>
    <row r="33" spans="1:13" ht="15" customHeight="1">
      <c r="A33" s="194"/>
      <c r="B33" s="193"/>
      <c r="C33" s="35" t="s">
        <v>45</v>
      </c>
      <c r="D33" s="63" cm="1">
        <f t="array" ref="D33:G33">'Pasajeros crucero'!B35:E35</f>
        <v>805047</v>
      </c>
      <c r="E33" s="63">
        <v>908394</v>
      </c>
      <c r="F33" s="63">
        <v>805047</v>
      </c>
      <c r="G33" s="63">
        <v>908394</v>
      </c>
      <c r="H33" s="64">
        <f>G33-F33</f>
        <v>103347</v>
      </c>
      <c r="I33" s="65">
        <f>((G33*100/F33)-100)</f>
        <v>12.837387133918895</v>
      </c>
      <c r="J33" s="13"/>
      <c r="K33" s="13"/>
      <c r="L33" s="13"/>
      <c r="M33" s="13"/>
    </row>
    <row r="34" spans="1:13" ht="15" customHeight="1">
      <c r="A34" s="194"/>
      <c r="B34" s="193" t="s">
        <v>39</v>
      </c>
      <c r="C34" s="42" t="s">
        <v>46</v>
      </c>
      <c r="D34" s="53" cm="1">
        <f t="array" ref="D34:G34">'Automóviles régimen pasaje'!B35:E35</f>
        <v>454865</v>
      </c>
      <c r="E34" s="53">
        <v>437767</v>
      </c>
      <c r="F34" s="53">
        <v>454865</v>
      </c>
      <c r="G34" s="53">
        <v>437767</v>
      </c>
      <c r="H34" s="61">
        <f>G34-F34</f>
        <v>-17098</v>
      </c>
      <c r="I34" s="62">
        <f>((G34*100/F34)-100)</f>
        <v>-3.7589174810108545</v>
      </c>
      <c r="J34" s="13"/>
      <c r="K34" s="13"/>
      <c r="L34" s="13"/>
      <c r="M34" s="13"/>
    </row>
    <row r="35" spans="1:13" ht="15" customHeight="1">
      <c r="A35" s="194"/>
      <c r="B35" s="193"/>
      <c r="C35" s="42" t="s">
        <v>164</v>
      </c>
      <c r="D35" s="53" cm="1">
        <f t="array" ref="D35:G35">'Automóviles régimen mercancía'!B35:E35</f>
        <v>194810</v>
      </c>
      <c r="E35" s="53">
        <v>207775</v>
      </c>
      <c r="F35" s="53">
        <v>194810</v>
      </c>
      <c r="G35" s="53">
        <v>207775</v>
      </c>
      <c r="H35" s="61">
        <f>G35-F35</f>
        <v>12965</v>
      </c>
      <c r="I35" s="62">
        <f>((G35*100/F35)-100)</f>
        <v>6.6552025050048798</v>
      </c>
      <c r="J35" s="13"/>
      <c r="K35" s="13"/>
      <c r="L35" s="13"/>
      <c r="M35" s="13"/>
    </row>
    <row r="36" spans="1:13" ht="15" customHeight="1">
      <c r="A36" s="73" t="s">
        <v>49</v>
      </c>
      <c r="J36" s="13"/>
      <c r="K36" s="13"/>
      <c r="L36" s="13"/>
      <c r="M36" s="13"/>
    </row>
    <row r="37" spans="1:13">
      <c r="A37" s="46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3">
      <c r="J39" s="13"/>
      <c r="K39" s="13"/>
    </row>
  </sheetData>
  <mergeCells count="16">
    <mergeCell ref="D5:E5"/>
    <mergeCell ref="F5:G5"/>
    <mergeCell ref="H5:I5"/>
    <mergeCell ref="A5:C6"/>
    <mergeCell ref="B9:B11"/>
    <mergeCell ref="A7:A12"/>
    <mergeCell ref="B14:B15"/>
    <mergeCell ref="A13:A17"/>
    <mergeCell ref="A18:C18"/>
    <mergeCell ref="B20:B21"/>
    <mergeCell ref="B22:B23"/>
    <mergeCell ref="B24:B27"/>
    <mergeCell ref="B28:B30"/>
    <mergeCell ref="B31:B33"/>
    <mergeCell ref="A20:A35"/>
    <mergeCell ref="B34:B35"/>
  </mergeCells>
  <conditionalFormatting sqref="H7:I35">
    <cfRule type="expression" dxfId="73" priority="1">
      <formula>H7&lt;0</formula>
    </cfRule>
  </conditionalFormatting>
  <pageMargins left="0.62992125984252001" right="0.23622047244094499" top="0.78740157480314998" bottom="0.23622047244094499" header="0.31496062992126" footer="0.15748031496063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8958C-6AC7-4E65-BF39-B193A8030C1F}">
  <sheetPr codeName="Hoja3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3946</v>
      </c>
      <c r="C8" s="189">
        <v>6193</v>
      </c>
      <c r="D8" s="189">
        <v>3946</v>
      </c>
      <c r="E8" s="189">
        <v>6193</v>
      </c>
      <c r="F8" s="190">
        <v>56.943740496705523</v>
      </c>
      <c r="G8" s="6"/>
    </row>
    <row r="9" spans="1:14" ht="15.6" customHeight="1">
      <c r="A9" s="188" t="s">
        <v>8</v>
      </c>
      <c r="B9" s="189">
        <v>12275</v>
      </c>
      <c r="C9" s="189">
        <v>11030</v>
      </c>
      <c r="D9" s="189">
        <v>12275</v>
      </c>
      <c r="E9" s="189">
        <v>11030</v>
      </c>
      <c r="F9" s="190">
        <v>-10.14256619144602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92495</v>
      </c>
      <c r="C11" s="189">
        <v>89951</v>
      </c>
      <c r="D11" s="189">
        <v>92495</v>
      </c>
      <c r="E11" s="189">
        <v>89951</v>
      </c>
      <c r="F11" s="190">
        <v>-2.7504189415644049</v>
      </c>
    </row>
    <row r="12" spans="1:14" ht="15.6" customHeight="1">
      <c r="A12" s="188" t="s">
        <v>6</v>
      </c>
      <c r="B12" s="189">
        <v>1569</v>
      </c>
      <c r="C12" s="189">
        <v>1817</v>
      </c>
      <c r="D12" s="189">
        <v>1569</v>
      </c>
      <c r="E12" s="189">
        <v>1817</v>
      </c>
      <c r="F12" s="190">
        <v>15.80624601657107</v>
      </c>
    </row>
    <row r="13" spans="1:14" ht="15.6" customHeight="1">
      <c r="A13" s="188" t="s">
        <v>175</v>
      </c>
      <c r="B13" s="189">
        <v>65908</v>
      </c>
      <c r="C13" s="189">
        <v>60530</v>
      </c>
      <c r="D13" s="189">
        <v>65908</v>
      </c>
      <c r="E13" s="189">
        <v>60530</v>
      </c>
      <c r="F13" s="190">
        <v>-8.1598591976694763</v>
      </c>
    </row>
    <row r="14" spans="1:14" ht="15.6" customHeight="1">
      <c r="A14" s="188" t="s">
        <v>148</v>
      </c>
      <c r="B14" s="189">
        <v>23870</v>
      </c>
      <c r="C14" s="189">
        <v>24957</v>
      </c>
      <c r="D14" s="189">
        <v>23870</v>
      </c>
      <c r="E14" s="189">
        <v>24957</v>
      </c>
      <c r="F14" s="190">
        <v>4.5538332635106826</v>
      </c>
    </row>
    <row r="15" spans="1:14" ht="15.6" customHeight="1">
      <c r="A15" s="188" t="s">
        <v>145</v>
      </c>
      <c r="B15" s="189">
        <v>1952</v>
      </c>
      <c r="C15" s="189">
        <v>1966</v>
      </c>
      <c r="D15" s="189">
        <v>1952</v>
      </c>
      <c r="E15" s="189">
        <v>1966</v>
      </c>
      <c r="F15" s="190">
        <v>0.71721311475410232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39466</v>
      </c>
      <c r="C18" s="189">
        <v>30557</v>
      </c>
      <c r="D18" s="189">
        <v>39466</v>
      </c>
      <c r="E18" s="189">
        <v>30557</v>
      </c>
      <c r="F18" s="190">
        <v>-22.573861044950078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1759</v>
      </c>
      <c r="C21" s="189">
        <v>1818</v>
      </c>
      <c r="D21" s="189">
        <v>1759</v>
      </c>
      <c r="E21" s="189">
        <v>1818</v>
      </c>
      <c r="F21" s="190">
        <v>3.3541785105173432</v>
      </c>
    </row>
    <row r="22" spans="1:7" ht="15.6" customHeight="1">
      <c r="A22" s="188" t="s">
        <v>146</v>
      </c>
      <c r="B22" s="189">
        <v>43718</v>
      </c>
      <c r="C22" s="189">
        <v>40388</v>
      </c>
      <c r="D22" s="189">
        <v>43718</v>
      </c>
      <c r="E22" s="189">
        <v>40388</v>
      </c>
      <c r="F22" s="190">
        <v>-7.6169998627567574</v>
      </c>
    </row>
    <row r="23" spans="1:7" ht="15.6" customHeight="1">
      <c r="A23" s="188" t="s">
        <v>165</v>
      </c>
      <c r="B23" s="189">
        <v>5891</v>
      </c>
      <c r="C23" s="189">
        <v>6543</v>
      </c>
      <c r="D23" s="189">
        <v>5891</v>
      </c>
      <c r="E23" s="189">
        <v>6543</v>
      </c>
      <c r="F23" s="190">
        <v>11.067730436258699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10620</v>
      </c>
      <c r="C25" s="189">
        <v>12688</v>
      </c>
      <c r="D25" s="189">
        <v>10620</v>
      </c>
      <c r="E25" s="189">
        <v>12688</v>
      </c>
      <c r="F25" s="190">
        <v>19.472693032015069</v>
      </c>
    </row>
    <row r="26" spans="1:7" ht="15.6" customHeight="1">
      <c r="A26" s="188" t="s">
        <v>152</v>
      </c>
      <c r="B26" s="189">
        <v>2112</v>
      </c>
      <c r="C26" s="189">
        <v>3096</v>
      </c>
      <c r="D26" s="189">
        <v>2112</v>
      </c>
      <c r="E26" s="189">
        <v>3096</v>
      </c>
      <c r="F26" s="190">
        <v>46.590909090909093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130692</v>
      </c>
      <c r="C28" s="189">
        <v>126302</v>
      </c>
      <c r="D28" s="189">
        <v>130692</v>
      </c>
      <c r="E28" s="189">
        <v>126302</v>
      </c>
      <c r="F28" s="190">
        <v>-3.3590426345912472</v>
      </c>
    </row>
    <row r="29" spans="1:7" ht="15.6" customHeight="1">
      <c r="A29" s="188" t="s">
        <v>178</v>
      </c>
      <c r="B29" s="189">
        <v>2872</v>
      </c>
      <c r="C29" s="189">
        <v>2506</v>
      </c>
      <c r="D29" s="189">
        <v>2872</v>
      </c>
      <c r="E29" s="189">
        <v>2506</v>
      </c>
      <c r="F29" s="190">
        <v>-12.74373259052925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15720</v>
      </c>
      <c r="C32" s="189">
        <v>17425</v>
      </c>
      <c r="D32" s="189">
        <v>15720</v>
      </c>
      <c r="E32" s="189">
        <v>17425</v>
      </c>
      <c r="F32" s="190">
        <v>10.84605597964376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454865</v>
      </c>
      <c r="C35" s="77">
        <f>SUM(C7:C34)</f>
        <v>437767</v>
      </c>
      <c r="D35" s="178">
        <f>SUM(D7:D34)</f>
        <v>454865</v>
      </c>
      <c r="E35" s="178">
        <f>SUM(E7:E34)</f>
        <v>437767</v>
      </c>
      <c r="F35" s="140">
        <f>E35*100/D35-100</f>
        <v>-3.7589174810108545</v>
      </c>
    </row>
    <row r="36" spans="1:6" ht="15.6" customHeight="1">
      <c r="A36" s="73" t="s">
        <v>85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19" priority="2">
      <formula>MOD(ROW(),2)=0</formula>
    </cfRule>
  </conditionalFormatting>
  <conditionalFormatting sqref="F7:F35">
    <cfRule type="expression" dxfId="1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BB7B4-87D6-4870-899F-09BAB55AA765}">
  <sheetPr codeName="Hoja3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157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544</v>
      </c>
      <c r="C8" s="189">
        <v>349</v>
      </c>
      <c r="D8" s="189">
        <v>544</v>
      </c>
      <c r="E8" s="189">
        <v>349</v>
      </c>
      <c r="F8" s="190">
        <v>-35.845588235294123</v>
      </c>
      <c r="G8" s="6"/>
    </row>
    <row r="9" spans="1:14" ht="15.6" customHeight="1">
      <c r="A9" s="188" t="s">
        <v>8</v>
      </c>
      <c r="B9" s="189">
        <v>604</v>
      </c>
      <c r="C9" s="189">
        <v>191</v>
      </c>
      <c r="D9" s="189">
        <v>604</v>
      </c>
      <c r="E9" s="189">
        <v>191</v>
      </c>
      <c r="F9" s="190">
        <v>-68.377483443708613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449</v>
      </c>
      <c r="C11" s="189">
        <v>459</v>
      </c>
      <c r="D11" s="189">
        <v>449</v>
      </c>
      <c r="E11" s="189">
        <v>459</v>
      </c>
      <c r="F11" s="190">
        <v>2.2271714922049028</v>
      </c>
    </row>
    <row r="12" spans="1:14" ht="15.6" customHeight="1">
      <c r="A12" s="188" t="s">
        <v>6</v>
      </c>
      <c r="B12" s="189">
        <v>1258</v>
      </c>
      <c r="C12" s="189">
        <v>1072</v>
      </c>
      <c r="D12" s="189">
        <v>1258</v>
      </c>
      <c r="E12" s="189">
        <v>1072</v>
      </c>
      <c r="F12" s="190">
        <v>-14.78537360890301</v>
      </c>
    </row>
    <row r="13" spans="1:14" ht="15.6" customHeight="1">
      <c r="A13" s="188" t="s">
        <v>175</v>
      </c>
      <c r="B13" s="189">
        <v>5542</v>
      </c>
      <c r="C13" s="189">
        <v>5498</v>
      </c>
      <c r="D13" s="189">
        <v>5542</v>
      </c>
      <c r="E13" s="189">
        <v>5498</v>
      </c>
      <c r="F13" s="190">
        <v>-0.79393720678454827</v>
      </c>
    </row>
    <row r="14" spans="1:14" ht="15.6" customHeight="1">
      <c r="A14" s="188" t="s">
        <v>148</v>
      </c>
      <c r="B14" s="189">
        <v>42823</v>
      </c>
      <c r="C14" s="189">
        <v>42779</v>
      </c>
      <c r="D14" s="189">
        <v>42823</v>
      </c>
      <c r="E14" s="189">
        <v>42779</v>
      </c>
      <c r="F14" s="190">
        <v>-0.1027485229899838</v>
      </c>
    </row>
    <row r="15" spans="1:14" ht="15.6" customHeight="1">
      <c r="A15" s="188" t="s">
        <v>145</v>
      </c>
      <c r="B15" s="189">
        <v>826</v>
      </c>
      <c r="C15" s="189">
        <v>689</v>
      </c>
      <c r="D15" s="189">
        <v>826</v>
      </c>
      <c r="E15" s="189">
        <v>689</v>
      </c>
      <c r="F15" s="190">
        <v>-16.585956416464899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8</v>
      </c>
      <c r="C17" s="189">
        <v>39</v>
      </c>
      <c r="D17" s="189">
        <v>8</v>
      </c>
      <c r="E17" s="189">
        <v>39</v>
      </c>
      <c r="F17" s="190">
        <v>387.5</v>
      </c>
      <c r="G17" s="2"/>
    </row>
    <row r="18" spans="1:7" ht="15.6" customHeight="1">
      <c r="A18" s="188" t="s">
        <v>147</v>
      </c>
      <c r="B18" s="189">
        <v>93</v>
      </c>
      <c r="C18" s="189">
        <v>408</v>
      </c>
      <c r="D18" s="189">
        <v>93</v>
      </c>
      <c r="E18" s="189">
        <v>408</v>
      </c>
      <c r="F18" s="190">
        <v>338.70967741935482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13</v>
      </c>
      <c r="C20" s="189">
        <v>1</v>
      </c>
      <c r="D20" s="189">
        <v>13</v>
      </c>
      <c r="E20" s="189">
        <v>1</v>
      </c>
      <c r="F20" s="190">
        <v>-92.307692307692307</v>
      </c>
    </row>
    <row r="21" spans="1:7" ht="15.6" customHeight="1">
      <c r="A21" s="188" t="s">
        <v>149</v>
      </c>
      <c r="B21" s="189">
        <v>840</v>
      </c>
      <c r="C21" s="189">
        <v>2894</v>
      </c>
      <c r="D21" s="189">
        <v>840</v>
      </c>
      <c r="E21" s="189">
        <v>2894</v>
      </c>
      <c r="F21" s="190">
        <v>244.52380952380949</v>
      </c>
    </row>
    <row r="22" spans="1:7" ht="15.6" customHeight="1">
      <c r="A22" s="188" t="s">
        <v>146</v>
      </c>
      <c r="B22" s="189">
        <v>8586</v>
      </c>
      <c r="C22" s="189">
        <v>11886</v>
      </c>
      <c r="D22" s="189">
        <v>8586</v>
      </c>
      <c r="E22" s="189">
        <v>11886</v>
      </c>
      <c r="F22" s="190">
        <v>38.434661076170499</v>
      </c>
    </row>
    <row r="23" spans="1:7" ht="15.6" customHeight="1">
      <c r="A23" s="188" t="s">
        <v>165</v>
      </c>
      <c r="B23" s="189">
        <v>7890</v>
      </c>
      <c r="C23" s="189">
        <v>7622</v>
      </c>
      <c r="D23" s="189">
        <v>7890</v>
      </c>
      <c r="E23" s="189">
        <v>7622</v>
      </c>
      <c r="F23" s="190">
        <v>-3.3967046894803592</v>
      </c>
    </row>
    <row r="24" spans="1:7" ht="15.6" customHeight="1">
      <c r="A24" s="188" t="s">
        <v>141</v>
      </c>
      <c r="B24" s="189">
        <v>5</v>
      </c>
      <c r="C24" s="189">
        <v>33</v>
      </c>
      <c r="D24" s="189">
        <v>5</v>
      </c>
      <c r="E24" s="189">
        <v>33</v>
      </c>
      <c r="F24" s="190">
        <v>560</v>
      </c>
    </row>
    <row r="25" spans="1:7" ht="15.6" customHeight="1">
      <c r="A25" s="188" t="s">
        <v>140</v>
      </c>
      <c r="B25" s="189">
        <v>181</v>
      </c>
      <c r="C25" s="189">
        <v>133</v>
      </c>
      <c r="D25" s="189">
        <v>181</v>
      </c>
      <c r="E25" s="189">
        <v>133</v>
      </c>
      <c r="F25" s="190">
        <v>-26.519337016574578</v>
      </c>
    </row>
    <row r="26" spans="1:7" ht="15.6" customHeight="1">
      <c r="A26" s="188" t="s">
        <v>152</v>
      </c>
      <c r="B26" s="189">
        <v>4</v>
      </c>
      <c r="C26" s="189">
        <v>1</v>
      </c>
      <c r="D26" s="189">
        <v>4</v>
      </c>
      <c r="E26" s="189">
        <v>1</v>
      </c>
      <c r="F26" s="190">
        <v>-75</v>
      </c>
    </row>
    <row r="27" spans="1:7" ht="15.6" customHeight="1">
      <c r="A27" s="188" t="s">
        <v>173</v>
      </c>
      <c r="B27" s="189">
        <v>11380</v>
      </c>
      <c r="C27" s="189">
        <v>12460</v>
      </c>
      <c r="D27" s="189">
        <v>11380</v>
      </c>
      <c r="E27" s="189">
        <v>12460</v>
      </c>
      <c r="F27" s="190">
        <v>9.4903339191564129</v>
      </c>
    </row>
    <row r="28" spans="1:7" ht="15.6" customHeight="1">
      <c r="A28" s="188" t="s">
        <v>177</v>
      </c>
      <c r="B28" s="189">
        <v>6878</v>
      </c>
      <c r="C28" s="189">
        <v>5339</v>
      </c>
      <c r="D28" s="189">
        <v>6878</v>
      </c>
      <c r="E28" s="189">
        <v>5339</v>
      </c>
      <c r="F28" s="190">
        <v>-22.375690607734811</v>
      </c>
    </row>
    <row r="29" spans="1:7" ht="15.6" customHeight="1">
      <c r="A29" s="188" t="s">
        <v>178</v>
      </c>
      <c r="B29" s="189">
        <v>14737</v>
      </c>
      <c r="C29" s="189">
        <v>18290</v>
      </c>
      <c r="D29" s="189">
        <v>14737</v>
      </c>
      <c r="E29" s="189">
        <v>18290</v>
      </c>
      <c r="F29" s="190">
        <v>24.109384542308479</v>
      </c>
    </row>
    <row r="30" spans="1:7" ht="15.6" customHeight="1">
      <c r="A30" s="188" t="s">
        <v>179</v>
      </c>
      <c r="B30" s="189">
        <v>479</v>
      </c>
      <c r="C30" s="189">
        <v>2090</v>
      </c>
      <c r="D30" s="189">
        <v>479</v>
      </c>
      <c r="E30" s="189">
        <v>2090</v>
      </c>
      <c r="F30" s="190">
        <v>336.32567849686848</v>
      </c>
    </row>
    <row r="31" spans="1:7" ht="15.6" customHeight="1">
      <c r="A31" s="188" t="s">
        <v>180</v>
      </c>
      <c r="B31" s="189">
        <v>18942</v>
      </c>
      <c r="C31" s="189">
        <v>20523</v>
      </c>
      <c r="D31" s="189">
        <v>18942</v>
      </c>
      <c r="E31" s="189">
        <v>20523</v>
      </c>
      <c r="F31" s="190">
        <v>8.3465315172632302</v>
      </c>
    </row>
    <row r="32" spans="1:7" ht="15.6" customHeight="1">
      <c r="A32" s="188" t="s">
        <v>181</v>
      </c>
      <c r="B32" s="189">
        <v>38523</v>
      </c>
      <c r="C32" s="189">
        <v>35803</v>
      </c>
      <c r="D32" s="189">
        <v>38523</v>
      </c>
      <c r="E32" s="189">
        <v>35803</v>
      </c>
      <c r="F32" s="190">
        <v>-7.0607169742751088</v>
      </c>
    </row>
    <row r="33" spans="1:6" ht="15.6" customHeight="1">
      <c r="A33" s="188" t="s">
        <v>182</v>
      </c>
      <c r="B33" s="189">
        <v>34202</v>
      </c>
      <c r="C33" s="189">
        <v>39204</v>
      </c>
      <c r="D33" s="189">
        <v>34202</v>
      </c>
      <c r="E33" s="189">
        <v>39204</v>
      </c>
      <c r="F33" s="190">
        <v>14.624875738260929</v>
      </c>
    </row>
    <row r="34" spans="1:6" ht="15.6" customHeight="1">
      <c r="A34" s="188" t="s">
        <v>183</v>
      </c>
      <c r="B34" s="189">
        <v>3</v>
      </c>
      <c r="C34" s="189">
        <v>12</v>
      </c>
      <c r="D34" s="189">
        <v>3</v>
      </c>
      <c r="E34" s="189">
        <v>12</v>
      </c>
      <c r="F34" s="190">
        <v>300</v>
      </c>
    </row>
    <row r="35" spans="1:6" ht="15.6" customHeight="1">
      <c r="A35" s="156" t="s">
        <v>153</v>
      </c>
      <c r="B35" s="76">
        <f>SUM(B7:B34)</f>
        <v>194810</v>
      </c>
      <c r="C35" s="77">
        <f>SUM(C7:C34)</f>
        <v>207775</v>
      </c>
      <c r="D35" s="76">
        <f>SUM(D7:D34)</f>
        <v>194810</v>
      </c>
      <c r="E35" s="78">
        <f>SUM(E7:E34)</f>
        <v>207775</v>
      </c>
      <c r="F35" s="140">
        <f>E35*100/D35-100</f>
        <v>6.6552025050048798</v>
      </c>
    </row>
    <row r="36" spans="1:6" ht="15.6" customHeight="1">
      <c r="A36" s="73" t="s">
        <v>158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17" priority="2">
      <formula>MOD(ROW(),2)=0</formula>
    </cfRule>
  </conditionalFormatting>
  <conditionalFormatting sqref="F7:F35">
    <cfRule type="expression" dxfId="1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2A7F0-F211-4A60-975D-0050631CAD56}">
  <sheetPr>
    <pageSetUpPr fitToPage="1"/>
  </sheetPr>
  <dimension ref="A1:K51"/>
  <sheetViews>
    <sheetView zoomScale="80" zoomScaleNormal="80" workbookViewId="0"/>
  </sheetViews>
  <sheetFormatPr baseColWidth="10" defaultColWidth="11.44140625" defaultRowHeight="14.4"/>
  <cols>
    <col min="1" max="1" width="32.88671875" style="216" customWidth="1"/>
    <col min="2" max="2" width="18.6640625" style="216" customWidth="1"/>
    <col min="3" max="3" width="22.5546875" style="216" customWidth="1"/>
    <col min="4" max="5" width="15.44140625" style="216" customWidth="1"/>
    <col min="6" max="6" width="15.5546875" style="216" customWidth="1"/>
    <col min="7" max="10" width="15.44140625" style="216" customWidth="1"/>
    <col min="11" max="11" width="11.88671875" style="216" customWidth="1"/>
    <col min="12" max="16384" width="11.44140625" style="216"/>
  </cols>
  <sheetData>
    <row r="1" spans="1:11">
      <c r="A1" s="212"/>
      <c r="B1" s="213"/>
      <c r="C1" s="213"/>
      <c r="D1" s="214"/>
      <c r="E1" s="215"/>
      <c r="F1" s="214"/>
      <c r="H1" s="217"/>
      <c r="J1" s="217"/>
      <c r="K1" s="217"/>
    </row>
    <row r="2" spans="1:11">
      <c r="A2" s="218"/>
      <c r="B2" s="214"/>
      <c r="C2" s="219"/>
      <c r="D2" s="214"/>
      <c r="E2" s="218"/>
      <c r="F2" s="214"/>
      <c r="G2" s="220"/>
      <c r="H2" s="214"/>
      <c r="I2" s="220"/>
      <c r="J2" s="214"/>
      <c r="K2" s="214"/>
    </row>
    <row r="3" spans="1:11">
      <c r="A3" s="218"/>
      <c r="B3" s="213"/>
      <c r="C3" s="219"/>
      <c r="D3" s="214"/>
      <c r="E3" s="220"/>
      <c r="F3" s="214"/>
      <c r="G3" s="220"/>
      <c r="H3" s="214"/>
      <c r="I3" s="220"/>
      <c r="J3" s="214"/>
      <c r="K3" s="214"/>
    </row>
    <row r="4" spans="1:11">
      <c r="A4" s="218"/>
      <c r="B4" s="214"/>
      <c r="C4" s="219"/>
      <c r="D4" s="217"/>
      <c r="E4" s="221"/>
      <c r="F4" s="214"/>
      <c r="G4" s="221"/>
      <c r="H4" s="217"/>
      <c r="I4" s="221"/>
      <c r="J4" s="217"/>
      <c r="K4" s="217"/>
    </row>
    <row r="5" spans="1:11">
      <c r="A5" s="218"/>
      <c r="B5" s="214"/>
      <c r="C5" s="222"/>
      <c r="D5" s="214"/>
      <c r="E5" s="220"/>
      <c r="F5" s="214"/>
      <c r="G5" s="220"/>
      <c r="H5" s="214"/>
      <c r="I5" s="220"/>
      <c r="J5" s="214"/>
      <c r="K5" s="214"/>
    </row>
    <row r="6" spans="1:11">
      <c r="A6" s="218"/>
      <c r="B6" s="214"/>
      <c r="C6" s="223"/>
      <c r="D6" s="214"/>
      <c r="E6" s="220"/>
      <c r="F6" s="214"/>
      <c r="G6" s="220"/>
      <c r="H6" s="214"/>
      <c r="I6" s="220"/>
      <c r="J6" s="214"/>
      <c r="K6" s="214"/>
    </row>
    <row r="7" spans="1:11">
      <c r="A7" s="218"/>
      <c r="B7" s="214"/>
      <c r="C7" s="219"/>
      <c r="D7" s="214"/>
      <c r="E7" s="219"/>
      <c r="F7" s="214"/>
      <c r="G7" s="220"/>
      <c r="H7" s="214"/>
      <c r="I7" s="220"/>
      <c r="J7" s="214"/>
      <c r="K7" s="214"/>
    </row>
    <row r="8" spans="1:11">
      <c r="A8" s="218"/>
      <c r="B8" s="214"/>
      <c r="C8" s="219"/>
      <c r="D8" s="217"/>
      <c r="E8" s="224"/>
      <c r="F8" s="214"/>
      <c r="G8" s="221"/>
      <c r="H8" s="217"/>
      <c r="I8" s="221"/>
      <c r="J8" s="217"/>
      <c r="K8" s="217"/>
    </row>
    <row r="9" spans="1:11">
      <c r="A9" s="218"/>
      <c r="B9" s="214"/>
      <c r="C9" s="222"/>
      <c r="D9" s="214"/>
      <c r="E9" s="219"/>
      <c r="F9" s="214"/>
      <c r="G9" s="220"/>
      <c r="H9" s="214"/>
      <c r="I9" s="220"/>
      <c r="J9" s="214"/>
      <c r="K9" s="214"/>
    </row>
    <row r="10" spans="1:11">
      <c r="A10" s="218"/>
      <c r="B10" s="214"/>
      <c r="C10" s="224"/>
      <c r="D10" s="217"/>
      <c r="E10" s="224"/>
      <c r="F10" s="214"/>
      <c r="G10" s="221"/>
      <c r="H10" s="217"/>
      <c r="I10" s="221"/>
      <c r="J10" s="217"/>
      <c r="K10" s="217"/>
    </row>
    <row r="11" spans="1:11">
      <c r="A11" s="214"/>
      <c r="B11" s="214"/>
      <c r="C11" s="219"/>
      <c r="D11" s="214"/>
      <c r="E11" s="219"/>
      <c r="F11" s="214"/>
      <c r="G11" s="218"/>
      <c r="H11" s="214"/>
      <c r="I11" s="220"/>
      <c r="J11" s="214"/>
      <c r="K11" s="214"/>
    </row>
    <row r="12" spans="1:11">
      <c r="A12" s="212"/>
      <c r="B12" s="213"/>
      <c r="C12" s="222"/>
      <c r="D12" s="213"/>
      <c r="E12" s="222"/>
      <c r="F12" s="213"/>
      <c r="G12" s="212"/>
      <c r="H12" s="213"/>
      <c r="I12" s="225"/>
      <c r="J12" s="213"/>
      <c r="K12" s="213"/>
    </row>
    <row r="13" spans="1:11">
      <c r="A13" s="218"/>
      <c r="B13" s="214"/>
      <c r="C13" s="223"/>
      <c r="D13" s="226"/>
      <c r="E13" s="223"/>
      <c r="F13" s="214"/>
      <c r="G13" s="227"/>
      <c r="H13" s="226"/>
      <c r="J13" s="226"/>
      <c r="K13" s="226"/>
    </row>
    <row r="14" spans="1:11">
      <c r="A14" s="218"/>
      <c r="B14" s="214"/>
      <c r="C14" s="219"/>
      <c r="D14" s="217"/>
      <c r="E14" s="224"/>
      <c r="F14" s="214"/>
      <c r="G14" s="215"/>
      <c r="H14" s="217"/>
      <c r="I14" s="221"/>
      <c r="J14" s="217"/>
      <c r="K14" s="217"/>
    </row>
    <row r="15" spans="1:11">
      <c r="A15" s="218"/>
      <c r="B15" s="214"/>
      <c r="C15" s="219"/>
      <c r="D15" s="214"/>
      <c r="E15" s="219"/>
      <c r="F15" s="214"/>
      <c r="G15" s="218"/>
      <c r="H15" s="214"/>
      <c r="I15" s="220"/>
      <c r="J15" s="214"/>
      <c r="K15" s="214"/>
    </row>
    <row r="16" spans="1:11">
      <c r="A16" s="218"/>
      <c r="B16" s="214"/>
      <c r="C16" s="222"/>
      <c r="D16" s="226"/>
      <c r="E16" s="223"/>
      <c r="F16" s="214"/>
      <c r="H16" s="226"/>
      <c r="J16" s="226"/>
      <c r="K16" s="226"/>
    </row>
    <row r="17" spans="1:11">
      <c r="A17" s="218"/>
      <c r="B17" s="214"/>
      <c r="C17" s="219"/>
      <c r="D17" s="217"/>
      <c r="E17" s="224"/>
      <c r="F17" s="214"/>
      <c r="G17" s="221"/>
      <c r="H17" s="217"/>
      <c r="I17" s="221"/>
      <c r="J17" s="217"/>
      <c r="K17" s="217"/>
    </row>
    <row r="18" spans="1:11">
      <c r="A18" s="218"/>
      <c r="B18" s="214"/>
      <c r="C18" s="219"/>
      <c r="D18" s="214"/>
      <c r="E18" s="214"/>
      <c r="F18" s="214"/>
      <c r="G18" s="220"/>
      <c r="H18" s="214"/>
      <c r="I18" s="220"/>
      <c r="J18" s="214"/>
      <c r="K18" s="214"/>
    </row>
    <row r="19" spans="1:11">
      <c r="A19" s="218"/>
      <c r="B19" s="214"/>
      <c r="C19" s="219"/>
      <c r="D19" s="213"/>
      <c r="E19" s="213"/>
      <c r="F19" s="226"/>
      <c r="H19" s="226"/>
      <c r="J19" s="226"/>
      <c r="K19" s="226"/>
    </row>
    <row r="20" spans="1:11">
      <c r="A20" s="218"/>
      <c r="B20" s="214"/>
      <c r="C20" s="219"/>
      <c r="D20" s="214"/>
      <c r="E20" s="219"/>
      <c r="F20" s="214"/>
      <c r="G20" s="220"/>
      <c r="H20" s="214"/>
      <c r="I20" s="220"/>
      <c r="J20" s="214"/>
      <c r="K20" s="214"/>
    </row>
    <row r="21" spans="1:11">
      <c r="A21" s="218"/>
      <c r="B21" s="214"/>
      <c r="C21" s="225"/>
      <c r="D21" s="226"/>
      <c r="E21" s="223"/>
      <c r="F21" s="226"/>
      <c r="H21" s="226"/>
      <c r="J21" s="226"/>
      <c r="K21" s="226"/>
    </row>
    <row r="22" spans="1:11">
      <c r="A22" s="218"/>
      <c r="B22" s="214"/>
      <c r="C22" s="219"/>
      <c r="D22" s="214"/>
      <c r="E22" s="219"/>
      <c r="F22" s="214"/>
      <c r="G22" s="220"/>
      <c r="H22" s="214"/>
      <c r="I22" s="220"/>
      <c r="J22" s="214"/>
      <c r="K22" s="214"/>
    </row>
    <row r="23" spans="1:11">
      <c r="A23" s="218"/>
      <c r="B23" s="214"/>
      <c r="C23" s="219"/>
      <c r="D23" s="226"/>
      <c r="E23" s="223"/>
      <c r="F23" s="226"/>
      <c r="H23" s="226"/>
      <c r="J23" s="226"/>
      <c r="K23" s="226"/>
    </row>
    <row r="24" spans="1:11">
      <c r="A24" s="218"/>
      <c r="B24" s="214"/>
      <c r="C24" s="219"/>
      <c r="D24" s="214"/>
      <c r="E24" s="219"/>
      <c r="F24" s="214"/>
      <c r="G24" s="220"/>
      <c r="H24" s="214"/>
      <c r="I24" s="220"/>
      <c r="J24" s="214"/>
      <c r="K24" s="214"/>
    </row>
    <row r="25" spans="1:11">
      <c r="A25" s="218"/>
      <c r="B25" s="214"/>
      <c r="C25" s="219"/>
      <c r="D25" s="226"/>
      <c r="E25" s="223"/>
      <c r="F25" s="226"/>
      <c r="H25" s="226"/>
      <c r="J25" s="226"/>
      <c r="K25" s="226"/>
    </row>
    <row r="26" spans="1:11">
      <c r="A26" s="218"/>
      <c r="B26" s="214"/>
      <c r="C26" s="225"/>
      <c r="D26" s="217"/>
      <c r="E26" s="224"/>
      <c r="F26" s="217"/>
      <c r="G26" s="221"/>
      <c r="H26" s="217"/>
      <c r="I26" s="221"/>
      <c r="J26" s="217"/>
      <c r="K26" s="217"/>
    </row>
    <row r="27" spans="1:11">
      <c r="A27" s="218"/>
      <c r="B27" s="214"/>
      <c r="C27" s="224"/>
      <c r="D27" s="214"/>
      <c r="E27" s="219"/>
      <c r="F27" s="214"/>
      <c r="G27" s="220"/>
      <c r="H27" s="214"/>
      <c r="I27" s="220"/>
      <c r="J27" s="214"/>
      <c r="K27" s="214"/>
    </row>
    <row r="28" spans="1:11" ht="34.799999999999997">
      <c r="A28" s="228" t="s">
        <v>163</v>
      </c>
      <c r="B28" s="214"/>
      <c r="C28" s="219"/>
      <c r="D28" s="217"/>
      <c r="E28" s="224"/>
      <c r="F28" s="217"/>
      <c r="G28" s="221"/>
      <c r="H28" s="217"/>
      <c r="I28" s="221"/>
      <c r="J28" s="217"/>
      <c r="K28" s="217"/>
    </row>
    <row r="29" spans="1:11">
      <c r="A29" s="229"/>
      <c r="B29" s="214"/>
      <c r="C29" s="219"/>
      <c r="D29" s="214"/>
      <c r="E29" s="219"/>
      <c r="F29" s="214"/>
      <c r="G29" s="218"/>
      <c r="H29" s="214"/>
      <c r="I29" s="220"/>
      <c r="J29" s="214"/>
      <c r="K29" s="214"/>
    </row>
    <row r="30" spans="1:11">
      <c r="A30" s="218"/>
      <c r="B30" s="214"/>
      <c r="C30" s="222"/>
      <c r="D30" s="213"/>
      <c r="E30" s="222"/>
      <c r="F30" s="213"/>
      <c r="G30" s="212"/>
      <c r="H30" s="213"/>
      <c r="I30" s="225"/>
      <c r="J30" s="213"/>
      <c r="K30" s="213"/>
    </row>
    <row r="31" spans="1:11">
      <c r="A31" s="218"/>
      <c r="B31" s="214"/>
      <c r="C31" s="219"/>
      <c r="D31" s="226"/>
      <c r="E31" s="223"/>
      <c r="F31" s="226"/>
      <c r="G31" s="227"/>
      <c r="H31" s="226"/>
      <c r="J31" s="226"/>
      <c r="K31" s="226"/>
    </row>
    <row r="32" spans="1:11">
      <c r="A32" s="218"/>
      <c r="B32" s="214"/>
      <c r="C32" s="225"/>
      <c r="D32" s="217"/>
      <c r="E32" s="224"/>
      <c r="F32" s="217"/>
      <c r="G32" s="215"/>
      <c r="H32" s="217"/>
      <c r="I32" s="221"/>
      <c r="J32" s="217"/>
      <c r="K32" s="217"/>
    </row>
    <row r="33" spans="1:11">
      <c r="A33" s="218"/>
      <c r="B33" s="214"/>
      <c r="C33" s="224"/>
      <c r="D33" s="214"/>
      <c r="E33" s="219"/>
      <c r="F33" s="214"/>
      <c r="G33" s="218"/>
      <c r="H33" s="214"/>
      <c r="I33" s="220"/>
      <c r="J33" s="214"/>
      <c r="K33" s="214"/>
    </row>
    <row r="34" spans="1:11">
      <c r="A34" s="218"/>
      <c r="B34" s="214"/>
      <c r="C34" s="219"/>
      <c r="D34" s="214"/>
      <c r="E34" s="219"/>
      <c r="F34" s="214"/>
      <c r="G34" s="218"/>
      <c r="H34" s="214"/>
      <c r="I34" s="220"/>
      <c r="J34" s="214"/>
      <c r="K34" s="214"/>
    </row>
    <row r="35" spans="1:11">
      <c r="A35" s="218"/>
      <c r="B35" s="214"/>
      <c r="D35" s="213"/>
      <c r="E35" s="222"/>
      <c r="F35" s="213"/>
      <c r="G35" s="212"/>
      <c r="H35" s="213"/>
      <c r="I35" s="225"/>
      <c r="J35" s="213"/>
      <c r="K35" s="213"/>
    </row>
    <row r="36" spans="1:11">
      <c r="A36" s="218"/>
      <c r="B36" s="214"/>
      <c r="C36" s="219"/>
      <c r="D36" s="213"/>
      <c r="E36" s="222"/>
      <c r="F36" s="214"/>
      <c r="G36" s="218"/>
      <c r="H36" s="214"/>
      <c r="I36" s="218"/>
      <c r="J36" s="214"/>
      <c r="K36" s="214"/>
    </row>
    <row r="37" spans="1:11">
      <c r="A37" s="218"/>
      <c r="B37" s="214"/>
      <c r="C37" s="219"/>
      <c r="D37" s="213"/>
      <c r="E37" s="222"/>
      <c r="F37" s="213"/>
      <c r="G37" s="212"/>
      <c r="H37" s="226"/>
      <c r="I37" s="227"/>
      <c r="J37" s="226"/>
      <c r="K37" s="226"/>
    </row>
    <row r="38" spans="1:11">
      <c r="A38" s="218"/>
      <c r="B38" s="214"/>
      <c r="C38" s="223"/>
      <c r="D38" s="226"/>
      <c r="E38" s="223"/>
      <c r="F38" s="226"/>
      <c r="G38" s="227"/>
      <c r="H38" s="217"/>
      <c r="I38" s="214"/>
      <c r="J38" s="214"/>
      <c r="K38" s="214"/>
    </row>
    <row r="39" spans="1:11">
      <c r="A39" s="218"/>
      <c r="B39" s="214"/>
      <c r="C39" s="214"/>
      <c r="D39" s="217"/>
      <c r="E39" s="214"/>
      <c r="F39" s="214"/>
      <c r="G39" s="218"/>
      <c r="H39" s="214"/>
      <c r="I39" s="225"/>
      <c r="J39" s="213"/>
      <c r="K39" s="213"/>
    </row>
    <row r="40" spans="1:11">
      <c r="A40" s="218"/>
      <c r="B40" s="214"/>
      <c r="C40" s="214"/>
      <c r="D40" s="214"/>
      <c r="E40" s="213"/>
      <c r="F40" s="213"/>
      <c r="G40" s="212"/>
      <c r="H40" s="226"/>
      <c r="J40" s="226"/>
      <c r="K40" s="226"/>
    </row>
    <row r="41" spans="1:11">
      <c r="A41" s="218"/>
      <c r="B41" s="214"/>
      <c r="C41" s="226"/>
      <c r="D41" s="213"/>
      <c r="F41" s="226"/>
      <c r="G41" s="227"/>
      <c r="H41" s="214"/>
      <c r="I41" s="220"/>
      <c r="J41" s="214"/>
      <c r="K41" s="214"/>
    </row>
    <row r="42" spans="1:11">
      <c r="A42" s="218"/>
      <c r="B42" s="214"/>
      <c r="C42" s="214"/>
      <c r="D42" s="214"/>
      <c r="E42" s="219"/>
      <c r="F42" s="214"/>
      <c r="G42" s="218"/>
      <c r="H42" s="214"/>
      <c r="I42" s="220"/>
      <c r="J42" s="214"/>
      <c r="K42" s="214"/>
    </row>
    <row r="43" spans="1:11">
      <c r="A43" s="212"/>
      <c r="B43" s="214"/>
      <c r="C43" s="217"/>
      <c r="D43" s="224"/>
      <c r="E43" s="226"/>
      <c r="F43" s="226"/>
      <c r="G43" s="218"/>
      <c r="H43" s="214"/>
      <c r="I43" s="220"/>
      <c r="J43" s="214"/>
      <c r="K43" s="214"/>
    </row>
    <row r="44" spans="1:11">
      <c r="A44" s="218"/>
      <c r="B44" s="214"/>
      <c r="C44" s="214"/>
      <c r="D44" s="219"/>
      <c r="E44" s="214"/>
      <c r="F44" s="214"/>
      <c r="G44" s="212"/>
      <c r="H44" s="213"/>
      <c r="I44" s="225"/>
      <c r="J44" s="213"/>
      <c r="K44" s="213"/>
    </row>
    <row r="45" spans="1:11">
      <c r="A45" s="218"/>
      <c r="B45" s="214"/>
      <c r="C45" s="213"/>
      <c r="D45" s="222"/>
      <c r="E45" s="213"/>
      <c r="F45" s="213"/>
      <c r="G45" s="212"/>
      <c r="H45" s="214"/>
      <c r="I45" s="214"/>
      <c r="J45" s="214"/>
      <c r="K45" s="214"/>
    </row>
    <row r="46" spans="1:11">
      <c r="A46" s="215"/>
      <c r="B46" s="217"/>
      <c r="C46" s="217"/>
      <c r="D46" s="224"/>
      <c r="E46" s="217"/>
      <c r="F46" s="217"/>
      <c r="G46" s="215"/>
      <c r="H46" s="217"/>
      <c r="I46" s="221"/>
      <c r="J46" s="217"/>
      <c r="K46" s="217"/>
    </row>
    <row r="47" spans="1:11">
      <c r="A47" s="214"/>
      <c r="B47" s="214"/>
      <c r="C47" s="214"/>
      <c r="D47" s="219"/>
      <c r="E47" s="214"/>
      <c r="F47" s="214"/>
      <c r="G47" s="220"/>
      <c r="H47" s="214"/>
      <c r="I47" s="220"/>
      <c r="J47" s="214"/>
      <c r="K47" s="214"/>
    </row>
    <row r="48" spans="1:11">
      <c r="A48" s="230"/>
      <c r="B48" s="231"/>
      <c r="C48" s="231"/>
      <c r="D48" s="224"/>
      <c r="E48" s="217"/>
      <c r="F48" s="217"/>
      <c r="G48" s="231"/>
      <c r="H48" s="231"/>
      <c r="I48" s="231"/>
      <c r="J48" s="231"/>
      <c r="K48" s="231"/>
    </row>
    <row r="51" spans="8:8">
      <c r="H51" s="232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B55F2-DD2E-4494-9ACA-35671A8D74EA}">
  <sheetPr>
    <pageSetUpPr fitToPage="1"/>
  </sheetPr>
  <dimension ref="A1:AA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27" ht="19.2" customHeight="1">
      <c r="A1" s="32" t="s">
        <v>184</v>
      </c>
      <c r="E1" s="5"/>
      <c r="H1" s="4"/>
      <c r="I1" s="4"/>
      <c r="J1" s="4"/>
      <c r="K1" s="4"/>
      <c r="L1" s="4"/>
      <c r="M1" s="4"/>
      <c r="AA1" s="39" t="str">
        <f>"Acumulado "&amp;E6</f>
        <v>Acumulado 2026</v>
      </c>
    </row>
    <row r="2" spans="1:27" ht="15.6" customHeight="1">
      <c r="H2" s="3"/>
      <c r="I2" s="3"/>
      <c r="J2" s="3"/>
      <c r="K2" s="3"/>
      <c r="L2" s="3"/>
      <c r="M2" s="3"/>
      <c r="AA2" s="39" t="str">
        <f>"Acumulado "&amp;D6</f>
        <v>Acumulado 2025</v>
      </c>
    </row>
    <row r="3" spans="1:27" ht="15.6" customHeight="1">
      <c r="H3" s="3"/>
      <c r="I3" s="3"/>
      <c r="J3" s="3"/>
      <c r="K3" s="3"/>
      <c r="L3" s="3"/>
      <c r="M3" s="3"/>
    </row>
    <row r="4" spans="1:27" ht="15.6" customHeight="1">
      <c r="A4" s="31" t="s">
        <v>51</v>
      </c>
    </row>
    <row r="5" spans="1:27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27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27" ht="15.6" customHeight="1">
      <c r="A7" s="236" t="s">
        <v>18</v>
      </c>
      <c r="B7" s="237">
        <v>484985</v>
      </c>
      <c r="C7" s="237">
        <v>509189</v>
      </c>
      <c r="D7" s="237">
        <v>484985</v>
      </c>
      <c r="E7" s="237">
        <v>509189</v>
      </c>
      <c r="F7" s="238">
        <v>4.9906698145303494</v>
      </c>
      <c r="G7" s="6"/>
    </row>
    <row r="8" spans="1:27" s="33" customFormat="1" ht="15.6" customHeight="1">
      <c r="A8" s="236" t="s">
        <v>11</v>
      </c>
      <c r="B8" s="237">
        <v>78717</v>
      </c>
      <c r="C8" s="237">
        <v>21181</v>
      </c>
      <c r="D8" s="237">
        <v>78717</v>
      </c>
      <c r="E8" s="237">
        <v>21181</v>
      </c>
      <c r="F8" s="238">
        <v>-73.092216420849368</v>
      </c>
      <c r="G8" s="239"/>
    </row>
    <row r="9" spans="1:27" ht="15.6" customHeight="1">
      <c r="A9" s="236" t="s">
        <v>8</v>
      </c>
      <c r="B9" s="237">
        <v>69081</v>
      </c>
      <c r="C9" s="237">
        <v>44772</v>
      </c>
      <c r="D9" s="237">
        <v>69081</v>
      </c>
      <c r="E9" s="237">
        <v>44772</v>
      </c>
      <c r="F9" s="238">
        <v>-35.189125808833111</v>
      </c>
      <c r="G9" s="6"/>
    </row>
    <row r="10" spans="1:27" ht="15.6" customHeight="1">
      <c r="A10" s="236" t="s">
        <v>10</v>
      </c>
      <c r="B10" s="237">
        <v>159708</v>
      </c>
      <c r="C10" s="237">
        <v>264318</v>
      </c>
      <c r="D10" s="237">
        <v>159708</v>
      </c>
      <c r="E10" s="237">
        <v>264318</v>
      </c>
      <c r="F10" s="238">
        <v>65.500788939815152</v>
      </c>
    </row>
    <row r="11" spans="1:27" ht="15.6" customHeight="1">
      <c r="A11" s="236" t="s">
        <v>9</v>
      </c>
      <c r="B11" s="237">
        <v>1383704</v>
      </c>
      <c r="C11" s="237">
        <v>1305000</v>
      </c>
      <c r="D11" s="237">
        <v>1383704</v>
      </c>
      <c r="E11" s="237">
        <v>1305000</v>
      </c>
      <c r="F11" s="238">
        <v>-5.687921694235186</v>
      </c>
    </row>
    <row r="12" spans="1:27" ht="15.6" customHeight="1">
      <c r="A12" s="236" t="s">
        <v>6</v>
      </c>
      <c r="B12" s="237">
        <v>131185</v>
      </c>
      <c r="C12" s="237">
        <v>95262</v>
      </c>
      <c r="D12" s="237">
        <v>131185</v>
      </c>
      <c r="E12" s="237">
        <v>95262</v>
      </c>
      <c r="F12" s="238">
        <v>-27.383466097495901</v>
      </c>
    </row>
    <row r="13" spans="1:27" ht="15.6" customHeight="1">
      <c r="A13" s="236" t="s">
        <v>175</v>
      </c>
      <c r="B13" s="237">
        <v>16267</v>
      </c>
      <c r="C13" s="237">
        <v>6456</v>
      </c>
      <c r="D13" s="237">
        <v>16267</v>
      </c>
      <c r="E13" s="237">
        <v>6456</v>
      </c>
      <c r="F13" s="238">
        <v>-60.312288682608958</v>
      </c>
    </row>
    <row r="14" spans="1:27" ht="15.6" customHeight="1">
      <c r="A14" s="236" t="s">
        <v>148</v>
      </c>
      <c r="B14" s="237">
        <v>1314973</v>
      </c>
      <c r="C14" s="237">
        <v>1391337</v>
      </c>
      <c r="D14" s="237">
        <v>1314973</v>
      </c>
      <c r="E14" s="237">
        <v>1391337</v>
      </c>
      <c r="F14" s="238">
        <v>5.8072675256450159</v>
      </c>
    </row>
    <row r="15" spans="1:27" ht="15.6" customHeight="1">
      <c r="A15" s="236" t="s">
        <v>145</v>
      </c>
      <c r="B15" s="237">
        <v>1594245</v>
      </c>
      <c r="C15" s="237">
        <v>1385977</v>
      </c>
      <c r="D15" s="237">
        <v>1594245</v>
      </c>
      <c r="E15" s="237">
        <v>1385977</v>
      </c>
      <c r="F15" s="238">
        <v>-13.063738634902419</v>
      </c>
    </row>
    <row r="16" spans="1:27" ht="15.6" customHeight="1">
      <c r="A16" s="236" t="s">
        <v>144</v>
      </c>
      <c r="B16" s="237">
        <v>2243247</v>
      </c>
      <c r="C16" s="237">
        <v>2115542</v>
      </c>
      <c r="D16" s="237">
        <v>2243247</v>
      </c>
      <c r="E16" s="237">
        <v>2115542</v>
      </c>
      <c r="F16" s="238">
        <v>-5.6928639601434838</v>
      </c>
      <c r="G16" s="1"/>
    </row>
    <row r="17" spans="1:7" ht="15.6" customHeight="1">
      <c r="A17" s="236" t="s">
        <v>150</v>
      </c>
      <c r="B17" s="237">
        <v>1074793</v>
      </c>
      <c r="C17" s="237">
        <v>1039804</v>
      </c>
      <c r="D17" s="237">
        <v>1074793</v>
      </c>
      <c r="E17" s="237">
        <v>1039804</v>
      </c>
      <c r="F17" s="238">
        <v>-3.2554175548221869</v>
      </c>
      <c r="G17" s="2"/>
    </row>
    <row r="18" spans="1:7" ht="15.6" customHeight="1">
      <c r="A18" s="236" t="s">
        <v>147</v>
      </c>
      <c r="B18" s="237">
        <v>7125</v>
      </c>
      <c r="C18" s="237">
        <v>48492</v>
      </c>
      <c r="D18" s="237">
        <v>7125</v>
      </c>
      <c r="E18" s="237">
        <v>48492</v>
      </c>
      <c r="F18" s="238">
        <v>580.58947368421047</v>
      </c>
    </row>
    <row r="19" spans="1:7" ht="15.6" customHeight="1">
      <c r="A19" s="236" t="s">
        <v>143</v>
      </c>
      <c r="B19" s="237">
        <v>245799</v>
      </c>
      <c r="C19" s="237">
        <v>328538</v>
      </c>
      <c r="D19" s="237">
        <v>245799</v>
      </c>
      <c r="E19" s="237">
        <v>328538</v>
      </c>
      <c r="F19" s="238">
        <v>33.661243536385427</v>
      </c>
    </row>
    <row r="20" spans="1:7" ht="15.6" customHeight="1">
      <c r="A20" s="236" t="s">
        <v>142</v>
      </c>
      <c r="B20" s="237">
        <v>957426</v>
      </c>
      <c r="C20" s="237">
        <v>614226</v>
      </c>
      <c r="D20" s="237">
        <v>957426</v>
      </c>
      <c r="E20" s="237">
        <v>614226</v>
      </c>
      <c r="F20" s="238">
        <v>-35.846112388842577</v>
      </c>
    </row>
    <row r="21" spans="1:7" ht="15.6" customHeight="1">
      <c r="A21" s="236" t="s">
        <v>149</v>
      </c>
      <c r="B21" s="237">
        <v>1469616</v>
      </c>
      <c r="C21" s="237">
        <v>1286644</v>
      </c>
      <c r="D21" s="237">
        <v>1469616</v>
      </c>
      <c r="E21" s="237">
        <v>1286644</v>
      </c>
      <c r="F21" s="238">
        <v>-12.45032716029222</v>
      </c>
    </row>
    <row r="22" spans="1:7" ht="15.6" customHeight="1">
      <c r="A22" s="236" t="s">
        <v>146</v>
      </c>
      <c r="B22" s="237">
        <v>153293</v>
      </c>
      <c r="C22" s="237">
        <v>146383</v>
      </c>
      <c r="D22" s="237">
        <v>153293</v>
      </c>
      <c r="E22" s="237">
        <v>146383</v>
      </c>
      <c r="F22" s="238">
        <v>-4.5077074621802637</v>
      </c>
    </row>
    <row r="23" spans="1:7" ht="15.6" customHeight="1">
      <c r="A23" s="236" t="s">
        <v>165</v>
      </c>
      <c r="B23" s="237">
        <v>93940</v>
      </c>
      <c r="C23" s="237">
        <v>29722</v>
      </c>
      <c r="D23" s="237">
        <v>93940</v>
      </c>
      <c r="E23" s="237">
        <v>29722</v>
      </c>
      <c r="F23" s="238">
        <v>-68.360655737704917</v>
      </c>
    </row>
    <row r="24" spans="1:7" ht="15.6" customHeight="1">
      <c r="A24" s="236" t="s">
        <v>141</v>
      </c>
      <c r="B24" s="237">
        <v>124738</v>
      </c>
      <c r="C24" s="237">
        <v>112150</v>
      </c>
      <c r="D24" s="237">
        <v>124738</v>
      </c>
      <c r="E24" s="237">
        <v>112150</v>
      </c>
      <c r="F24" s="238">
        <v>-10.091551892767241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119790</v>
      </c>
      <c r="C26" s="237">
        <v>96940</v>
      </c>
      <c r="D26" s="237">
        <v>119790</v>
      </c>
      <c r="E26" s="237">
        <v>96940</v>
      </c>
      <c r="F26" s="238">
        <v>-19.075048000667831</v>
      </c>
    </row>
    <row r="27" spans="1:7" ht="15.6" customHeight="1">
      <c r="A27" s="236" t="s">
        <v>173</v>
      </c>
      <c r="B27" s="237">
        <v>155520</v>
      </c>
      <c r="C27" s="237">
        <v>165547</v>
      </c>
      <c r="D27" s="237">
        <v>155520</v>
      </c>
      <c r="E27" s="237">
        <v>165547</v>
      </c>
      <c r="F27" s="238">
        <v>6.4474022633744861</v>
      </c>
    </row>
    <row r="28" spans="1:7" ht="15.6" customHeight="1">
      <c r="A28" s="236" t="s">
        <v>177</v>
      </c>
      <c r="B28" s="237">
        <v>99096</v>
      </c>
      <c r="C28" s="237">
        <v>95685</v>
      </c>
      <c r="D28" s="237">
        <v>99096</v>
      </c>
      <c r="E28" s="237">
        <v>95685</v>
      </c>
      <c r="F28" s="238">
        <v>-3.442116735287001</v>
      </c>
    </row>
    <row r="29" spans="1:7" ht="15.6" customHeight="1">
      <c r="A29" s="236" t="s">
        <v>178</v>
      </c>
      <c r="B29" s="237">
        <v>192448</v>
      </c>
      <c r="C29" s="237">
        <v>303367</v>
      </c>
      <c r="D29" s="237">
        <v>192448</v>
      </c>
      <c r="E29" s="237">
        <v>303367</v>
      </c>
      <c r="F29" s="238">
        <v>57.635828899235122</v>
      </c>
    </row>
    <row r="30" spans="1:7" ht="15.6" customHeight="1">
      <c r="A30" s="236" t="s">
        <v>179</v>
      </c>
      <c r="B30" s="237">
        <v>134139</v>
      </c>
      <c r="C30" s="237">
        <v>119342</v>
      </c>
      <c r="D30" s="237">
        <v>134139</v>
      </c>
      <c r="E30" s="237">
        <v>119342</v>
      </c>
      <c r="F30" s="238">
        <v>-11.031094610814151</v>
      </c>
    </row>
    <row r="31" spans="1:7" ht="15.6" customHeight="1">
      <c r="A31" s="236" t="s">
        <v>180</v>
      </c>
      <c r="B31" s="237">
        <v>1792370</v>
      </c>
      <c r="C31" s="237">
        <v>1726166</v>
      </c>
      <c r="D31" s="237">
        <v>1792370</v>
      </c>
      <c r="E31" s="237">
        <v>1726166</v>
      </c>
      <c r="F31" s="238">
        <v>-3.6936570016235488</v>
      </c>
    </row>
    <row r="32" spans="1:7" ht="15.6" customHeight="1">
      <c r="A32" s="236" t="s">
        <v>181</v>
      </c>
      <c r="B32" s="237">
        <v>1343317</v>
      </c>
      <c r="C32" s="237">
        <v>1298690</v>
      </c>
      <c r="D32" s="237">
        <v>1343317</v>
      </c>
      <c r="E32" s="237">
        <v>1298690</v>
      </c>
      <c r="F32" s="238">
        <v>-3.3221495745233649</v>
      </c>
    </row>
    <row r="33" spans="1:6" ht="15.6" customHeight="1">
      <c r="A33" s="236" t="s">
        <v>182</v>
      </c>
      <c r="B33" s="237">
        <v>121689</v>
      </c>
      <c r="C33" s="237">
        <v>116990</v>
      </c>
      <c r="D33" s="237">
        <v>121689</v>
      </c>
      <c r="E33" s="237">
        <v>116990</v>
      </c>
      <c r="F33" s="238">
        <v>-3.8614829606620158</v>
      </c>
    </row>
    <row r="34" spans="1:6" ht="15.6" customHeight="1">
      <c r="A34" s="236" t="s">
        <v>183</v>
      </c>
      <c r="B34" s="237">
        <v>33731</v>
      </c>
      <c r="C34" s="237">
        <v>55617</v>
      </c>
      <c r="D34" s="237">
        <v>33731</v>
      </c>
      <c r="E34" s="237">
        <v>55617</v>
      </c>
      <c r="F34" s="238">
        <v>64.883934659512022</v>
      </c>
    </row>
    <row r="35" spans="1:6" ht="15.6" customHeight="1">
      <c r="A35" s="240" t="s">
        <v>153</v>
      </c>
      <c r="B35" s="241">
        <f>SUM(B7:B34)</f>
        <v>15594942</v>
      </c>
      <c r="C35" s="241">
        <f>SUM(C7:C34)</f>
        <v>14723337</v>
      </c>
      <c r="D35" s="241">
        <f>SUM(D7:D34)</f>
        <v>15594942</v>
      </c>
      <c r="E35" s="241">
        <f>SUM(E7:E34)</f>
        <v>14723337</v>
      </c>
      <c r="F35" s="242">
        <f>E35*100/D35-100</f>
        <v>-5.5890236719059345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15" priority="2">
      <formula>MOD(ROW(),2)=0</formula>
    </cfRule>
  </conditionalFormatting>
  <conditionalFormatting sqref="F7:F35">
    <cfRule type="expression" dxfId="1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789B1-BDF3-492C-ABB4-01054C3ADD7C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188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353040</v>
      </c>
      <c r="C7" s="237">
        <v>242663</v>
      </c>
      <c r="D7" s="237">
        <v>353040</v>
      </c>
      <c r="E7" s="237">
        <v>242663</v>
      </c>
      <c r="F7" s="238">
        <v>-31.264729209154769</v>
      </c>
      <c r="G7" s="6"/>
    </row>
    <row r="8" spans="1:14" s="33" customFormat="1" ht="15.6" customHeight="1">
      <c r="A8" s="236" t="s">
        <v>11</v>
      </c>
      <c r="B8" s="237">
        <v>0</v>
      </c>
      <c r="C8" s="237">
        <v>2100</v>
      </c>
      <c r="D8" s="237">
        <v>0</v>
      </c>
      <c r="E8" s="237">
        <v>2100</v>
      </c>
      <c r="F8" s="238"/>
    </row>
    <row r="9" spans="1:14" ht="15.6" customHeight="1">
      <c r="A9" s="236" t="s">
        <v>8</v>
      </c>
      <c r="B9" s="237">
        <v>0</v>
      </c>
      <c r="C9" s="237">
        <v>6600</v>
      </c>
      <c r="D9" s="237">
        <v>0</v>
      </c>
      <c r="E9" s="237">
        <v>6600</v>
      </c>
      <c r="F9" s="238"/>
      <c r="G9" s="6"/>
    </row>
    <row r="10" spans="1:14" ht="15.6" customHeight="1">
      <c r="A10" s="236" t="s">
        <v>10</v>
      </c>
      <c r="B10" s="237">
        <v>27068</v>
      </c>
      <c r="C10" s="237">
        <v>15046</v>
      </c>
      <c r="D10" s="237">
        <v>27068</v>
      </c>
      <c r="E10" s="237">
        <v>15046</v>
      </c>
      <c r="F10" s="238">
        <v>-44.414068272498888</v>
      </c>
    </row>
    <row r="11" spans="1:14" ht="15.6" customHeight="1">
      <c r="A11" s="236" t="s">
        <v>9</v>
      </c>
      <c r="B11" s="237">
        <v>868151</v>
      </c>
      <c r="C11" s="237">
        <v>851906</v>
      </c>
      <c r="D11" s="237">
        <v>868151</v>
      </c>
      <c r="E11" s="237">
        <v>851906</v>
      </c>
      <c r="F11" s="238">
        <v>-1.8712182558103341</v>
      </c>
    </row>
    <row r="12" spans="1:14" ht="15.6" customHeight="1">
      <c r="A12" s="236" t="s">
        <v>6</v>
      </c>
      <c r="B12" s="237">
        <v>6686</v>
      </c>
      <c r="C12" s="237">
        <v>4697</v>
      </c>
      <c r="D12" s="237">
        <v>6686</v>
      </c>
      <c r="E12" s="237">
        <v>4697</v>
      </c>
      <c r="F12" s="238">
        <v>-29.748728686808249</v>
      </c>
    </row>
    <row r="13" spans="1:14" ht="15.6" customHeight="1">
      <c r="A13" s="236" t="s">
        <v>175</v>
      </c>
      <c r="B13" s="237">
        <v>9492</v>
      </c>
      <c r="C13" s="237">
        <v>0</v>
      </c>
      <c r="D13" s="237">
        <v>9492</v>
      </c>
      <c r="E13" s="237">
        <v>0</v>
      </c>
      <c r="F13" s="238">
        <v>-100</v>
      </c>
    </row>
    <row r="14" spans="1:14" ht="15.6" customHeight="1">
      <c r="A14" s="236" t="s">
        <v>148</v>
      </c>
      <c r="B14" s="237">
        <v>455045</v>
      </c>
      <c r="C14" s="237">
        <v>638752</v>
      </c>
      <c r="D14" s="237">
        <v>455045</v>
      </c>
      <c r="E14" s="237">
        <v>638752</v>
      </c>
      <c r="F14" s="238">
        <v>40.371172081882008</v>
      </c>
    </row>
    <row r="15" spans="1:14" ht="15.6" customHeight="1">
      <c r="A15" s="236" t="s">
        <v>145</v>
      </c>
      <c r="B15" s="237">
        <v>1196471</v>
      </c>
      <c r="C15" s="237">
        <v>982597</v>
      </c>
      <c r="D15" s="237">
        <v>1196471</v>
      </c>
      <c r="E15" s="237">
        <v>982597</v>
      </c>
      <c r="F15" s="238">
        <v>-17.875401911120289</v>
      </c>
    </row>
    <row r="16" spans="1:14" ht="15.6" customHeight="1">
      <c r="A16" s="236" t="s">
        <v>144</v>
      </c>
      <c r="B16" s="237">
        <v>1824662</v>
      </c>
      <c r="C16" s="237">
        <v>1472030</v>
      </c>
      <c r="D16" s="237">
        <v>1824662</v>
      </c>
      <c r="E16" s="237">
        <v>1472030</v>
      </c>
      <c r="F16" s="238">
        <v>-19.325880628850712</v>
      </c>
      <c r="G16" s="1"/>
    </row>
    <row r="17" spans="1:7" ht="15.6" customHeight="1">
      <c r="A17" s="236" t="s">
        <v>150</v>
      </c>
      <c r="B17" s="237">
        <v>603302</v>
      </c>
      <c r="C17" s="237">
        <v>551439</v>
      </c>
      <c r="D17" s="237">
        <v>603302</v>
      </c>
      <c r="E17" s="237">
        <v>551439</v>
      </c>
      <c r="F17" s="238">
        <v>-8.5965237973684765</v>
      </c>
      <c r="G17" s="2"/>
    </row>
    <row r="18" spans="1:7" ht="15.6" customHeight="1">
      <c r="A18" s="236" t="s">
        <v>147</v>
      </c>
      <c r="B18" s="237">
        <v>6990</v>
      </c>
      <c r="C18" s="237">
        <v>48347</v>
      </c>
      <c r="D18" s="237">
        <v>6990</v>
      </c>
      <c r="E18" s="237">
        <v>48347</v>
      </c>
      <c r="F18" s="238">
        <v>591.65951359084409</v>
      </c>
    </row>
    <row r="19" spans="1:7" ht="15.6" customHeight="1">
      <c r="A19" s="236" t="s">
        <v>143</v>
      </c>
      <c r="B19" s="237">
        <v>171157</v>
      </c>
      <c r="C19" s="237">
        <v>182751</v>
      </c>
      <c r="D19" s="237">
        <v>171157</v>
      </c>
      <c r="E19" s="237">
        <v>182751</v>
      </c>
      <c r="F19" s="238">
        <v>6.7738976495264618</v>
      </c>
    </row>
    <row r="20" spans="1:7" ht="15.6" customHeight="1">
      <c r="A20" s="236" t="s">
        <v>142</v>
      </c>
      <c r="B20" s="237">
        <v>109827</v>
      </c>
      <c r="C20" s="237">
        <v>96558</v>
      </c>
      <c r="D20" s="237">
        <v>109827</v>
      </c>
      <c r="E20" s="237">
        <v>96558</v>
      </c>
      <c r="F20" s="238">
        <v>-12.08172853669862</v>
      </c>
    </row>
    <row r="21" spans="1:7" ht="15.6" customHeight="1">
      <c r="A21" s="236" t="s">
        <v>149</v>
      </c>
      <c r="B21" s="237">
        <v>1064222</v>
      </c>
      <c r="C21" s="237">
        <v>1044448</v>
      </c>
      <c r="D21" s="237">
        <v>1064222</v>
      </c>
      <c r="E21" s="237">
        <v>1044448</v>
      </c>
      <c r="F21" s="238">
        <v>-1.858070966396113</v>
      </c>
    </row>
    <row r="22" spans="1:7" ht="15.6" customHeight="1">
      <c r="A22" s="236" t="s">
        <v>146</v>
      </c>
      <c r="B22" s="237">
        <v>94077</v>
      </c>
      <c r="C22" s="237">
        <v>85341</v>
      </c>
      <c r="D22" s="237">
        <v>94077</v>
      </c>
      <c r="E22" s="237">
        <v>85341</v>
      </c>
      <c r="F22" s="238">
        <v>-9.286010395739666</v>
      </c>
    </row>
    <row r="23" spans="1:7" ht="15.6" customHeight="1">
      <c r="A23" s="236" t="s">
        <v>165</v>
      </c>
      <c r="B23" s="237">
        <v>6376</v>
      </c>
      <c r="C23" s="237">
        <v>8594</v>
      </c>
      <c r="D23" s="237">
        <v>6376</v>
      </c>
      <c r="E23" s="237">
        <v>8594</v>
      </c>
      <c r="F23" s="238">
        <v>34.786700125470503</v>
      </c>
    </row>
    <row r="24" spans="1:7" ht="15.6" customHeight="1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73422</v>
      </c>
      <c r="C26" s="237">
        <v>83803</v>
      </c>
      <c r="D26" s="237">
        <v>73422</v>
      </c>
      <c r="E26" s="237">
        <v>83803</v>
      </c>
      <c r="F26" s="238">
        <v>14.13881397946119</v>
      </c>
    </row>
    <row r="27" spans="1:7" ht="15.6" customHeight="1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7" ht="15.6" customHeight="1">
      <c r="A28" s="236" t="s">
        <v>177</v>
      </c>
      <c r="B28" s="237">
        <v>52756</v>
      </c>
      <c r="C28" s="237">
        <v>59572</v>
      </c>
      <c r="D28" s="237">
        <v>52756</v>
      </c>
      <c r="E28" s="237">
        <v>59572</v>
      </c>
      <c r="F28" s="238">
        <v>12.919857456971711</v>
      </c>
    </row>
    <row r="29" spans="1:7" ht="15.6" customHeight="1">
      <c r="A29" s="236" t="s">
        <v>178</v>
      </c>
      <c r="B29" s="237">
        <v>21630</v>
      </c>
      <c r="C29" s="237">
        <v>14418</v>
      </c>
      <c r="D29" s="237">
        <v>21630</v>
      </c>
      <c r="E29" s="237">
        <v>14418</v>
      </c>
      <c r="F29" s="238">
        <v>-33.342579750346736</v>
      </c>
    </row>
    <row r="30" spans="1:7" ht="15.6" customHeight="1">
      <c r="A30" s="236" t="s">
        <v>179</v>
      </c>
      <c r="B30" s="237">
        <v>18175</v>
      </c>
      <c r="C30" s="237">
        <v>40576</v>
      </c>
      <c r="D30" s="237">
        <v>18175</v>
      </c>
      <c r="E30" s="237">
        <v>40576</v>
      </c>
      <c r="F30" s="238">
        <v>123.251719394773</v>
      </c>
    </row>
    <row r="31" spans="1:7" ht="15.6" customHeight="1">
      <c r="A31" s="236" t="s">
        <v>180</v>
      </c>
      <c r="B31" s="237">
        <v>1160306</v>
      </c>
      <c r="C31" s="237">
        <v>1006197</v>
      </c>
      <c r="D31" s="237">
        <v>1160306</v>
      </c>
      <c r="E31" s="237">
        <v>1006197</v>
      </c>
      <c r="F31" s="238">
        <v>-13.281754985322831</v>
      </c>
    </row>
    <row r="32" spans="1:7" ht="15.6" customHeight="1">
      <c r="A32" s="236" t="s">
        <v>181</v>
      </c>
      <c r="B32" s="237">
        <v>262429</v>
      </c>
      <c r="C32" s="237">
        <v>270614</v>
      </c>
      <c r="D32" s="237">
        <v>262429</v>
      </c>
      <c r="E32" s="237">
        <v>270614</v>
      </c>
      <c r="F32" s="238">
        <v>3.1189388367901358</v>
      </c>
    </row>
    <row r="33" spans="1:6" ht="15.6" customHeight="1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  <c r="F33" s="238"/>
    </row>
    <row r="34" spans="1:6" ht="15.6" customHeight="1">
      <c r="A34" s="236" t="s">
        <v>183</v>
      </c>
      <c r="B34" s="237">
        <v>9277</v>
      </c>
      <c r="C34" s="237">
        <v>24280</v>
      </c>
      <c r="D34" s="237">
        <v>9277</v>
      </c>
      <c r="E34" s="237">
        <v>24280</v>
      </c>
      <c r="F34" s="238">
        <v>161.72253961409939</v>
      </c>
    </row>
    <row r="35" spans="1:6" ht="15.6" customHeight="1">
      <c r="A35" s="240" t="s">
        <v>153</v>
      </c>
      <c r="B35" s="241">
        <f>SUM(B7:B34)</f>
        <v>8394561</v>
      </c>
      <c r="C35" s="241">
        <f>SUM(C7:C34)</f>
        <v>7733329</v>
      </c>
      <c r="D35" s="241">
        <f>SUM(D7:D34)</f>
        <v>8394561</v>
      </c>
      <c r="E35" s="241">
        <f>SUM(E7:E34)</f>
        <v>7733329</v>
      </c>
      <c r="F35" s="242">
        <f>E35*100/D35-100</f>
        <v>-7.8769098229198704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13" priority="2">
      <formula>MOD(ROW(),2)=0</formula>
    </cfRule>
  </conditionalFormatting>
  <conditionalFormatting sqref="F7:F35">
    <cfRule type="expression" dxfId="1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F167-7306-4F37-9829-F6F671C55902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189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120066</v>
      </c>
      <c r="C7" s="237">
        <v>241546</v>
      </c>
      <c r="D7" s="237">
        <v>120066</v>
      </c>
      <c r="E7" s="237">
        <v>241546</v>
      </c>
      <c r="F7" s="238">
        <v>101.1776856062499</v>
      </c>
      <c r="G7" s="6"/>
    </row>
    <row r="8" spans="1:14" ht="15.6" customHeight="1">
      <c r="A8" s="236" t="s">
        <v>11</v>
      </c>
      <c r="B8" s="237">
        <v>59830</v>
      </c>
      <c r="C8" s="237">
        <v>4500</v>
      </c>
      <c r="D8" s="237">
        <v>59830</v>
      </c>
      <c r="E8" s="237">
        <v>4500</v>
      </c>
      <c r="F8" s="238">
        <v>-92.47868962059168</v>
      </c>
    </row>
    <row r="9" spans="1:14" ht="15.6" customHeight="1">
      <c r="A9" s="236" t="s">
        <v>8</v>
      </c>
      <c r="B9" s="237">
        <v>8801</v>
      </c>
      <c r="C9" s="237">
        <v>6300</v>
      </c>
      <c r="D9" s="237">
        <v>8801</v>
      </c>
      <c r="E9" s="237">
        <v>6300</v>
      </c>
      <c r="F9" s="238">
        <v>-28.417225315305071</v>
      </c>
    </row>
    <row r="10" spans="1:14" ht="15.6" customHeight="1">
      <c r="A10" s="236" t="s">
        <v>10</v>
      </c>
      <c r="B10" s="237">
        <v>125332</v>
      </c>
      <c r="C10" s="237">
        <v>151001</v>
      </c>
      <c r="D10" s="237">
        <v>125332</v>
      </c>
      <c r="E10" s="237">
        <v>151001</v>
      </c>
      <c r="F10" s="238">
        <v>20.480802987265822</v>
      </c>
    </row>
    <row r="11" spans="1:14" ht="15.6" customHeight="1">
      <c r="A11" s="236" t="s">
        <v>9</v>
      </c>
      <c r="B11" s="237">
        <v>6679</v>
      </c>
      <c r="C11" s="237">
        <v>9343</v>
      </c>
      <c r="D11" s="237">
        <v>6679</v>
      </c>
      <c r="E11" s="237">
        <v>9343</v>
      </c>
      <c r="F11" s="238">
        <v>39.886210510555493</v>
      </c>
    </row>
    <row r="12" spans="1:14" ht="15.6" customHeight="1">
      <c r="A12" s="236" t="s">
        <v>6</v>
      </c>
      <c r="B12" s="237">
        <v>119756</v>
      </c>
      <c r="C12" s="237">
        <v>85950</v>
      </c>
      <c r="D12" s="237">
        <v>119756</v>
      </c>
      <c r="E12" s="237">
        <v>85950</v>
      </c>
      <c r="F12" s="238">
        <v>-28.229065767059691</v>
      </c>
    </row>
    <row r="13" spans="1:14" ht="15.6" customHeight="1">
      <c r="A13" s="236" t="s">
        <v>175</v>
      </c>
      <c r="B13" s="237">
        <v>6640</v>
      </c>
      <c r="C13" s="237">
        <v>5967</v>
      </c>
      <c r="D13" s="237">
        <v>6640</v>
      </c>
      <c r="E13" s="237">
        <v>5967</v>
      </c>
      <c r="F13" s="238">
        <v>-10.1355421686747</v>
      </c>
    </row>
    <row r="14" spans="1:14" ht="15.6" customHeight="1">
      <c r="A14" s="236" t="s">
        <v>148</v>
      </c>
      <c r="B14" s="237">
        <v>217288</v>
      </c>
      <c r="C14" s="237">
        <v>130617</v>
      </c>
      <c r="D14" s="237">
        <v>217288</v>
      </c>
      <c r="E14" s="237">
        <v>130617</v>
      </c>
      <c r="F14" s="238">
        <v>-39.887614594455293</v>
      </c>
    </row>
    <row r="15" spans="1:14" ht="15.6" customHeight="1">
      <c r="A15" s="236" t="s">
        <v>145</v>
      </c>
      <c r="B15" s="237">
        <v>122473</v>
      </c>
      <c r="C15" s="237">
        <v>172969</v>
      </c>
      <c r="D15" s="237">
        <v>122473</v>
      </c>
      <c r="E15" s="237">
        <v>172969</v>
      </c>
      <c r="F15" s="238">
        <v>41.23031198713187</v>
      </c>
    </row>
    <row r="16" spans="1:14" ht="15.6" customHeight="1">
      <c r="A16" s="236" t="s">
        <v>144</v>
      </c>
      <c r="B16" s="237">
        <v>379159</v>
      </c>
      <c r="C16" s="237">
        <v>613264</v>
      </c>
      <c r="D16" s="237">
        <v>379159</v>
      </c>
      <c r="E16" s="237">
        <v>613264</v>
      </c>
      <c r="F16" s="238">
        <v>61.743226456447012</v>
      </c>
      <c r="G16" s="1"/>
    </row>
    <row r="17" spans="1:7" ht="15.6" customHeight="1">
      <c r="A17" s="236" t="s">
        <v>150</v>
      </c>
      <c r="B17" s="237">
        <v>466698</v>
      </c>
      <c r="C17" s="237">
        <v>480243</v>
      </c>
      <c r="D17" s="237">
        <v>466698</v>
      </c>
      <c r="E17" s="237">
        <v>480243</v>
      </c>
      <c r="F17" s="238">
        <v>2.9023051309412011</v>
      </c>
      <c r="G17" s="2"/>
    </row>
    <row r="18" spans="1:7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>
      <c r="A19" s="236" t="s">
        <v>143</v>
      </c>
      <c r="B19" s="237">
        <v>71161</v>
      </c>
      <c r="C19" s="237">
        <v>133695</v>
      </c>
      <c r="D19" s="237">
        <v>71161</v>
      </c>
      <c r="E19" s="237">
        <v>133695</v>
      </c>
      <c r="F19" s="238">
        <v>87.876786442011763</v>
      </c>
    </row>
    <row r="20" spans="1:7" ht="15.6" customHeight="1">
      <c r="A20" s="236" t="s">
        <v>142</v>
      </c>
      <c r="B20" s="237">
        <v>806175</v>
      </c>
      <c r="C20" s="237">
        <v>479516</v>
      </c>
      <c r="D20" s="237">
        <v>806175</v>
      </c>
      <c r="E20" s="237">
        <v>479516</v>
      </c>
      <c r="F20" s="238">
        <v>-40.519614227680087</v>
      </c>
    </row>
    <row r="21" spans="1:7" ht="15.6" customHeight="1">
      <c r="A21" s="236" t="s">
        <v>149</v>
      </c>
      <c r="B21" s="237">
        <v>403888</v>
      </c>
      <c r="C21" s="237">
        <v>210397</v>
      </c>
      <c r="D21" s="237">
        <v>403888</v>
      </c>
      <c r="E21" s="237">
        <v>210397</v>
      </c>
      <c r="F21" s="238">
        <v>-47.907093055500532</v>
      </c>
    </row>
    <row r="22" spans="1:7" ht="15.6" customHeight="1">
      <c r="A22" s="236" t="s">
        <v>146</v>
      </c>
      <c r="B22" s="237">
        <v>27101</v>
      </c>
      <c r="C22" s="237">
        <v>29413</v>
      </c>
      <c r="D22" s="237">
        <v>27101</v>
      </c>
      <c r="E22" s="237">
        <v>29413</v>
      </c>
      <c r="F22" s="238">
        <v>8.5310505147411533</v>
      </c>
    </row>
    <row r="23" spans="1:7" ht="15.6" customHeight="1">
      <c r="A23" s="236" t="s">
        <v>165</v>
      </c>
      <c r="B23" s="237">
        <v>78351</v>
      </c>
      <c r="C23" s="237">
        <v>3532</v>
      </c>
      <c r="D23" s="237">
        <v>78351</v>
      </c>
      <c r="E23" s="237">
        <v>3532</v>
      </c>
      <c r="F23" s="238">
        <v>-95.492080509502117</v>
      </c>
    </row>
    <row r="24" spans="1:7" ht="15.6" customHeight="1">
      <c r="A24" s="236" t="s">
        <v>141</v>
      </c>
      <c r="B24" s="237">
        <v>92996</v>
      </c>
      <c r="C24" s="237">
        <v>69920</v>
      </c>
      <c r="D24" s="237">
        <v>92996</v>
      </c>
      <c r="E24" s="237">
        <v>69920</v>
      </c>
      <c r="F24" s="238">
        <v>-24.81397049335455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13973</v>
      </c>
      <c r="C26" s="237">
        <v>9531</v>
      </c>
      <c r="D26" s="237">
        <v>13973</v>
      </c>
      <c r="E26" s="237">
        <v>9531</v>
      </c>
      <c r="F26" s="238">
        <v>-31.789880483790171</v>
      </c>
    </row>
    <row r="27" spans="1:7" ht="15.6" customHeight="1">
      <c r="A27" s="236" t="s">
        <v>173</v>
      </c>
      <c r="B27" s="237">
        <v>91379</v>
      </c>
      <c r="C27" s="237">
        <v>76323</v>
      </c>
      <c r="D27" s="237">
        <v>91379</v>
      </c>
      <c r="E27" s="237">
        <v>76323</v>
      </c>
      <c r="F27" s="238">
        <v>-16.476433316188619</v>
      </c>
    </row>
    <row r="28" spans="1:7" ht="15.6" customHeight="1">
      <c r="A28" s="236" t="s">
        <v>177</v>
      </c>
      <c r="B28" s="237">
        <v>18359</v>
      </c>
      <c r="C28" s="237">
        <v>14198</v>
      </c>
      <c r="D28" s="237">
        <v>18359</v>
      </c>
      <c r="E28" s="237">
        <v>14198</v>
      </c>
      <c r="F28" s="238">
        <v>-22.664633149953701</v>
      </c>
    </row>
    <row r="29" spans="1:7" ht="15.6" customHeight="1">
      <c r="A29" s="236" t="s">
        <v>178</v>
      </c>
      <c r="B29" s="237">
        <v>124833</v>
      </c>
      <c r="C29" s="237">
        <v>239697</v>
      </c>
      <c r="D29" s="237">
        <v>124833</v>
      </c>
      <c r="E29" s="237">
        <v>239697</v>
      </c>
      <c r="F29" s="238">
        <v>92.014130878854161</v>
      </c>
    </row>
    <row r="30" spans="1:7" ht="15.6" customHeight="1">
      <c r="A30" s="236" t="s">
        <v>179</v>
      </c>
      <c r="B30" s="237">
        <v>114127</v>
      </c>
      <c r="C30" s="237">
        <v>72777</v>
      </c>
      <c r="D30" s="237">
        <v>114127</v>
      </c>
      <c r="E30" s="237">
        <v>72777</v>
      </c>
      <c r="F30" s="238">
        <v>-36.23156658809922</v>
      </c>
    </row>
    <row r="31" spans="1:7" ht="15.6" customHeight="1">
      <c r="A31" s="236" t="s">
        <v>180</v>
      </c>
      <c r="B31" s="237">
        <v>549599</v>
      </c>
      <c r="C31" s="237">
        <v>642105</v>
      </c>
      <c r="D31" s="237">
        <v>549599</v>
      </c>
      <c r="E31" s="237">
        <v>642105</v>
      </c>
      <c r="F31" s="238">
        <v>16.831544453319609</v>
      </c>
    </row>
    <row r="32" spans="1:7" ht="15.6" customHeight="1">
      <c r="A32" s="236" t="s">
        <v>181</v>
      </c>
      <c r="B32" s="237">
        <v>112829</v>
      </c>
      <c r="C32" s="237">
        <v>115916</v>
      </c>
      <c r="D32" s="237">
        <v>112829</v>
      </c>
      <c r="E32" s="237">
        <v>115916</v>
      </c>
      <c r="F32" s="238">
        <v>2.7359987237323788</v>
      </c>
    </row>
    <row r="33" spans="1:7" ht="15.6" customHeight="1">
      <c r="A33" s="236" t="s">
        <v>182</v>
      </c>
      <c r="B33" s="237">
        <v>4346</v>
      </c>
      <c r="C33" s="237">
        <v>0</v>
      </c>
      <c r="D33" s="237">
        <v>4346</v>
      </c>
      <c r="E33" s="237">
        <v>0</v>
      </c>
      <c r="F33" s="238">
        <v>-100</v>
      </c>
    </row>
    <row r="34" spans="1:7" ht="15.6" customHeight="1">
      <c r="A34" s="236" t="s">
        <v>183</v>
      </c>
      <c r="B34" s="237">
        <v>5510</v>
      </c>
      <c r="C34" s="237">
        <v>15498</v>
      </c>
      <c r="D34" s="237">
        <v>5510</v>
      </c>
      <c r="E34" s="237">
        <v>15498</v>
      </c>
      <c r="F34" s="238">
        <v>181.2704174228675</v>
      </c>
    </row>
    <row r="35" spans="1:7" s="33" customFormat="1" ht="15.6" customHeight="1">
      <c r="A35" s="240" t="s">
        <v>153</v>
      </c>
      <c r="B35" s="241">
        <f>SUM(B7:B34)</f>
        <v>4147349</v>
      </c>
      <c r="C35" s="241">
        <f>SUM(C7:C34)</f>
        <v>4014218</v>
      </c>
      <c r="D35" s="241">
        <f>SUM(D7:D34)</f>
        <v>4147349</v>
      </c>
      <c r="E35" s="241">
        <f>SUM(E7:E34)</f>
        <v>4014218</v>
      </c>
      <c r="F35" s="242">
        <f>E35*100/D35-100</f>
        <v>-3.2100264530426585</v>
      </c>
      <c r="G35" s="239"/>
    </row>
    <row r="36" spans="1:7" ht="15.6" customHeight="1">
      <c r="A36" s="46" t="s">
        <v>187</v>
      </c>
      <c r="B36" s="151"/>
      <c r="C36" s="151"/>
      <c r="D36" s="151"/>
      <c r="E36" s="151"/>
      <c r="F36" s="151"/>
      <c r="G36" s="6"/>
    </row>
  </sheetData>
  <mergeCells count="3">
    <mergeCell ref="A5:A6"/>
    <mergeCell ref="B5:C5"/>
    <mergeCell ref="D5:F5"/>
  </mergeCells>
  <conditionalFormatting sqref="A7:F34">
    <cfRule type="expression" dxfId="11" priority="2">
      <formula>MOD(ROW(),2)=0</formula>
    </cfRule>
  </conditionalFormatting>
  <conditionalFormatting sqref="F7:F35">
    <cfRule type="expression" dxfId="1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EDF2-6A7A-4972-92AB-58C2717AFE2A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190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11879</v>
      </c>
      <c r="C7" s="237">
        <v>24980</v>
      </c>
      <c r="D7" s="237">
        <v>11879</v>
      </c>
      <c r="E7" s="237">
        <v>24980</v>
      </c>
      <c r="F7" s="238">
        <v>110.28706120043771</v>
      </c>
      <c r="G7" s="6"/>
    </row>
    <row r="8" spans="1:14" s="33" customFormat="1" ht="15.6" customHeight="1">
      <c r="A8" s="236" t="s">
        <v>11</v>
      </c>
      <c r="B8" s="237">
        <v>18887</v>
      </c>
      <c r="C8" s="237">
        <v>14581</v>
      </c>
      <c r="D8" s="237">
        <v>18887</v>
      </c>
      <c r="E8" s="237">
        <v>14581</v>
      </c>
      <c r="F8" s="238">
        <v>-22.798750463281621</v>
      </c>
      <c r="G8" s="239"/>
    </row>
    <row r="9" spans="1:14" ht="15.6" customHeight="1">
      <c r="A9" s="236" t="s">
        <v>8</v>
      </c>
      <c r="B9" s="237">
        <v>60280</v>
      </c>
      <c r="C9" s="237">
        <v>31872</v>
      </c>
      <c r="D9" s="237">
        <v>60280</v>
      </c>
      <c r="E9" s="237">
        <v>31872</v>
      </c>
      <c r="F9" s="238">
        <v>-47.12674187126742</v>
      </c>
      <c r="G9" s="243"/>
    </row>
    <row r="10" spans="1:14" ht="15.6" customHeight="1">
      <c r="A10" s="236" t="s">
        <v>10</v>
      </c>
      <c r="B10" s="237">
        <v>7308</v>
      </c>
      <c r="C10" s="237">
        <v>98271</v>
      </c>
      <c r="D10" s="237">
        <v>7308</v>
      </c>
      <c r="E10" s="237">
        <v>98271</v>
      </c>
      <c r="F10" s="238">
        <v>1244.7044334975369</v>
      </c>
      <c r="G10" s="244"/>
    </row>
    <row r="11" spans="1:14" ht="15.6" customHeight="1">
      <c r="A11" s="236" t="s">
        <v>9</v>
      </c>
      <c r="B11" s="237">
        <v>508874</v>
      </c>
      <c r="C11" s="237">
        <v>443751</v>
      </c>
      <c r="D11" s="237">
        <v>508874</v>
      </c>
      <c r="E11" s="237">
        <v>443751</v>
      </c>
      <c r="F11" s="238">
        <v>-12.797470493678199</v>
      </c>
    </row>
    <row r="12" spans="1:14" ht="15.6" customHeight="1">
      <c r="A12" s="236" t="s">
        <v>6</v>
      </c>
      <c r="B12" s="237">
        <v>4743</v>
      </c>
      <c r="C12" s="237">
        <v>4615</v>
      </c>
      <c r="D12" s="237">
        <v>4743</v>
      </c>
      <c r="E12" s="237">
        <v>4615</v>
      </c>
      <c r="F12" s="238">
        <v>-2.698713894159809</v>
      </c>
    </row>
    <row r="13" spans="1:14" ht="15.6" customHeight="1">
      <c r="A13" s="236" t="s">
        <v>175</v>
      </c>
      <c r="B13" s="237">
        <v>135</v>
      </c>
      <c r="C13" s="237">
        <v>489</v>
      </c>
      <c r="D13" s="237">
        <v>135</v>
      </c>
      <c r="E13" s="237">
        <v>489</v>
      </c>
      <c r="F13" s="238">
        <v>262.22222222222217</v>
      </c>
    </row>
    <row r="14" spans="1:14" ht="15.6" customHeight="1">
      <c r="A14" s="236" t="s">
        <v>148</v>
      </c>
      <c r="B14" s="237">
        <v>642640</v>
      </c>
      <c r="C14" s="237">
        <v>621968</v>
      </c>
      <c r="D14" s="237">
        <v>642640</v>
      </c>
      <c r="E14" s="237">
        <v>621968</v>
      </c>
      <c r="F14" s="238">
        <v>-3.2167309846881551</v>
      </c>
    </row>
    <row r="15" spans="1:14" ht="15.6" customHeight="1">
      <c r="A15" s="236" t="s">
        <v>145</v>
      </c>
      <c r="B15" s="237">
        <v>275301</v>
      </c>
      <c r="C15" s="237">
        <v>230411</v>
      </c>
      <c r="D15" s="237">
        <v>275301</v>
      </c>
      <c r="E15" s="237">
        <v>230411</v>
      </c>
      <c r="F15" s="238">
        <v>-16.30578893647316</v>
      </c>
    </row>
    <row r="16" spans="1:14" ht="15.6" customHeight="1">
      <c r="A16" s="236" t="s">
        <v>144</v>
      </c>
      <c r="B16" s="237">
        <v>39426</v>
      </c>
      <c r="C16" s="237">
        <v>30248</v>
      </c>
      <c r="D16" s="237">
        <v>39426</v>
      </c>
      <c r="E16" s="237">
        <v>30248</v>
      </c>
      <c r="F16" s="238">
        <v>-23.279054431086081</v>
      </c>
      <c r="G16" s="1"/>
    </row>
    <row r="17" spans="1:7" ht="15.6" customHeight="1">
      <c r="A17" s="236" t="s">
        <v>150</v>
      </c>
      <c r="B17" s="237">
        <v>4793</v>
      </c>
      <c r="C17" s="237">
        <v>8122</v>
      </c>
      <c r="D17" s="237">
        <v>4793</v>
      </c>
      <c r="E17" s="237">
        <v>8122</v>
      </c>
      <c r="F17" s="238">
        <v>69.455455873148338</v>
      </c>
      <c r="G17" s="2"/>
    </row>
    <row r="18" spans="1:7" ht="15.6" customHeight="1">
      <c r="A18" s="236" t="s">
        <v>147</v>
      </c>
      <c r="B18" s="237">
        <v>135</v>
      </c>
      <c r="C18" s="237">
        <v>145</v>
      </c>
      <c r="D18" s="237">
        <v>135</v>
      </c>
      <c r="E18" s="237">
        <v>145</v>
      </c>
      <c r="F18" s="238">
        <v>7.4074074074074048</v>
      </c>
    </row>
    <row r="19" spans="1:7" ht="15.6" customHeight="1">
      <c r="A19" s="236" t="s">
        <v>143</v>
      </c>
      <c r="B19" s="237">
        <v>3481</v>
      </c>
      <c r="C19" s="237">
        <v>12092</v>
      </c>
      <c r="D19" s="237">
        <v>3481</v>
      </c>
      <c r="E19" s="237">
        <v>12092</v>
      </c>
      <c r="F19" s="238">
        <v>247.37144498707269</v>
      </c>
    </row>
    <row r="20" spans="1:7" ht="15.6" customHeight="1">
      <c r="A20" s="236" t="s">
        <v>142</v>
      </c>
      <c r="B20" s="237">
        <v>41424</v>
      </c>
      <c r="C20" s="237">
        <v>38152</v>
      </c>
      <c r="D20" s="237">
        <v>41424</v>
      </c>
      <c r="E20" s="237">
        <v>38152</v>
      </c>
      <c r="F20" s="238">
        <v>-7.8988026264967184</v>
      </c>
    </row>
    <row r="21" spans="1:7" ht="15.6" customHeight="1">
      <c r="A21" s="236" t="s">
        <v>149</v>
      </c>
      <c r="B21" s="237">
        <v>1506</v>
      </c>
      <c r="C21" s="237">
        <v>31799</v>
      </c>
      <c r="D21" s="237">
        <v>1506</v>
      </c>
      <c r="E21" s="237">
        <v>31799</v>
      </c>
      <c r="F21" s="238">
        <v>2011.4873837981411</v>
      </c>
    </row>
    <row r="22" spans="1:7" ht="15.6" customHeight="1">
      <c r="A22" s="236" t="s">
        <v>146</v>
      </c>
      <c r="B22" s="237">
        <v>32115</v>
      </c>
      <c r="C22" s="237">
        <v>31629</v>
      </c>
      <c r="D22" s="237">
        <v>32115</v>
      </c>
      <c r="E22" s="237">
        <v>31629</v>
      </c>
      <c r="F22" s="238">
        <v>-1.513311536665114</v>
      </c>
    </row>
    <row r="23" spans="1:7" ht="15.6" customHeight="1">
      <c r="A23" s="236" t="s">
        <v>165</v>
      </c>
      <c r="B23" s="237">
        <v>9213</v>
      </c>
      <c r="C23" s="237">
        <v>17596</v>
      </c>
      <c r="D23" s="237">
        <v>9213</v>
      </c>
      <c r="E23" s="237">
        <v>17596</v>
      </c>
      <c r="F23" s="238">
        <v>90.99099099099098</v>
      </c>
    </row>
    <row r="24" spans="1:7" ht="15.6" customHeight="1">
      <c r="A24" s="236" t="s">
        <v>141</v>
      </c>
      <c r="B24" s="237">
        <v>31742</v>
      </c>
      <c r="C24" s="237">
        <v>42230</v>
      </c>
      <c r="D24" s="237">
        <v>31742</v>
      </c>
      <c r="E24" s="237">
        <v>42230</v>
      </c>
      <c r="F24" s="238">
        <v>33.041396257324692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 t="s">
        <v>191</v>
      </c>
    </row>
    <row r="26" spans="1:7" ht="15.6" customHeight="1">
      <c r="A26" s="236" t="s">
        <v>152</v>
      </c>
      <c r="B26" s="237">
        <v>32395</v>
      </c>
      <c r="C26" s="237">
        <v>3606</v>
      </c>
      <c r="D26" s="237">
        <v>32395</v>
      </c>
      <c r="E26" s="237">
        <v>3606</v>
      </c>
      <c r="F26" s="238">
        <v>-88.868652569841032</v>
      </c>
    </row>
    <row r="27" spans="1:7" ht="15.6" customHeight="1">
      <c r="A27" s="236" t="s">
        <v>173</v>
      </c>
      <c r="B27" s="237">
        <v>64141</v>
      </c>
      <c r="C27" s="237">
        <v>89224</v>
      </c>
      <c r="D27" s="237">
        <v>64141</v>
      </c>
      <c r="E27" s="237">
        <v>89224</v>
      </c>
      <c r="F27" s="238">
        <v>39.106032023198878</v>
      </c>
    </row>
    <row r="28" spans="1:7" ht="15.6" customHeight="1">
      <c r="A28" s="236" t="s">
        <v>177</v>
      </c>
      <c r="B28" s="237">
        <v>27981</v>
      </c>
      <c r="C28" s="237">
        <v>21915</v>
      </c>
      <c r="D28" s="237">
        <v>27981</v>
      </c>
      <c r="E28" s="237">
        <v>21915</v>
      </c>
      <c r="F28" s="238">
        <v>-21.67899646188485</v>
      </c>
    </row>
    <row r="29" spans="1:7" ht="15.6" customHeight="1">
      <c r="A29" s="236" t="s">
        <v>178</v>
      </c>
      <c r="B29" s="237">
        <v>45985</v>
      </c>
      <c r="C29" s="237">
        <v>49252</v>
      </c>
      <c r="D29" s="237">
        <v>45985</v>
      </c>
      <c r="E29" s="237">
        <v>49252</v>
      </c>
      <c r="F29" s="238">
        <v>7.1044905947591568</v>
      </c>
    </row>
    <row r="30" spans="1:7" ht="15.6" customHeight="1">
      <c r="A30" s="236" t="s">
        <v>179</v>
      </c>
      <c r="B30" s="237">
        <v>1837</v>
      </c>
      <c r="C30" s="237">
        <v>5989</v>
      </c>
      <c r="D30" s="237">
        <v>1837</v>
      </c>
      <c r="E30" s="237">
        <v>5989</v>
      </c>
      <c r="F30" s="238">
        <v>226.0206859009254</v>
      </c>
    </row>
    <row r="31" spans="1:7" ht="15.6" customHeight="1">
      <c r="A31" s="236" t="s">
        <v>180</v>
      </c>
      <c r="B31" s="237">
        <v>82465</v>
      </c>
      <c r="C31" s="237">
        <v>77864</v>
      </c>
      <c r="D31" s="237">
        <v>82465</v>
      </c>
      <c r="E31" s="237">
        <v>77864</v>
      </c>
      <c r="F31" s="238">
        <v>-5.5793366882920026</v>
      </c>
    </row>
    <row r="32" spans="1:7" ht="15.6" customHeight="1">
      <c r="A32" s="236" t="s">
        <v>181</v>
      </c>
      <c r="B32" s="237">
        <v>968059</v>
      </c>
      <c r="C32" s="237">
        <v>912160</v>
      </c>
      <c r="D32" s="237">
        <v>968059</v>
      </c>
      <c r="E32" s="237">
        <v>912160</v>
      </c>
      <c r="F32" s="238">
        <v>-5.7743381343492501</v>
      </c>
    </row>
    <row r="33" spans="1:6" ht="15.6" customHeight="1">
      <c r="A33" s="236" t="s">
        <v>182</v>
      </c>
      <c r="B33" s="237">
        <v>117343</v>
      </c>
      <c r="C33" s="237">
        <v>116990</v>
      </c>
      <c r="D33" s="237">
        <v>117343</v>
      </c>
      <c r="E33" s="237">
        <v>116990</v>
      </c>
      <c r="F33" s="238">
        <v>-0.30082748864440129</v>
      </c>
    </row>
    <row r="34" spans="1:6" ht="15.6" customHeight="1">
      <c r="A34" s="236" t="s">
        <v>183</v>
      </c>
      <c r="B34" s="237">
        <v>18944</v>
      </c>
      <c r="C34" s="237">
        <v>15839</v>
      </c>
      <c r="D34" s="237">
        <v>18944</v>
      </c>
      <c r="E34" s="237">
        <v>15839</v>
      </c>
      <c r="F34" s="238">
        <v>-16.390413851351351</v>
      </c>
    </row>
    <row r="35" spans="1:6" ht="15.6" customHeight="1">
      <c r="A35" s="240" t="s">
        <v>153</v>
      </c>
      <c r="B35" s="241">
        <f>SUM(B7:B34)</f>
        <v>3053032</v>
      </c>
      <c r="C35" s="241">
        <f>SUM(C7:C34)</f>
        <v>2975790</v>
      </c>
      <c r="D35" s="241">
        <f>SUM(D7:D34)</f>
        <v>3053032</v>
      </c>
      <c r="E35" s="241">
        <f>SUM(E7:E34)</f>
        <v>2975790</v>
      </c>
      <c r="F35" s="242">
        <f>E35*100/D35-100</f>
        <v>-2.5300095118557522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9" priority="2">
      <formula>MOD(ROW(),2)=0</formula>
    </cfRule>
  </conditionalFormatting>
  <conditionalFormatting sqref="F7:F35">
    <cfRule type="expression" dxfId="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4328E-4102-4895-98C7-ADD45679B445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192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117795</v>
      </c>
      <c r="C7" s="237">
        <v>165106</v>
      </c>
      <c r="D7" s="237">
        <v>117795</v>
      </c>
      <c r="E7" s="237">
        <v>165106</v>
      </c>
      <c r="F7" s="238">
        <v>40.163843966212482</v>
      </c>
      <c r="G7" s="6"/>
    </row>
    <row r="8" spans="1:14" s="33" customFormat="1" ht="15.6" customHeight="1">
      <c r="A8" s="236" t="s">
        <v>11</v>
      </c>
      <c r="B8" s="237">
        <v>7513</v>
      </c>
      <c r="C8" s="237">
        <v>90272</v>
      </c>
      <c r="D8" s="237">
        <v>7513</v>
      </c>
      <c r="E8" s="237">
        <v>90272</v>
      </c>
      <c r="F8" s="238">
        <v>1101.543990416611</v>
      </c>
      <c r="G8" s="239"/>
    </row>
    <row r="9" spans="1:14" ht="15.6" customHeight="1">
      <c r="A9" s="236" t="s">
        <v>8</v>
      </c>
      <c r="B9" s="237">
        <v>161521</v>
      </c>
      <c r="C9" s="237">
        <v>222953</v>
      </c>
      <c r="D9" s="237">
        <v>161521</v>
      </c>
      <c r="E9" s="237">
        <v>222953</v>
      </c>
      <c r="F9" s="238">
        <v>38.033444567579437</v>
      </c>
      <c r="G9" s="6"/>
    </row>
    <row r="10" spans="1:14" ht="15.6" customHeight="1">
      <c r="A10" s="236" t="s">
        <v>10</v>
      </c>
      <c r="B10" s="237">
        <v>204118</v>
      </c>
      <c r="C10" s="237">
        <v>100724</v>
      </c>
      <c r="D10" s="237">
        <v>204118</v>
      </c>
      <c r="E10" s="237">
        <v>100724</v>
      </c>
      <c r="F10" s="238">
        <v>-50.654033451238988</v>
      </c>
    </row>
    <row r="11" spans="1:14" ht="15.6" customHeight="1">
      <c r="A11" s="236" t="s">
        <v>9</v>
      </c>
      <c r="B11" s="237">
        <v>663328</v>
      </c>
      <c r="C11" s="237">
        <v>540844</v>
      </c>
      <c r="D11" s="237">
        <v>663328</v>
      </c>
      <c r="E11" s="237">
        <v>540844</v>
      </c>
      <c r="F11" s="238">
        <v>-18.465073086014769</v>
      </c>
    </row>
    <row r="12" spans="1:14" ht="15.6" customHeight="1">
      <c r="A12" s="236" t="s">
        <v>6</v>
      </c>
      <c r="B12" s="237">
        <v>107501</v>
      </c>
      <c r="C12" s="237">
        <v>48706</v>
      </c>
      <c r="D12" s="237">
        <v>107501</v>
      </c>
      <c r="E12" s="237">
        <v>48706</v>
      </c>
      <c r="F12" s="238">
        <v>-54.692514488237322</v>
      </c>
    </row>
    <row r="13" spans="1:14" ht="15.6" customHeight="1">
      <c r="A13" s="236" t="s">
        <v>175</v>
      </c>
      <c r="B13" s="237">
        <v>653</v>
      </c>
      <c r="C13" s="237">
        <v>215</v>
      </c>
      <c r="D13" s="237">
        <v>653</v>
      </c>
      <c r="E13" s="237">
        <v>215</v>
      </c>
      <c r="F13" s="238">
        <v>-67.075038284839195</v>
      </c>
    </row>
    <row r="14" spans="1:14" ht="15.6" customHeight="1">
      <c r="A14" s="236" t="s">
        <v>148</v>
      </c>
      <c r="B14" s="237">
        <v>837980</v>
      </c>
      <c r="C14" s="237">
        <v>863576</v>
      </c>
      <c r="D14" s="237">
        <v>837980</v>
      </c>
      <c r="E14" s="237">
        <v>863576</v>
      </c>
      <c r="F14" s="238">
        <v>3.0544881739421039</v>
      </c>
    </row>
    <row r="15" spans="1:14" ht="15.6" customHeight="1">
      <c r="A15" s="236" t="s">
        <v>145</v>
      </c>
      <c r="B15" s="237">
        <v>611540</v>
      </c>
      <c r="C15" s="237">
        <v>494321</v>
      </c>
      <c r="D15" s="237">
        <v>611540</v>
      </c>
      <c r="E15" s="237">
        <v>494321</v>
      </c>
      <c r="F15" s="238">
        <v>-19.16783857147529</v>
      </c>
    </row>
    <row r="16" spans="1:14" ht="15.6" customHeight="1">
      <c r="A16" s="236" t="s">
        <v>144</v>
      </c>
      <c r="B16" s="237">
        <v>617245</v>
      </c>
      <c r="C16" s="237">
        <v>714856</v>
      </c>
      <c r="D16" s="237">
        <v>617245</v>
      </c>
      <c r="E16" s="237">
        <v>714856</v>
      </c>
      <c r="F16" s="238">
        <v>15.813979862129299</v>
      </c>
      <c r="G16" s="1"/>
    </row>
    <row r="17" spans="1:7" ht="15.6" customHeight="1">
      <c r="A17" s="236" t="s">
        <v>150</v>
      </c>
      <c r="B17" s="237">
        <v>231288</v>
      </c>
      <c r="C17" s="237">
        <v>217667</v>
      </c>
      <c r="D17" s="237">
        <v>231288</v>
      </c>
      <c r="E17" s="237">
        <v>217667</v>
      </c>
      <c r="F17" s="238">
        <v>-5.8891944242675862</v>
      </c>
      <c r="G17" s="2"/>
    </row>
    <row r="18" spans="1:7" ht="15.6" customHeight="1">
      <c r="A18" s="236" t="s">
        <v>147</v>
      </c>
      <c r="B18" s="237">
        <v>0</v>
      </c>
      <c r="C18" s="237">
        <v>6004</v>
      </c>
      <c r="D18" s="237">
        <v>0</v>
      </c>
      <c r="E18" s="237">
        <v>6004</v>
      </c>
      <c r="F18" s="238"/>
    </row>
    <row r="19" spans="1:7" ht="15.6" customHeight="1">
      <c r="A19" s="236" t="s">
        <v>143</v>
      </c>
      <c r="B19" s="237">
        <v>121676</v>
      </c>
      <c r="C19" s="237">
        <v>160349</v>
      </c>
      <c r="D19" s="237">
        <v>121676</v>
      </c>
      <c r="E19" s="237">
        <v>160349</v>
      </c>
      <c r="F19" s="238">
        <v>31.783589204115849</v>
      </c>
    </row>
    <row r="20" spans="1:7" ht="15.6" customHeight="1">
      <c r="A20" s="236" t="s">
        <v>142</v>
      </c>
      <c r="B20" s="237">
        <v>293462</v>
      </c>
      <c r="C20" s="237">
        <v>160756</v>
      </c>
      <c r="D20" s="237">
        <v>293462</v>
      </c>
      <c r="E20" s="237">
        <v>160756</v>
      </c>
      <c r="F20" s="238">
        <v>-45.220846310595583</v>
      </c>
    </row>
    <row r="21" spans="1:7" ht="15.6" customHeight="1">
      <c r="A21" s="236" t="s">
        <v>149</v>
      </c>
      <c r="B21" s="237">
        <v>518213</v>
      </c>
      <c r="C21" s="237">
        <v>309575</v>
      </c>
      <c r="D21" s="237">
        <v>518213</v>
      </c>
      <c r="E21" s="237">
        <v>309575</v>
      </c>
      <c r="F21" s="238">
        <v>-40.261050957810781</v>
      </c>
    </row>
    <row r="22" spans="1:7" ht="15.6" customHeight="1">
      <c r="A22" s="236" t="s">
        <v>146</v>
      </c>
      <c r="B22" s="237">
        <v>37516</v>
      </c>
      <c r="C22" s="237">
        <v>29855</v>
      </c>
      <c r="D22" s="237">
        <v>37516</v>
      </c>
      <c r="E22" s="237">
        <v>29855</v>
      </c>
      <c r="F22" s="238">
        <v>-20.420620535238299</v>
      </c>
    </row>
    <row r="23" spans="1:7" ht="15.6" customHeight="1">
      <c r="A23" s="236" t="s">
        <v>165</v>
      </c>
      <c r="B23" s="237">
        <v>24869</v>
      </c>
      <c r="C23" s="237">
        <v>73884</v>
      </c>
      <c r="D23" s="237">
        <v>24869</v>
      </c>
      <c r="E23" s="237">
        <v>73884</v>
      </c>
      <c r="F23" s="238">
        <v>197.09276609433431</v>
      </c>
    </row>
    <row r="24" spans="1:7" ht="15.6" customHeight="1">
      <c r="A24" s="236" t="s">
        <v>141</v>
      </c>
      <c r="B24" s="237">
        <v>47129</v>
      </c>
      <c r="C24" s="237">
        <v>45224</v>
      </c>
      <c r="D24" s="237">
        <v>47129</v>
      </c>
      <c r="E24" s="237">
        <v>45224</v>
      </c>
      <c r="F24" s="238">
        <v>-4.0420972225169152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21864</v>
      </c>
      <c r="C26" s="237">
        <v>42612</v>
      </c>
      <c r="D26" s="237">
        <v>21864</v>
      </c>
      <c r="E26" s="237">
        <v>42612</v>
      </c>
      <c r="F26" s="238">
        <v>94.895718990120741</v>
      </c>
    </row>
    <row r="27" spans="1:7" ht="15.6" customHeight="1">
      <c r="A27" s="236" t="s">
        <v>173</v>
      </c>
      <c r="B27" s="237">
        <v>47410</v>
      </c>
      <c r="C27" s="237">
        <v>70097</v>
      </c>
      <c r="D27" s="237">
        <v>47410</v>
      </c>
      <c r="E27" s="237">
        <v>70097</v>
      </c>
      <c r="F27" s="238">
        <v>47.852773676439568</v>
      </c>
    </row>
    <row r="28" spans="1:7" ht="15.6" customHeight="1">
      <c r="A28" s="236" t="s">
        <v>177</v>
      </c>
      <c r="B28" s="237">
        <v>26753</v>
      </c>
      <c r="C28" s="237">
        <v>18405</v>
      </c>
      <c r="D28" s="237">
        <v>26753</v>
      </c>
      <c r="E28" s="237">
        <v>18405</v>
      </c>
      <c r="F28" s="238">
        <v>-31.203977124060859</v>
      </c>
    </row>
    <row r="29" spans="1:7" ht="15.6" customHeight="1">
      <c r="A29" s="236" t="s">
        <v>178</v>
      </c>
      <c r="B29" s="237">
        <v>132849</v>
      </c>
      <c r="C29" s="237">
        <v>144179</v>
      </c>
      <c r="D29" s="237">
        <v>132849</v>
      </c>
      <c r="E29" s="237">
        <v>144179</v>
      </c>
      <c r="F29" s="238">
        <v>8.5284797025194052</v>
      </c>
    </row>
    <row r="30" spans="1:7" ht="15.6" customHeight="1">
      <c r="A30" s="236" t="s">
        <v>179</v>
      </c>
      <c r="B30" s="237">
        <v>52582</v>
      </c>
      <c r="C30" s="237">
        <v>61776</v>
      </c>
      <c r="D30" s="237">
        <v>52582</v>
      </c>
      <c r="E30" s="237">
        <v>61776</v>
      </c>
      <c r="F30" s="238">
        <v>17.485070936822481</v>
      </c>
    </row>
    <row r="31" spans="1:7" ht="15.6" customHeight="1">
      <c r="A31" s="236" t="s">
        <v>180</v>
      </c>
      <c r="B31" s="237">
        <v>289997</v>
      </c>
      <c r="C31" s="237">
        <v>212094</v>
      </c>
      <c r="D31" s="237">
        <v>289997</v>
      </c>
      <c r="E31" s="237">
        <v>212094</v>
      </c>
      <c r="F31" s="238">
        <v>-26.86338134532426</v>
      </c>
    </row>
    <row r="32" spans="1:7" ht="15.6" customHeight="1">
      <c r="A32" s="236" t="s">
        <v>181</v>
      </c>
      <c r="B32" s="237">
        <v>1140926</v>
      </c>
      <c r="C32" s="237">
        <v>1002333</v>
      </c>
      <c r="D32" s="237">
        <v>1140926</v>
      </c>
      <c r="E32" s="237">
        <v>1002333</v>
      </c>
      <c r="F32" s="238">
        <v>-12.147413592117269</v>
      </c>
    </row>
    <row r="33" spans="1:6" ht="15.6" customHeight="1">
      <c r="A33" s="236" t="s">
        <v>182</v>
      </c>
      <c r="B33" s="237">
        <v>106363</v>
      </c>
      <c r="C33" s="237">
        <v>103020</v>
      </c>
      <c r="D33" s="237">
        <v>106363</v>
      </c>
      <c r="E33" s="237">
        <v>103020</v>
      </c>
      <c r="F33" s="238">
        <v>-3.1430102573263241</v>
      </c>
    </row>
    <row r="34" spans="1:6" ht="15.6" customHeight="1">
      <c r="A34" s="236" t="s">
        <v>183</v>
      </c>
      <c r="B34" s="237">
        <v>29763</v>
      </c>
      <c r="C34" s="237">
        <v>18798</v>
      </c>
      <c r="D34" s="237">
        <v>29763</v>
      </c>
      <c r="E34" s="237">
        <v>18798</v>
      </c>
      <c r="F34" s="238">
        <v>-36.841044249571617</v>
      </c>
    </row>
    <row r="35" spans="1:6" ht="15.6" customHeight="1">
      <c r="A35" s="240" t="s">
        <v>153</v>
      </c>
      <c r="B35" s="241">
        <f>SUM(B7:B34)</f>
        <v>6451854</v>
      </c>
      <c r="C35" s="241">
        <f>SUM(C7:C34)</f>
        <v>5918201</v>
      </c>
      <c r="D35" s="241">
        <f>SUM(D7:D34)</f>
        <v>6451854</v>
      </c>
      <c r="E35" s="241">
        <f>SUM(E7:E34)</f>
        <v>5918201</v>
      </c>
      <c r="F35" s="242">
        <f>E35*100/D35-100</f>
        <v>-8.2713124010555674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7" priority="2">
      <formula>MOD(ROW(),2)=0</formula>
    </cfRule>
  </conditionalFormatting>
  <conditionalFormatting sqref="F7:F35">
    <cfRule type="expression" dxfId="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FE4FF-4DD0-413A-BE21-15AC8AA228B7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194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64335</v>
      </c>
      <c r="C7" s="237">
        <v>113034</v>
      </c>
      <c r="D7" s="237">
        <v>64335</v>
      </c>
      <c r="E7" s="237">
        <v>113034</v>
      </c>
      <c r="F7" s="238">
        <v>75.695966425740266</v>
      </c>
      <c r="G7" s="6"/>
    </row>
    <row r="8" spans="1:14" s="33" customFormat="1" ht="15.6" customHeight="1">
      <c r="A8" s="236" t="s">
        <v>11</v>
      </c>
      <c r="B8" s="237">
        <v>0</v>
      </c>
      <c r="C8" s="237">
        <v>78</v>
      </c>
      <c r="D8" s="237">
        <v>0</v>
      </c>
      <c r="E8" s="237">
        <v>78</v>
      </c>
      <c r="F8" s="238"/>
      <c r="G8" s="245"/>
    </row>
    <row r="9" spans="1:14" ht="15.6" customHeight="1">
      <c r="A9" s="236" t="s">
        <v>8</v>
      </c>
      <c r="B9" s="237">
        <v>0</v>
      </c>
      <c r="C9" s="237">
        <v>0</v>
      </c>
      <c r="D9" s="237">
        <v>0</v>
      </c>
      <c r="E9" s="237">
        <v>0</v>
      </c>
      <c r="F9" s="238"/>
      <c r="G9" s="246"/>
    </row>
    <row r="10" spans="1:14" ht="15.6" customHeight="1">
      <c r="A10" s="236" t="s">
        <v>10</v>
      </c>
      <c r="B10" s="237">
        <v>5112</v>
      </c>
      <c r="C10" s="237">
        <v>23235</v>
      </c>
      <c r="D10" s="237">
        <v>5112</v>
      </c>
      <c r="E10" s="237">
        <v>23235</v>
      </c>
      <c r="F10" s="238">
        <v>354.51877934272301</v>
      </c>
    </row>
    <row r="11" spans="1:14" ht="15.6" customHeight="1">
      <c r="A11" s="236" t="s">
        <v>9</v>
      </c>
      <c r="B11" s="237">
        <v>237322</v>
      </c>
      <c r="C11" s="237">
        <v>195933</v>
      </c>
      <c r="D11" s="237">
        <v>237322</v>
      </c>
      <c r="E11" s="237">
        <v>195933</v>
      </c>
      <c r="F11" s="238">
        <v>-17.440018203116441</v>
      </c>
    </row>
    <row r="12" spans="1:14" ht="15.6" customHeight="1">
      <c r="A12" s="236" t="s">
        <v>6</v>
      </c>
      <c r="B12" s="237">
        <v>0</v>
      </c>
      <c r="C12" s="237">
        <v>0</v>
      </c>
      <c r="D12" s="237">
        <v>0</v>
      </c>
      <c r="E12" s="237">
        <v>0</v>
      </c>
      <c r="F12" s="238"/>
    </row>
    <row r="13" spans="1:14" ht="15.6" customHeight="1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>
      <c r="A14" s="236" t="s">
        <v>148</v>
      </c>
      <c r="B14" s="237">
        <v>15103</v>
      </c>
      <c r="C14" s="237">
        <v>60945</v>
      </c>
      <c r="D14" s="237">
        <v>15103</v>
      </c>
      <c r="E14" s="237">
        <v>60945</v>
      </c>
      <c r="F14" s="238">
        <v>303.52910017877241</v>
      </c>
    </row>
    <row r="15" spans="1:14" ht="15.6" customHeight="1">
      <c r="A15" s="236" t="s">
        <v>145</v>
      </c>
      <c r="B15" s="237">
        <v>208274</v>
      </c>
      <c r="C15" s="237">
        <v>181084</v>
      </c>
      <c r="D15" s="237">
        <v>208274</v>
      </c>
      <c r="E15" s="237">
        <v>181084</v>
      </c>
      <c r="F15" s="238">
        <v>-13.054918040657981</v>
      </c>
    </row>
    <row r="16" spans="1:14" ht="15.6" customHeight="1">
      <c r="A16" s="236" t="s">
        <v>144</v>
      </c>
      <c r="B16" s="237">
        <v>419856</v>
      </c>
      <c r="C16" s="237">
        <v>475941</v>
      </c>
      <c r="D16" s="237">
        <v>419856</v>
      </c>
      <c r="E16" s="237">
        <v>475941</v>
      </c>
      <c r="F16" s="238">
        <v>13.3581513661827</v>
      </c>
      <c r="G16" s="1"/>
    </row>
    <row r="17" spans="1:10" ht="15.6" customHeight="1">
      <c r="A17" s="236" t="s">
        <v>150</v>
      </c>
      <c r="B17" s="237">
        <v>80595</v>
      </c>
      <c r="C17" s="237">
        <v>126538</v>
      </c>
      <c r="D17" s="237">
        <v>80595</v>
      </c>
      <c r="E17" s="237">
        <v>126538</v>
      </c>
      <c r="F17" s="238">
        <v>57.004776971276129</v>
      </c>
      <c r="G17" s="2"/>
    </row>
    <row r="18" spans="1:10" ht="15.6" customHeight="1">
      <c r="A18" s="236" t="s">
        <v>147</v>
      </c>
      <c r="B18" s="237">
        <v>0</v>
      </c>
      <c r="C18" s="237">
        <v>6004</v>
      </c>
      <c r="D18" s="237">
        <v>0</v>
      </c>
      <c r="E18" s="237">
        <v>6004</v>
      </c>
      <c r="F18" s="238"/>
    </row>
    <row r="19" spans="1:10" ht="15.6" customHeight="1">
      <c r="A19" s="236" t="s">
        <v>143</v>
      </c>
      <c r="B19" s="237">
        <v>15707</v>
      </c>
      <c r="C19" s="237">
        <v>49290</v>
      </c>
      <c r="D19" s="237">
        <v>15707</v>
      </c>
      <c r="E19" s="237">
        <v>49290</v>
      </c>
      <c r="F19" s="238">
        <v>213.80912968740051</v>
      </c>
    </row>
    <row r="20" spans="1:10" ht="15.6" customHeight="1">
      <c r="A20" s="236" t="s">
        <v>142</v>
      </c>
      <c r="B20" s="237">
        <v>6759</v>
      </c>
      <c r="C20" s="237">
        <v>4818</v>
      </c>
      <c r="D20" s="237">
        <v>6759</v>
      </c>
      <c r="E20" s="237">
        <v>4818</v>
      </c>
      <c r="F20" s="238">
        <v>-28.717265867731911</v>
      </c>
      <c r="J20" s="247"/>
    </row>
    <row r="21" spans="1:10" ht="15.6" customHeight="1">
      <c r="A21" s="236" t="s">
        <v>149</v>
      </c>
      <c r="B21" s="237">
        <v>337775</v>
      </c>
      <c r="C21" s="237">
        <v>220225</v>
      </c>
      <c r="D21" s="237">
        <v>337775</v>
      </c>
      <c r="E21" s="237">
        <v>220225</v>
      </c>
      <c r="F21" s="238">
        <v>-34.801273036784849</v>
      </c>
    </row>
    <row r="22" spans="1:10" ht="15.6" customHeight="1">
      <c r="A22" s="236" t="s">
        <v>146</v>
      </c>
      <c r="B22" s="237">
        <v>17738</v>
      </c>
      <c r="C22" s="237">
        <v>17012</v>
      </c>
      <c r="D22" s="237">
        <v>17738</v>
      </c>
      <c r="E22" s="237">
        <v>17012</v>
      </c>
      <c r="F22" s="238">
        <v>-4.0929078813846047</v>
      </c>
    </row>
    <row r="23" spans="1:10" ht="15.6" customHeight="1">
      <c r="A23" s="236" t="s">
        <v>165</v>
      </c>
      <c r="B23" s="237">
        <v>2709</v>
      </c>
      <c r="C23" s="237">
        <v>1817</v>
      </c>
      <c r="D23" s="237">
        <v>2709</v>
      </c>
      <c r="E23" s="237">
        <v>1817</v>
      </c>
      <c r="F23" s="238">
        <v>-32.927279438907348</v>
      </c>
    </row>
    <row r="24" spans="1:10" ht="15.6" customHeight="1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10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10" ht="15.6" customHeight="1">
      <c r="A26" s="236" t="s">
        <v>152</v>
      </c>
      <c r="B26" s="237">
        <v>0</v>
      </c>
      <c r="C26" s="237">
        <v>0</v>
      </c>
      <c r="D26" s="237">
        <v>0</v>
      </c>
      <c r="E26" s="237">
        <v>0</v>
      </c>
      <c r="F26" s="238"/>
    </row>
    <row r="27" spans="1:10" ht="15.6" customHeight="1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10" ht="15.6" customHeight="1">
      <c r="A28" s="236" t="s">
        <v>177</v>
      </c>
      <c r="B28" s="237">
        <v>20366</v>
      </c>
      <c r="C28" s="237">
        <v>10560</v>
      </c>
      <c r="D28" s="237">
        <v>20366</v>
      </c>
      <c r="E28" s="237">
        <v>10560</v>
      </c>
      <c r="F28" s="238">
        <v>-48.148875576941961</v>
      </c>
    </row>
    <row r="29" spans="1:10" ht="15.6" customHeight="1">
      <c r="A29" s="236" t="s">
        <v>178</v>
      </c>
      <c r="B29" s="237">
        <v>0</v>
      </c>
      <c r="C29" s="237">
        <v>0</v>
      </c>
      <c r="D29" s="237">
        <v>0</v>
      </c>
      <c r="E29" s="237">
        <v>0</v>
      </c>
      <c r="F29" s="238"/>
    </row>
    <row r="30" spans="1:10" ht="15.6" customHeight="1">
      <c r="A30" s="236" t="s">
        <v>179</v>
      </c>
      <c r="B30" s="237">
        <v>0</v>
      </c>
      <c r="C30" s="237">
        <v>0</v>
      </c>
      <c r="D30" s="237">
        <v>0</v>
      </c>
      <c r="E30" s="237">
        <v>0</v>
      </c>
      <c r="F30" s="238"/>
    </row>
    <row r="31" spans="1:10" ht="15.6" customHeight="1">
      <c r="A31" s="236" t="s">
        <v>180</v>
      </c>
      <c r="B31" s="237">
        <v>230801</v>
      </c>
      <c r="C31" s="237">
        <v>145813</v>
      </c>
      <c r="D31" s="237">
        <v>230801</v>
      </c>
      <c r="E31" s="237">
        <v>145813</v>
      </c>
      <c r="F31" s="238">
        <v>-36.823064024852577</v>
      </c>
    </row>
    <row r="32" spans="1:10" ht="15.6" customHeight="1">
      <c r="A32" s="236" t="s">
        <v>181</v>
      </c>
      <c r="B32" s="237">
        <v>12676</v>
      </c>
      <c r="C32" s="237">
        <v>59900</v>
      </c>
      <c r="D32" s="237">
        <v>12676</v>
      </c>
      <c r="E32" s="237">
        <v>59900</v>
      </c>
      <c r="F32" s="238">
        <v>372.54654465130949</v>
      </c>
    </row>
    <row r="33" spans="1:6" ht="15.6" customHeight="1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</row>
    <row r="34" spans="1:6" ht="15.6" customHeight="1">
      <c r="A34" s="236" t="s">
        <v>183</v>
      </c>
      <c r="B34" s="237">
        <v>0</v>
      </c>
      <c r="C34" s="237">
        <v>0</v>
      </c>
      <c r="D34" s="237">
        <v>0</v>
      </c>
      <c r="E34" s="237">
        <v>0</v>
      </c>
    </row>
    <row r="35" spans="1:6" ht="15.6" customHeight="1">
      <c r="A35" s="240" t="s">
        <v>153</v>
      </c>
      <c r="B35" s="241">
        <f>SUM(B7:B34)</f>
        <v>1675128</v>
      </c>
      <c r="C35" s="241">
        <f>SUM(C7:C34)</f>
        <v>1692227</v>
      </c>
      <c r="D35" s="241">
        <f>SUM(D7:D34)</f>
        <v>1675128</v>
      </c>
      <c r="E35" s="241">
        <f>SUM(E7:E34)</f>
        <v>1692227</v>
      </c>
      <c r="F35" s="242">
        <f>E35*100/D35-100</f>
        <v>1.0207578167160989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5" priority="1">
      <formula>MOD(ROW(),2)=0</formula>
    </cfRule>
  </conditionalFormatting>
  <conditionalFormatting sqref="F7:F35">
    <cfRule type="expression" dxfId="4" priority="2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4D32-BD8A-4BE1-9436-023767766F42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195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50450</v>
      </c>
      <c r="C7" s="237">
        <v>38378</v>
      </c>
      <c r="D7" s="237">
        <v>50450</v>
      </c>
      <c r="E7" s="237">
        <v>38378</v>
      </c>
      <c r="F7" s="238">
        <v>-23.928642220019821</v>
      </c>
      <c r="G7" s="6"/>
    </row>
    <row r="8" spans="1:14" s="33" customFormat="1" ht="15.6" customHeight="1">
      <c r="A8" s="236" t="s">
        <v>11</v>
      </c>
      <c r="B8" s="237">
        <v>0</v>
      </c>
      <c r="C8" s="237">
        <v>84889</v>
      </c>
      <c r="D8" s="237">
        <v>0</v>
      </c>
      <c r="E8" s="237">
        <v>84889</v>
      </c>
      <c r="F8" s="238"/>
      <c r="G8" s="239"/>
    </row>
    <row r="9" spans="1:14" ht="15.6" customHeight="1">
      <c r="A9" s="236" t="s">
        <v>8</v>
      </c>
      <c r="B9" s="237">
        <v>124339</v>
      </c>
      <c r="C9" s="237">
        <v>197096</v>
      </c>
      <c r="D9" s="237">
        <v>124339</v>
      </c>
      <c r="E9" s="237">
        <v>197096</v>
      </c>
      <c r="F9" s="238">
        <v>58.515027465236159</v>
      </c>
      <c r="G9" s="6"/>
    </row>
    <row r="10" spans="1:14" ht="15.6" customHeight="1">
      <c r="A10" s="236" t="s">
        <v>10</v>
      </c>
      <c r="B10" s="237">
        <v>106517</v>
      </c>
      <c r="C10" s="237">
        <v>47119</v>
      </c>
      <c r="D10" s="237">
        <v>106517</v>
      </c>
      <c r="E10" s="237">
        <v>47119</v>
      </c>
      <c r="F10" s="238">
        <v>-55.763868678239163</v>
      </c>
    </row>
    <row r="11" spans="1:14" ht="15.6" customHeight="1">
      <c r="A11" s="236" t="s">
        <v>9</v>
      </c>
      <c r="B11" s="237">
        <v>0</v>
      </c>
      <c r="C11" s="237">
        <v>6</v>
      </c>
      <c r="D11" s="237">
        <v>0</v>
      </c>
      <c r="E11" s="237">
        <v>6</v>
      </c>
      <c r="F11" s="238"/>
    </row>
    <row r="12" spans="1:14" ht="15.6" customHeight="1">
      <c r="A12" s="236" t="s">
        <v>6</v>
      </c>
      <c r="B12" s="237">
        <v>89506</v>
      </c>
      <c r="C12" s="237">
        <v>37791</v>
      </c>
      <c r="D12" s="237">
        <v>89506</v>
      </c>
      <c r="E12" s="237">
        <v>37791</v>
      </c>
      <c r="F12" s="238">
        <v>-57.778249502826633</v>
      </c>
    </row>
    <row r="13" spans="1:14" ht="15.6" customHeight="1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>
      <c r="A14" s="236" t="s">
        <v>148</v>
      </c>
      <c r="B14" s="237">
        <v>89654</v>
      </c>
      <c r="C14" s="237">
        <v>138218</v>
      </c>
      <c r="D14" s="237">
        <v>89654</v>
      </c>
      <c r="E14" s="237">
        <v>138218</v>
      </c>
      <c r="F14" s="238">
        <v>54.168246815535269</v>
      </c>
    </row>
    <row r="15" spans="1:14" ht="15.6" customHeight="1">
      <c r="A15" s="236" t="s">
        <v>145</v>
      </c>
      <c r="B15" s="237">
        <v>187627</v>
      </c>
      <c r="C15" s="237">
        <v>144339</v>
      </c>
      <c r="D15" s="237">
        <v>187627</v>
      </c>
      <c r="E15" s="237">
        <v>144339</v>
      </c>
      <c r="F15" s="238">
        <v>-23.071306368486422</v>
      </c>
    </row>
    <row r="16" spans="1:14" ht="15.6" customHeight="1">
      <c r="A16" s="236" t="s">
        <v>144</v>
      </c>
      <c r="B16" s="237">
        <v>166566</v>
      </c>
      <c r="C16" s="237">
        <v>227836</v>
      </c>
      <c r="D16" s="237">
        <v>166566</v>
      </c>
      <c r="E16" s="237">
        <v>227836</v>
      </c>
      <c r="F16" s="238">
        <v>36.784217667471147</v>
      </c>
      <c r="G16" s="1"/>
    </row>
    <row r="17" spans="1:7" ht="15.6" customHeight="1">
      <c r="A17" s="236" t="s">
        <v>150</v>
      </c>
      <c r="B17" s="237">
        <v>86597</v>
      </c>
      <c r="C17" s="237">
        <v>43150</v>
      </c>
      <c r="D17" s="237">
        <v>86597</v>
      </c>
      <c r="E17" s="237">
        <v>43150</v>
      </c>
      <c r="F17" s="238">
        <v>-50.171484000600479</v>
      </c>
      <c r="G17" s="2"/>
    </row>
    <row r="18" spans="1:7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>
      <c r="A19" s="236" t="s">
        <v>143</v>
      </c>
      <c r="B19" s="237">
        <v>61304</v>
      </c>
      <c r="C19" s="237">
        <v>70533</v>
      </c>
      <c r="D19" s="237">
        <v>61304</v>
      </c>
      <c r="E19" s="237">
        <v>70533</v>
      </c>
      <c r="F19" s="238">
        <v>15.05448257862456</v>
      </c>
    </row>
    <row r="20" spans="1:7" ht="15.6" customHeight="1">
      <c r="A20" s="236" t="s">
        <v>142</v>
      </c>
      <c r="B20" s="237">
        <v>230904</v>
      </c>
      <c r="C20" s="237">
        <v>108012</v>
      </c>
      <c r="D20" s="237">
        <v>230904</v>
      </c>
      <c r="E20" s="237">
        <v>108012</v>
      </c>
      <c r="F20" s="238">
        <v>-53.222118282922771</v>
      </c>
    </row>
    <row r="21" spans="1:7" ht="15.6" customHeight="1">
      <c r="A21" s="236" t="s">
        <v>149</v>
      </c>
      <c r="B21" s="237">
        <v>154211</v>
      </c>
      <c r="C21" s="237">
        <v>81538</v>
      </c>
      <c r="D21" s="237">
        <v>154211</v>
      </c>
      <c r="E21" s="237">
        <v>81538</v>
      </c>
      <c r="F21" s="238">
        <v>-47.125691422790851</v>
      </c>
    </row>
    <row r="22" spans="1:7" ht="15.6" customHeight="1">
      <c r="A22" s="236" t="s">
        <v>146</v>
      </c>
      <c r="B22" s="237">
        <v>0</v>
      </c>
      <c r="C22" s="237">
        <v>0</v>
      </c>
      <c r="D22" s="237">
        <v>0</v>
      </c>
      <c r="E22" s="237">
        <v>0</v>
      </c>
      <c r="F22" s="238"/>
    </row>
    <row r="23" spans="1:7" ht="15.6" customHeight="1">
      <c r="A23" s="236" t="s">
        <v>165</v>
      </c>
      <c r="B23" s="237">
        <v>11560</v>
      </c>
      <c r="C23" s="237">
        <v>39458</v>
      </c>
      <c r="D23" s="237">
        <v>11560</v>
      </c>
      <c r="E23" s="237">
        <v>39458</v>
      </c>
      <c r="F23" s="238">
        <v>241.33217993079589</v>
      </c>
    </row>
    <row r="24" spans="1:7" ht="15.6" customHeight="1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16019</v>
      </c>
      <c r="C26" s="237">
        <v>42612</v>
      </c>
      <c r="D26" s="237">
        <v>16019</v>
      </c>
      <c r="E26" s="237">
        <v>42612</v>
      </c>
      <c r="F26" s="238">
        <v>166.00911417691489</v>
      </c>
    </row>
    <row r="27" spans="1:7" ht="15.6" customHeight="1">
      <c r="A27" s="236" t="s">
        <v>173</v>
      </c>
      <c r="B27" s="237">
        <v>0</v>
      </c>
      <c r="C27" s="237">
        <v>3809</v>
      </c>
      <c r="D27" s="237">
        <v>0</v>
      </c>
      <c r="E27" s="237">
        <v>3809</v>
      </c>
      <c r="F27" s="238"/>
    </row>
    <row r="28" spans="1:7" ht="15.6" customHeight="1">
      <c r="A28" s="236" t="s">
        <v>177</v>
      </c>
      <c r="B28" s="237">
        <v>892</v>
      </c>
      <c r="C28" s="237">
        <v>0</v>
      </c>
      <c r="D28" s="237">
        <v>892</v>
      </c>
      <c r="E28" s="237">
        <v>0</v>
      </c>
      <c r="F28" s="238">
        <v>-100</v>
      </c>
    </row>
    <row r="29" spans="1:7" ht="15.6" customHeight="1">
      <c r="A29" s="236" t="s">
        <v>178</v>
      </c>
      <c r="B29" s="237">
        <v>39146</v>
      </c>
      <c r="C29" s="237">
        <v>54445</v>
      </c>
      <c r="D29" s="237">
        <v>39146</v>
      </c>
      <c r="E29" s="237">
        <v>54445</v>
      </c>
      <c r="F29" s="238">
        <v>39.081898533694392</v>
      </c>
    </row>
    <row r="30" spans="1:7" ht="15.6" customHeight="1">
      <c r="A30" s="236" t="s">
        <v>179</v>
      </c>
      <c r="B30" s="237">
        <v>41208</v>
      </c>
      <c r="C30" s="237">
        <v>27530</v>
      </c>
      <c r="D30" s="237">
        <v>41208</v>
      </c>
      <c r="E30" s="237">
        <v>27530</v>
      </c>
      <c r="F30" s="238">
        <v>-33.192583964278782</v>
      </c>
    </row>
    <row r="31" spans="1:7" ht="15.6" customHeight="1">
      <c r="A31" s="236" t="s">
        <v>180</v>
      </c>
      <c r="B31" s="237">
        <v>6685</v>
      </c>
      <c r="C31" s="237">
        <v>48198</v>
      </c>
      <c r="D31" s="237">
        <v>6685</v>
      </c>
      <c r="E31" s="237">
        <v>48198</v>
      </c>
      <c r="F31" s="238">
        <v>620.9872849663426</v>
      </c>
    </row>
    <row r="32" spans="1:7" ht="15.6" customHeight="1">
      <c r="A32" s="236" t="s">
        <v>181</v>
      </c>
      <c r="B32" s="237">
        <v>66147</v>
      </c>
      <c r="C32" s="237">
        <v>35564</v>
      </c>
      <c r="D32" s="237">
        <v>66147</v>
      </c>
      <c r="E32" s="237">
        <v>35564</v>
      </c>
      <c r="F32" s="238">
        <v>-46.234901053713699</v>
      </c>
    </row>
    <row r="33" spans="1:6" ht="15.6" customHeight="1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  <c r="F33" s="238"/>
    </row>
    <row r="34" spans="1:6" ht="15.6" customHeight="1">
      <c r="A34" s="236" t="s">
        <v>183</v>
      </c>
      <c r="B34" s="237">
        <v>3414</v>
      </c>
      <c r="C34" s="237">
        <v>2817</v>
      </c>
      <c r="D34" s="237">
        <v>3414</v>
      </c>
      <c r="E34" s="237">
        <v>2817</v>
      </c>
      <c r="F34" s="238">
        <v>-17.486818980667831</v>
      </c>
    </row>
    <row r="35" spans="1:6" ht="15.6" customHeight="1">
      <c r="A35" s="240" t="s">
        <v>153</v>
      </c>
      <c r="B35" s="241">
        <f>SUM(B7:B34)</f>
        <v>1532746</v>
      </c>
      <c r="C35" s="241">
        <f>SUM(C7:C34)</f>
        <v>1473338</v>
      </c>
      <c r="D35" s="241">
        <f>SUM(D7:D34)</f>
        <v>1532746</v>
      </c>
      <c r="E35" s="241">
        <f>SUM(E7:E34)</f>
        <v>1473338</v>
      </c>
      <c r="F35" s="242">
        <f>E35*100/D35-100</f>
        <v>-3.875919428267963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3" priority="2">
      <formula>MOD(ROW(),2)=0</formula>
    </cfRule>
  </conditionalFormatting>
  <conditionalFormatting sqref="F7:F35">
    <cfRule type="expression" dxfId="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D742-3BB0-457A-911D-DE7AEF0B5EE1}">
  <sheetPr codeName="Hoja4"/>
  <dimension ref="A1:O49"/>
  <sheetViews>
    <sheetView zoomScale="75" zoomScaleNormal="75" workbookViewId="0"/>
  </sheetViews>
  <sheetFormatPr baseColWidth="10" defaultColWidth="11.44140625" defaultRowHeight="14.4"/>
  <cols>
    <col min="1" max="1" width="20.88671875" customWidth="1"/>
    <col min="2" max="2" width="46" customWidth="1"/>
    <col min="3" max="5" width="14.6640625" customWidth="1"/>
    <col min="6" max="6" width="8" customWidth="1"/>
    <col min="7" max="9" width="14.6640625" customWidth="1"/>
    <col min="10" max="10" width="8" customWidth="1"/>
    <col min="11" max="13" width="14.6640625" customWidth="1"/>
    <col min="14" max="14" width="8" customWidth="1"/>
  </cols>
  <sheetData>
    <row r="1" spans="1:15" ht="21">
      <c r="A1" s="32" t="s">
        <v>47</v>
      </c>
      <c r="B1" s="32"/>
      <c r="C1" s="82"/>
      <c r="D1" s="32"/>
      <c r="E1" s="32"/>
      <c r="H1" s="32"/>
      <c r="I1" s="32"/>
      <c r="L1" s="32"/>
      <c r="M1" s="32"/>
    </row>
    <row r="2" spans="1:15" ht="21">
      <c r="A2" s="79"/>
      <c r="B2" s="79"/>
      <c r="C2" s="82"/>
    </row>
    <row r="3" spans="1:15" ht="21">
      <c r="A3" s="82"/>
      <c r="B3" s="82"/>
      <c r="C3" s="82"/>
    </row>
    <row r="4" spans="1:15">
      <c r="A4" s="83" t="s">
        <v>51</v>
      </c>
      <c r="B4" s="31"/>
      <c r="N4" s="113" t="s">
        <v>172</v>
      </c>
    </row>
    <row r="5" spans="1:15">
      <c r="A5" s="83"/>
      <c r="B5" s="83"/>
      <c r="C5" s="206" t="s">
        <v>3</v>
      </c>
      <c r="D5" s="206"/>
      <c r="E5" s="206"/>
      <c r="F5" s="206"/>
      <c r="G5" s="206" t="s">
        <v>4</v>
      </c>
      <c r="H5" s="206"/>
      <c r="I5" s="206"/>
      <c r="J5" s="206"/>
      <c r="K5" s="206" t="s">
        <v>5</v>
      </c>
      <c r="L5" s="206"/>
      <c r="M5" s="206"/>
      <c r="N5" s="206"/>
    </row>
    <row r="6" spans="1:15">
      <c r="A6" s="204" t="s">
        <v>88</v>
      </c>
      <c r="B6" s="204"/>
      <c r="C6" s="207" t="s">
        <v>89</v>
      </c>
      <c r="D6" s="207"/>
      <c r="E6" s="208" t="s">
        <v>12</v>
      </c>
      <c r="F6" s="208"/>
      <c r="G6" s="208" t="s">
        <v>89</v>
      </c>
      <c r="H6" s="208"/>
      <c r="I6" s="208" t="s">
        <v>12</v>
      </c>
      <c r="J6" s="208"/>
      <c r="K6" s="208" t="s">
        <v>89</v>
      </c>
      <c r="L6" s="208"/>
      <c r="M6" s="208" t="s">
        <v>12</v>
      </c>
      <c r="N6" s="208"/>
    </row>
    <row r="7" spans="1:15">
      <c r="A7" s="204"/>
      <c r="B7" s="204"/>
      <c r="C7" s="180">
        <v>2025</v>
      </c>
      <c r="D7" s="180">
        <v>2026</v>
      </c>
      <c r="E7" s="88" t="s">
        <v>13</v>
      </c>
      <c r="F7" s="88" t="s">
        <v>14</v>
      </c>
      <c r="G7" s="180">
        <v>2025</v>
      </c>
      <c r="H7" s="180">
        <v>2026</v>
      </c>
      <c r="I7" s="88" t="s">
        <v>13</v>
      </c>
      <c r="J7" s="88" t="s">
        <v>14</v>
      </c>
      <c r="K7" s="180">
        <v>2025</v>
      </c>
      <c r="L7" s="180">
        <v>2026</v>
      </c>
      <c r="M7" s="88" t="s">
        <v>13</v>
      </c>
      <c r="N7" s="88" t="s">
        <v>14</v>
      </c>
    </row>
    <row r="8" spans="1:15">
      <c r="A8" s="205" t="s">
        <v>90</v>
      </c>
      <c r="B8" s="102" t="s">
        <v>91</v>
      </c>
      <c r="C8" s="103"/>
      <c r="D8" s="92"/>
      <c r="E8" s="98">
        <f>D8-C8</f>
        <v>0</v>
      </c>
      <c r="F8" s="104" t="e">
        <f>((D8*100/C8)-100)</f>
        <v>#DIV/0!</v>
      </c>
      <c r="G8" s="91"/>
      <c r="H8" s="92"/>
      <c r="I8" s="98">
        <f>H8-G8</f>
        <v>0</v>
      </c>
      <c r="J8" s="104" t="e">
        <f>((H8*100/G8)-100)</f>
        <v>#DIV/0!</v>
      </c>
      <c r="K8" s="91"/>
      <c r="L8" s="92"/>
      <c r="M8" s="98">
        <f>L8-K8</f>
        <v>0</v>
      </c>
      <c r="N8" s="104" t="e">
        <f>((L8*100/K8)-100)</f>
        <v>#DIV/0!</v>
      </c>
      <c r="O8" s="132"/>
    </row>
    <row r="9" spans="1:15">
      <c r="A9" s="205"/>
      <c r="B9" s="116" t="s">
        <v>92</v>
      </c>
      <c r="C9" s="117"/>
      <c r="D9" s="115"/>
      <c r="E9" s="86">
        <f>D9-C9</f>
        <v>0</v>
      </c>
      <c r="F9" s="87" t="e">
        <f>((D9*100/C9)-100)</f>
        <v>#DIV/0!</v>
      </c>
      <c r="G9" s="128"/>
      <c r="H9" s="115"/>
      <c r="I9" s="86">
        <f>H9-G9</f>
        <v>0</v>
      </c>
      <c r="J9" s="87" t="e">
        <f>((H9*100/G9)-100)</f>
        <v>#DIV/0!</v>
      </c>
      <c r="K9" s="128"/>
      <c r="L9" s="115"/>
      <c r="M9" s="86">
        <f>L9-K9</f>
        <v>0</v>
      </c>
      <c r="N9" s="89" t="e">
        <f>((L9*100/K9)-100)</f>
        <v>#DIV/0!</v>
      </c>
    </row>
    <row r="10" spans="1:15">
      <c r="A10" s="205"/>
      <c r="B10" s="90" t="s">
        <v>93</v>
      </c>
      <c r="C10" s="93"/>
      <c r="D10" s="94"/>
      <c r="E10" s="86">
        <f t="shared" ref="E10:E15" si="0">D10-C10</f>
        <v>0</v>
      </c>
      <c r="F10" s="87" t="e">
        <f t="shared" ref="F10:F16" si="1">((D10*100/C10)-100)</f>
        <v>#DIV/0!</v>
      </c>
      <c r="G10" s="95"/>
      <c r="H10" s="94"/>
      <c r="I10" s="86">
        <f t="shared" ref="I10:I15" si="2">H10-G10</f>
        <v>0</v>
      </c>
      <c r="J10" s="87" t="e">
        <f t="shared" ref="J10:J16" si="3">((H10*100/G10)-100)</f>
        <v>#DIV/0!</v>
      </c>
      <c r="K10" s="95"/>
      <c r="L10" s="94"/>
      <c r="M10" s="86">
        <f t="shared" ref="M10:M15" si="4">L10-K10</f>
        <v>0</v>
      </c>
      <c r="N10" s="89" t="e">
        <f t="shared" ref="N10:N16" si="5">((L10*100/K10)-100)</f>
        <v>#DIV/0!</v>
      </c>
    </row>
    <row r="11" spans="1:15">
      <c r="A11" s="205"/>
      <c r="B11" s="116" t="s">
        <v>94</v>
      </c>
      <c r="C11" s="117"/>
      <c r="D11" s="115"/>
      <c r="E11" s="86">
        <f t="shared" si="0"/>
        <v>0</v>
      </c>
      <c r="F11" s="87" t="e">
        <f t="shared" si="1"/>
        <v>#DIV/0!</v>
      </c>
      <c r="G11" s="128"/>
      <c r="H11" s="115"/>
      <c r="I11" s="86">
        <f t="shared" si="2"/>
        <v>0</v>
      </c>
      <c r="J11" s="87" t="e">
        <f t="shared" si="3"/>
        <v>#DIV/0!</v>
      </c>
      <c r="K11" s="128"/>
      <c r="L11" s="115"/>
      <c r="M11" s="86">
        <f t="shared" si="4"/>
        <v>0</v>
      </c>
      <c r="N11" s="89" t="e">
        <f t="shared" si="5"/>
        <v>#DIV/0!</v>
      </c>
    </row>
    <row r="12" spans="1:15">
      <c r="A12" s="205"/>
      <c r="B12" s="90" t="s">
        <v>95</v>
      </c>
      <c r="C12" s="93"/>
      <c r="D12" s="94"/>
      <c r="E12" s="86">
        <f t="shared" si="0"/>
        <v>0</v>
      </c>
      <c r="F12" s="87" t="e">
        <f t="shared" si="1"/>
        <v>#DIV/0!</v>
      </c>
      <c r="G12" s="95"/>
      <c r="H12" s="94"/>
      <c r="I12" s="86">
        <f t="shared" si="2"/>
        <v>0</v>
      </c>
      <c r="J12" s="87" t="e">
        <f t="shared" si="3"/>
        <v>#DIV/0!</v>
      </c>
      <c r="K12" s="95"/>
      <c r="L12" s="94"/>
      <c r="M12" s="86">
        <f t="shared" si="4"/>
        <v>0</v>
      </c>
      <c r="N12" s="89" t="e">
        <f t="shared" si="5"/>
        <v>#DIV/0!</v>
      </c>
    </row>
    <row r="13" spans="1:15">
      <c r="A13" s="205"/>
      <c r="B13" s="116" t="s">
        <v>96</v>
      </c>
      <c r="C13" s="117"/>
      <c r="D13" s="115"/>
      <c r="E13" s="86">
        <f t="shared" si="0"/>
        <v>0</v>
      </c>
      <c r="F13" s="87" t="e">
        <f t="shared" si="1"/>
        <v>#DIV/0!</v>
      </c>
      <c r="G13" s="128"/>
      <c r="H13" s="115"/>
      <c r="I13" s="86">
        <f t="shared" si="2"/>
        <v>0</v>
      </c>
      <c r="J13" s="87" t="e">
        <f t="shared" si="3"/>
        <v>#DIV/0!</v>
      </c>
      <c r="K13" s="128"/>
      <c r="L13" s="115"/>
      <c r="M13" s="86">
        <f t="shared" si="4"/>
        <v>0</v>
      </c>
      <c r="N13" s="89" t="e">
        <f t="shared" si="5"/>
        <v>#DIV/0!</v>
      </c>
    </row>
    <row r="14" spans="1:15">
      <c r="A14" s="205"/>
      <c r="B14" s="90" t="s">
        <v>97</v>
      </c>
      <c r="C14" s="93"/>
      <c r="D14" s="94"/>
      <c r="E14" s="86">
        <f t="shared" si="0"/>
        <v>0</v>
      </c>
      <c r="F14" s="87" t="e">
        <f t="shared" si="1"/>
        <v>#DIV/0!</v>
      </c>
      <c r="G14" s="95"/>
      <c r="H14" s="94"/>
      <c r="I14" s="86">
        <f t="shared" si="2"/>
        <v>0</v>
      </c>
      <c r="J14" s="87" t="e">
        <f t="shared" si="3"/>
        <v>#DIV/0!</v>
      </c>
      <c r="K14" s="95"/>
      <c r="L14" s="94"/>
      <c r="M14" s="86">
        <f t="shared" si="4"/>
        <v>0</v>
      </c>
      <c r="N14" s="89" t="e">
        <f t="shared" si="5"/>
        <v>#DIV/0!</v>
      </c>
    </row>
    <row r="15" spans="1:15">
      <c r="A15" s="205"/>
      <c r="B15" s="116" t="s">
        <v>98</v>
      </c>
      <c r="C15" s="117"/>
      <c r="D15" s="115"/>
      <c r="E15" s="86">
        <f t="shared" si="0"/>
        <v>0</v>
      </c>
      <c r="F15" s="87" t="e">
        <f t="shared" si="1"/>
        <v>#DIV/0!</v>
      </c>
      <c r="G15" s="128"/>
      <c r="H15" s="115"/>
      <c r="I15" s="86">
        <f t="shared" si="2"/>
        <v>0</v>
      </c>
      <c r="J15" s="87" t="e">
        <f t="shared" si="3"/>
        <v>#DIV/0!</v>
      </c>
      <c r="K15" s="128"/>
      <c r="L15" s="115"/>
      <c r="M15" s="86">
        <f t="shared" si="4"/>
        <v>0</v>
      </c>
      <c r="N15" s="89" t="e">
        <f t="shared" si="5"/>
        <v>#DIV/0!</v>
      </c>
    </row>
    <row r="16" spans="1:15">
      <c r="A16" s="205"/>
      <c r="B16" s="105" t="s">
        <v>99</v>
      </c>
      <c r="C16" s="106"/>
      <c r="D16" s="97"/>
      <c r="E16" s="100">
        <f>D16-C16</f>
        <v>0</v>
      </c>
      <c r="F16" s="87" t="e">
        <f t="shared" si="1"/>
        <v>#DIV/0!</v>
      </c>
      <c r="G16" s="96"/>
      <c r="H16" s="97"/>
      <c r="I16" s="100">
        <f>H16-G16</f>
        <v>0</v>
      </c>
      <c r="J16" s="87" t="e">
        <f t="shared" si="3"/>
        <v>#DIV/0!</v>
      </c>
      <c r="K16" s="96"/>
      <c r="L16" s="97"/>
      <c r="M16" s="100">
        <f>L16-K16</f>
        <v>0</v>
      </c>
      <c r="N16" s="89" t="e">
        <f t="shared" si="5"/>
        <v>#DIV/0!</v>
      </c>
    </row>
    <row r="17" spans="1:14">
      <c r="A17" s="201" t="s">
        <v>100</v>
      </c>
      <c r="B17" s="118" t="s">
        <v>101</v>
      </c>
      <c r="C17" s="119"/>
      <c r="D17" s="120"/>
      <c r="E17" s="98">
        <f>D17-C17</f>
        <v>0</v>
      </c>
      <c r="F17" s="104" t="e">
        <f>((D17*100/C17)-100)</f>
        <v>#DIV/0!</v>
      </c>
      <c r="G17" s="129"/>
      <c r="H17" s="120"/>
      <c r="I17" s="98">
        <f>H17-G17</f>
        <v>0</v>
      </c>
      <c r="J17" s="104" t="e">
        <f>((H17*100/G17)-100)</f>
        <v>#DIV/0!</v>
      </c>
      <c r="K17" s="129"/>
      <c r="L17" s="120"/>
      <c r="M17" s="98">
        <f>L17-K17</f>
        <v>0</v>
      </c>
      <c r="N17" s="99" t="e">
        <f>((L17*100/K17)-100)</f>
        <v>#DIV/0!</v>
      </c>
    </row>
    <row r="18" spans="1:14">
      <c r="A18" s="201"/>
      <c r="B18" s="90" t="s">
        <v>102</v>
      </c>
      <c r="C18" s="93"/>
      <c r="D18" s="94"/>
      <c r="E18" s="86">
        <f>D18-C18</f>
        <v>0</v>
      </c>
      <c r="F18" s="87" t="e">
        <f>((D18*100/C18)-100)</f>
        <v>#DIV/0!</v>
      </c>
      <c r="G18" s="95"/>
      <c r="H18" s="94"/>
      <c r="I18" s="86">
        <f>H18-G18</f>
        <v>0</v>
      </c>
      <c r="J18" s="87" t="e">
        <f>((H18*100/G18)-100)</f>
        <v>#DIV/0!</v>
      </c>
      <c r="K18" s="95"/>
      <c r="L18" s="94"/>
      <c r="M18" s="86">
        <f>L18-K18</f>
        <v>0</v>
      </c>
      <c r="N18" s="89" t="e">
        <f>((L18*100/K18)-100)</f>
        <v>#DIV/0!</v>
      </c>
    </row>
    <row r="19" spans="1:14">
      <c r="A19" s="201"/>
      <c r="B19" s="116" t="s">
        <v>103</v>
      </c>
      <c r="C19" s="117"/>
      <c r="D19" s="115"/>
      <c r="E19" s="86">
        <f t="shared" ref="E19:E20" si="6">D19-C19</f>
        <v>0</v>
      </c>
      <c r="F19" s="87" t="e">
        <f t="shared" ref="F19:F20" si="7">((D19*100/C19)-100)</f>
        <v>#DIV/0!</v>
      </c>
      <c r="G19" s="128"/>
      <c r="H19" s="115"/>
      <c r="I19" s="86">
        <f t="shared" ref="I19:I20" si="8">H19-G19</f>
        <v>0</v>
      </c>
      <c r="J19" s="87" t="e">
        <f t="shared" ref="J19:J20" si="9">((H19*100/G19)-100)</f>
        <v>#DIV/0!</v>
      </c>
      <c r="K19" s="128"/>
      <c r="L19" s="115"/>
      <c r="M19" s="86">
        <f t="shared" ref="M19:M20" si="10">L19-K19</f>
        <v>0</v>
      </c>
      <c r="N19" s="89" t="e">
        <f t="shared" ref="N19:N20" si="11">((L19*100/K19)-100)</f>
        <v>#DIV/0!</v>
      </c>
    </row>
    <row r="20" spans="1:14">
      <c r="A20" s="201"/>
      <c r="B20" s="90" t="s">
        <v>104</v>
      </c>
      <c r="C20" s="93"/>
      <c r="D20" s="94"/>
      <c r="E20" s="86">
        <f t="shared" si="6"/>
        <v>0</v>
      </c>
      <c r="F20" s="87" t="e">
        <f t="shared" si="7"/>
        <v>#DIV/0!</v>
      </c>
      <c r="G20" s="95"/>
      <c r="H20" s="94"/>
      <c r="I20" s="86">
        <f t="shared" si="8"/>
        <v>0</v>
      </c>
      <c r="J20" s="87" t="e">
        <f t="shared" si="9"/>
        <v>#DIV/0!</v>
      </c>
      <c r="K20" s="95"/>
      <c r="L20" s="94"/>
      <c r="M20" s="86">
        <f t="shared" si="10"/>
        <v>0</v>
      </c>
      <c r="N20" s="89" t="e">
        <f t="shared" si="11"/>
        <v>#DIV/0!</v>
      </c>
    </row>
    <row r="21" spans="1:14">
      <c r="A21" s="201"/>
      <c r="B21" s="121" t="s">
        <v>105</v>
      </c>
      <c r="C21" s="122"/>
      <c r="D21" s="123"/>
      <c r="E21" s="100">
        <f t="shared" ref="E21:E32" si="12">D21-C21</f>
        <v>0</v>
      </c>
      <c r="F21" s="87" t="e">
        <f t="shared" ref="F21:F32" si="13">((D21*100/C21)-100)</f>
        <v>#DIV/0!</v>
      </c>
      <c r="G21" s="130"/>
      <c r="H21" s="123"/>
      <c r="I21" s="100">
        <f t="shared" ref="I21:I32" si="14">H21-G21</f>
        <v>0</v>
      </c>
      <c r="J21" s="87" t="e">
        <f t="shared" ref="J21:J32" si="15">((H21*100/G21)-100)</f>
        <v>#DIV/0!</v>
      </c>
      <c r="K21" s="130"/>
      <c r="L21" s="123"/>
      <c r="M21" s="100">
        <f t="shared" ref="M21:M32" si="16">L21-K21</f>
        <v>0</v>
      </c>
      <c r="N21" s="89" t="e">
        <f t="shared" ref="N21:N32" si="17">((L21*100/K21)-100)</f>
        <v>#DIV/0!</v>
      </c>
    </row>
    <row r="22" spans="1:14">
      <c r="A22" s="201" t="s">
        <v>106</v>
      </c>
      <c r="B22" s="102" t="s">
        <v>107</v>
      </c>
      <c r="C22" s="103"/>
      <c r="D22" s="92"/>
      <c r="E22" s="98">
        <f t="shared" si="12"/>
        <v>0</v>
      </c>
      <c r="F22" s="104" t="e">
        <f t="shared" si="13"/>
        <v>#DIV/0!</v>
      </c>
      <c r="G22" s="91"/>
      <c r="H22" s="92"/>
      <c r="I22" s="98">
        <f t="shared" si="14"/>
        <v>0</v>
      </c>
      <c r="J22" s="104" t="e">
        <f t="shared" si="15"/>
        <v>#DIV/0!</v>
      </c>
      <c r="K22" s="91"/>
      <c r="L22" s="92"/>
      <c r="M22" s="98">
        <f t="shared" si="16"/>
        <v>0</v>
      </c>
      <c r="N22" s="99" t="e">
        <f t="shared" si="17"/>
        <v>#DIV/0!</v>
      </c>
    </row>
    <row r="23" spans="1:14">
      <c r="A23" s="201"/>
      <c r="B23" s="121" t="s">
        <v>108</v>
      </c>
      <c r="C23" s="122"/>
      <c r="D23" s="123"/>
      <c r="E23" s="100">
        <f t="shared" si="12"/>
        <v>0</v>
      </c>
      <c r="F23" s="107" t="e">
        <f t="shared" si="13"/>
        <v>#DIV/0!</v>
      </c>
      <c r="G23" s="130"/>
      <c r="H23" s="123"/>
      <c r="I23" s="100">
        <f t="shared" si="14"/>
        <v>0</v>
      </c>
      <c r="J23" s="107" t="e">
        <f t="shared" si="15"/>
        <v>#DIV/0!</v>
      </c>
      <c r="K23" s="130"/>
      <c r="L23" s="123"/>
      <c r="M23" s="100">
        <f t="shared" si="16"/>
        <v>0</v>
      </c>
      <c r="N23" s="101" t="e">
        <f t="shared" si="17"/>
        <v>#DIV/0!</v>
      </c>
    </row>
    <row r="24" spans="1:14">
      <c r="A24" s="201" t="s">
        <v>109</v>
      </c>
      <c r="B24" s="102" t="s">
        <v>110</v>
      </c>
      <c r="C24" s="103"/>
      <c r="D24" s="92"/>
      <c r="E24" s="98">
        <f t="shared" si="12"/>
        <v>0</v>
      </c>
      <c r="F24" s="104" t="e">
        <f t="shared" si="13"/>
        <v>#DIV/0!</v>
      </c>
      <c r="G24" s="91"/>
      <c r="H24" s="92"/>
      <c r="I24" s="98">
        <f t="shared" si="14"/>
        <v>0</v>
      </c>
      <c r="J24" s="104" t="e">
        <f t="shared" si="15"/>
        <v>#DIV/0!</v>
      </c>
      <c r="K24" s="91"/>
      <c r="L24" s="92"/>
      <c r="M24" s="98">
        <f t="shared" si="16"/>
        <v>0</v>
      </c>
      <c r="N24" s="99" t="e">
        <f t="shared" si="17"/>
        <v>#DIV/0!</v>
      </c>
    </row>
    <row r="25" spans="1:14">
      <c r="A25" s="201"/>
      <c r="B25" s="116" t="s">
        <v>111</v>
      </c>
      <c r="C25" s="117"/>
      <c r="D25" s="115"/>
      <c r="E25" s="86">
        <f t="shared" si="12"/>
        <v>0</v>
      </c>
      <c r="F25" s="87" t="e">
        <f t="shared" si="13"/>
        <v>#DIV/0!</v>
      </c>
      <c r="G25" s="128"/>
      <c r="H25" s="115"/>
      <c r="I25" s="86">
        <f t="shared" si="14"/>
        <v>0</v>
      </c>
      <c r="J25" s="87" t="e">
        <f t="shared" si="15"/>
        <v>#DIV/0!</v>
      </c>
      <c r="K25" s="128"/>
      <c r="L25" s="115"/>
      <c r="M25" s="86">
        <f t="shared" si="16"/>
        <v>0</v>
      </c>
      <c r="N25" s="89" t="e">
        <f t="shared" si="17"/>
        <v>#DIV/0!</v>
      </c>
    </row>
    <row r="26" spans="1:14">
      <c r="A26" s="201"/>
      <c r="B26" s="108" t="s">
        <v>112</v>
      </c>
      <c r="C26" s="106"/>
      <c r="D26" s="97"/>
      <c r="E26" s="100">
        <f t="shared" si="12"/>
        <v>0</v>
      </c>
      <c r="F26" s="87" t="e">
        <f t="shared" si="13"/>
        <v>#DIV/0!</v>
      </c>
      <c r="G26" s="96"/>
      <c r="H26" s="97"/>
      <c r="I26" s="100">
        <f t="shared" si="14"/>
        <v>0</v>
      </c>
      <c r="J26" s="87" t="e">
        <f t="shared" si="15"/>
        <v>#DIV/0!</v>
      </c>
      <c r="K26" s="96"/>
      <c r="L26" s="97"/>
      <c r="M26" s="100">
        <f t="shared" si="16"/>
        <v>0</v>
      </c>
      <c r="N26" s="89" t="e">
        <f t="shared" si="17"/>
        <v>#DIV/0!</v>
      </c>
    </row>
    <row r="27" spans="1:14" ht="26.4">
      <c r="A27" s="112" t="s">
        <v>113</v>
      </c>
      <c r="B27" s="124" t="s">
        <v>114</v>
      </c>
      <c r="C27" s="125"/>
      <c r="D27" s="126"/>
      <c r="E27" s="109">
        <f t="shared" si="12"/>
        <v>0</v>
      </c>
      <c r="F27" s="110" t="e">
        <f t="shared" si="13"/>
        <v>#DIV/0!</v>
      </c>
      <c r="G27" s="131"/>
      <c r="H27" s="126"/>
      <c r="I27" s="109">
        <f t="shared" si="14"/>
        <v>0</v>
      </c>
      <c r="J27" s="110" t="e">
        <f t="shared" si="15"/>
        <v>#DIV/0!</v>
      </c>
      <c r="K27" s="131"/>
      <c r="L27" s="126"/>
      <c r="M27" s="109">
        <f t="shared" si="16"/>
        <v>0</v>
      </c>
      <c r="N27" s="111" t="e">
        <f t="shared" si="17"/>
        <v>#DIV/0!</v>
      </c>
    </row>
    <row r="28" spans="1:14">
      <c r="A28" s="201" t="s">
        <v>115</v>
      </c>
      <c r="B28" s="102" t="s">
        <v>116</v>
      </c>
      <c r="C28" s="103"/>
      <c r="D28" s="92"/>
      <c r="E28" s="86">
        <f t="shared" si="12"/>
        <v>0</v>
      </c>
      <c r="F28" s="104" t="e">
        <f t="shared" si="13"/>
        <v>#DIV/0!</v>
      </c>
      <c r="G28" s="91"/>
      <c r="H28" s="92"/>
      <c r="I28" s="86">
        <f t="shared" si="14"/>
        <v>0</v>
      </c>
      <c r="J28" s="104" t="e">
        <f t="shared" si="15"/>
        <v>#DIV/0!</v>
      </c>
      <c r="K28" s="91"/>
      <c r="L28" s="92"/>
      <c r="M28" s="86">
        <f t="shared" si="16"/>
        <v>0</v>
      </c>
      <c r="N28" s="99" t="e">
        <f t="shared" si="17"/>
        <v>#DIV/0!</v>
      </c>
    </row>
    <row r="29" spans="1:14">
      <c r="A29" s="201"/>
      <c r="B29" s="116" t="s">
        <v>117</v>
      </c>
      <c r="C29" s="117"/>
      <c r="D29" s="115"/>
      <c r="E29" s="86">
        <f t="shared" si="12"/>
        <v>0</v>
      </c>
      <c r="F29" s="87" t="e">
        <f t="shared" si="13"/>
        <v>#DIV/0!</v>
      </c>
      <c r="G29" s="128"/>
      <c r="H29" s="115"/>
      <c r="I29" s="86">
        <f t="shared" si="14"/>
        <v>0</v>
      </c>
      <c r="J29" s="87" t="e">
        <f t="shared" si="15"/>
        <v>#DIV/0!</v>
      </c>
      <c r="K29" s="128"/>
      <c r="L29" s="115"/>
      <c r="M29" s="86">
        <f t="shared" si="16"/>
        <v>0</v>
      </c>
      <c r="N29" s="89" t="e">
        <f t="shared" si="17"/>
        <v>#DIV/0!</v>
      </c>
    </row>
    <row r="30" spans="1:14">
      <c r="A30" s="201"/>
      <c r="B30" s="105" t="s">
        <v>118</v>
      </c>
      <c r="C30" s="106"/>
      <c r="D30" s="97"/>
      <c r="E30" s="100">
        <f t="shared" si="12"/>
        <v>0</v>
      </c>
      <c r="F30" s="107" t="e">
        <f t="shared" si="13"/>
        <v>#DIV/0!</v>
      </c>
      <c r="G30" s="96"/>
      <c r="H30" s="97"/>
      <c r="I30" s="100">
        <f t="shared" si="14"/>
        <v>0</v>
      </c>
      <c r="J30" s="107" t="e">
        <f t="shared" si="15"/>
        <v>#DIV/0!</v>
      </c>
      <c r="K30" s="96"/>
      <c r="L30" s="97"/>
      <c r="M30" s="100">
        <f t="shared" si="16"/>
        <v>0</v>
      </c>
      <c r="N30" s="101" t="e">
        <f t="shared" si="17"/>
        <v>#DIV/0!</v>
      </c>
    </row>
    <row r="31" spans="1:14">
      <c r="A31" s="201" t="s">
        <v>119</v>
      </c>
      <c r="B31" s="118" t="s">
        <v>120</v>
      </c>
      <c r="C31" s="119"/>
      <c r="D31" s="120"/>
      <c r="E31" s="86">
        <f t="shared" si="12"/>
        <v>0</v>
      </c>
      <c r="F31" s="104" t="e">
        <f t="shared" si="13"/>
        <v>#DIV/0!</v>
      </c>
      <c r="G31" s="129"/>
      <c r="H31" s="120"/>
      <c r="I31" s="86">
        <f t="shared" si="14"/>
        <v>0</v>
      </c>
      <c r="J31" s="104" t="e">
        <f t="shared" si="15"/>
        <v>#DIV/0!</v>
      </c>
      <c r="K31" s="129"/>
      <c r="L31" s="120"/>
      <c r="M31" s="86">
        <f t="shared" si="16"/>
        <v>0</v>
      </c>
      <c r="N31" s="99" t="e">
        <f t="shared" si="17"/>
        <v>#DIV/0!</v>
      </c>
    </row>
    <row r="32" spans="1:14">
      <c r="A32" s="201"/>
      <c r="B32" s="90" t="s">
        <v>121</v>
      </c>
      <c r="C32" s="93"/>
      <c r="D32" s="94"/>
      <c r="E32" s="86">
        <f t="shared" si="12"/>
        <v>0</v>
      </c>
      <c r="F32" s="87" t="e">
        <f t="shared" si="13"/>
        <v>#DIV/0!</v>
      </c>
      <c r="G32" s="95"/>
      <c r="H32" s="94"/>
      <c r="I32" s="86">
        <f t="shared" si="14"/>
        <v>0</v>
      </c>
      <c r="J32" s="87" t="e">
        <f t="shared" si="15"/>
        <v>#DIV/0!</v>
      </c>
      <c r="K32" s="95"/>
      <c r="L32" s="94"/>
      <c r="M32" s="86">
        <f t="shared" si="16"/>
        <v>0</v>
      </c>
      <c r="N32" s="89" t="e">
        <f t="shared" si="17"/>
        <v>#DIV/0!</v>
      </c>
    </row>
    <row r="33" spans="1:14">
      <c r="A33" s="201"/>
      <c r="B33" s="116" t="s">
        <v>122</v>
      </c>
      <c r="C33" s="117"/>
      <c r="D33" s="115"/>
      <c r="E33" s="86">
        <f t="shared" ref="E33:E39" si="18">D33-C33</f>
        <v>0</v>
      </c>
      <c r="F33" s="87" t="e">
        <f t="shared" ref="F33:F40" si="19">((D33*100/C33)-100)</f>
        <v>#DIV/0!</v>
      </c>
      <c r="G33" s="128"/>
      <c r="H33" s="115"/>
      <c r="I33" s="86">
        <f t="shared" ref="I33:I39" si="20">H33-G33</f>
        <v>0</v>
      </c>
      <c r="J33" s="87" t="e">
        <f t="shared" ref="J33:J40" si="21">((H33*100/G33)-100)</f>
        <v>#DIV/0!</v>
      </c>
      <c r="K33" s="128"/>
      <c r="L33" s="115"/>
      <c r="M33" s="86">
        <f t="shared" ref="M33:M39" si="22">L33-K33</f>
        <v>0</v>
      </c>
      <c r="N33" s="89" t="e">
        <f t="shared" ref="N33:N40" si="23">((L33*100/K33)-100)</f>
        <v>#DIV/0!</v>
      </c>
    </row>
    <row r="34" spans="1:14">
      <c r="A34" s="201"/>
      <c r="B34" s="90" t="s">
        <v>123</v>
      </c>
      <c r="C34" s="93"/>
      <c r="D34" s="94"/>
      <c r="E34" s="86">
        <f t="shared" si="18"/>
        <v>0</v>
      </c>
      <c r="F34" s="87" t="e">
        <f>((D34*100/C34)-100)</f>
        <v>#DIV/0!</v>
      </c>
      <c r="G34" s="95"/>
      <c r="H34" s="94"/>
      <c r="I34" s="86">
        <f t="shared" si="20"/>
        <v>0</v>
      </c>
      <c r="J34" s="87" t="e">
        <f>((H34*100/G34)-100)</f>
        <v>#DIV/0!</v>
      </c>
      <c r="K34" s="95"/>
      <c r="L34" s="94"/>
      <c r="M34" s="86">
        <f t="shared" si="22"/>
        <v>0</v>
      </c>
      <c r="N34" s="89" t="e">
        <f>((L34*100/K34)-100)</f>
        <v>#DIV/0!</v>
      </c>
    </row>
    <row r="35" spans="1:14">
      <c r="A35" s="201"/>
      <c r="B35" s="116" t="s">
        <v>124</v>
      </c>
      <c r="C35" s="117"/>
      <c r="D35" s="115"/>
      <c r="E35" s="86">
        <f t="shared" si="18"/>
        <v>0</v>
      </c>
      <c r="F35" s="87" t="e">
        <f t="shared" si="19"/>
        <v>#DIV/0!</v>
      </c>
      <c r="G35" s="128"/>
      <c r="H35" s="115"/>
      <c r="I35" s="86">
        <f t="shared" si="20"/>
        <v>0</v>
      </c>
      <c r="J35" s="87" t="e">
        <f t="shared" si="21"/>
        <v>#DIV/0!</v>
      </c>
      <c r="K35" s="128"/>
      <c r="L35" s="115"/>
      <c r="M35" s="86">
        <f t="shared" si="22"/>
        <v>0</v>
      </c>
      <c r="N35" s="89" t="e">
        <f t="shared" si="23"/>
        <v>#DIV/0!</v>
      </c>
    </row>
    <row r="36" spans="1:14">
      <c r="A36" s="201"/>
      <c r="B36" s="90" t="s">
        <v>125</v>
      </c>
      <c r="C36" s="93"/>
      <c r="D36" s="94"/>
      <c r="E36" s="86">
        <f t="shared" si="18"/>
        <v>0</v>
      </c>
      <c r="F36" s="87" t="e">
        <f t="shared" si="19"/>
        <v>#DIV/0!</v>
      </c>
      <c r="G36" s="95"/>
      <c r="H36" s="94"/>
      <c r="I36" s="86">
        <f t="shared" si="20"/>
        <v>0</v>
      </c>
      <c r="J36" s="87" t="e">
        <f t="shared" si="21"/>
        <v>#DIV/0!</v>
      </c>
      <c r="K36" s="95"/>
      <c r="L36" s="94"/>
      <c r="M36" s="86">
        <f t="shared" si="22"/>
        <v>0</v>
      </c>
      <c r="N36" s="89" t="e">
        <f t="shared" si="23"/>
        <v>#DIV/0!</v>
      </c>
    </row>
    <row r="37" spans="1:14">
      <c r="A37" s="201"/>
      <c r="B37" s="127" t="s">
        <v>126</v>
      </c>
      <c r="C37" s="117"/>
      <c r="D37" s="115"/>
      <c r="E37" s="86">
        <f t="shared" si="18"/>
        <v>0</v>
      </c>
      <c r="F37" s="87" t="e">
        <f t="shared" si="19"/>
        <v>#DIV/0!</v>
      </c>
      <c r="G37" s="128"/>
      <c r="H37" s="115"/>
      <c r="I37" s="86">
        <f t="shared" si="20"/>
        <v>0</v>
      </c>
      <c r="J37" s="87" t="e">
        <f t="shared" si="21"/>
        <v>#DIV/0!</v>
      </c>
      <c r="K37" s="128"/>
      <c r="L37" s="115"/>
      <c r="M37" s="86">
        <f t="shared" si="22"/>
        <v>0</v>
      </c>
      <c r="N37" s="89" t="e">
        <f t="shared" si="23"/>
        <v>#DIV/0!</v>
      </c>
    </row>
    <row r="38" spans="1:14">
      <c r="A38" s="201"/>
      <c r="B38" s="90" t="s">
        <v>127</v>
      </c>
      <c r="C38" s="93"/>
      <c r="D38" s="94"/>
      <c r="E38" s="86">
        <f t="shared" si="18"/>
        <v>0</v>
      </c>
      <c r="F38" s="87" t="e">
        <f t="shared" si="19"/>
        <v>#DIV/0!</v>
      </c>
      <c r="G38" s="95"/>
      <c r="H38" s="94"/>
      <c r="I38" s="86">
        <f t="shared" si="20"/>
        <v>0</v>
      </c>
      <c r="J38" s="87" t="e">
        <f t="shared" si="21"/>
        <v>#DIV/0!</v>
      </c>
      <c r="K38" s="95"/>
      <c r="L38" s="94"/>
      <c r="M38" s="86">
        <f t="shared" si="22"/>
        <v>0</v>
      </c>
      <c r="N38" s="89" t="e">
        <f t="shared" si="23"/>
        <v>#DIV/0!</v>
      </c>
    </row>
    <row r="39" spans="1:14">
      <c r="A39" s="201"/>
      <c r="B39" s="116" t="s">
        <v>128</v>
      </c>
      <c r="C39" s="117"/>
      <c r="D39" s="115"/>
      <c r="E39" s="86">
        <f t="shared" si="18"/>
        <v>0</v>
      </c>
      <c r="F39" s="87" t="e">
        <f t="shared" si="19"/>
        <v>#DIV/0!</v>
      </c>
      <c r="G39" s="128"/>
      <c r="H39" s="115"/>
      <c r="I39" s="86">
        <f t="shared" si="20"/>
        <v>0</v>
      </c>
      <c r="J39" s="87" t="e">
        <f t="shared" si="21"/>
        <v>#DIV/0!</v>
      </c>
      <c r="K39" s="128"/>
      <c r="L39" s="115"/>
      <c r="M39" s="86">
        <f t="shared" si="22"/>
        <v>0</v>
      </c>
      <c r="N39" s="89" t="e">
        <f t="shared" si="23"/>
        <v>#DIV/0!</v>
      </c>
    </row>
    <row r="40" spans="1:14">
      <c r="A40" s="201"/>
      <c r="B40" s="105" t="s">
        <v>129</v>
      </c>
      <c r="C40" s="106"/>
      <c r="D40" s="97"/>
      <c r="E40" s="100">
        <f>D40-C40</f>
        <v>0</v>
      </c>
      <c r="F40" s="87" t="e">
        <f t="shared" si="19"/>
        <v>#DIV/0!</v>
      </c>
      <c r="G40" s="96"/>
      <c r="H40" s="97"/>
      <c r="I40" s="100">
        <f>H40-G40</f>
        <v>0</v>
      </c>
      <c r="J40" s="87" t="e">
        <f t="shared" si="21"/>
        <v>#DIV/0!</v>
      </c>
      <c r="K40" s="96"/>
      <c r="L40" s="97"/>
      <c r="M40" s="100">
        <f>L40-K40</f>
        <v>0</v>
      </c>
      <c r="N40" s="89" t="e">
        <f t="shared" si="23"/>
        <v>#DIV/0!</v>
      </c>
    </row>
    <row r="41" spans="1:14">
      <c r="A41" s="201" t="s">
        <v>130</v>
      </c>
      <c r="B41" s="118" t="s">
        <v>131</v>
      </c>
      <c r="C41" s="119"/>
      <c r="D41" s="120"/>
      <c r="E41" s="98">
        <f>D41-C41</f>
        <v>0</v>
      </c>
      <c r="F41" s="104" t="e">
        <f t="shared" ref="F41:F48" si="24">((D41*100/C41)-100)</f>
        <v>#DIV/0!</v>
      </c>
      <c r="G41" s="129"/>
      <c r="H41" s="120"/>
      <c r="I41" s="98">
        <f>H41-G41</f>
        <v>0</v>
      </c>
      <c r="J41" s="104" t="e">
        <f t="shared" ref="J41:J48" si="25">((H41*100/G41)-100)</f>
        <v>#DIV/0!</v>
      </c>
      <c r="K41" s="129"/>
      <c r="L41" s="120"/>
      <c r="M41" s="98">
        <f>L41-K41</f>
        <v>0</v>
      </c>
      <c r="N41" s="99" t="e">
        <f t="shared" ref="N41:N48" si="26">((L41*100/K41)-100)</f>
        <v>#DIV/0!</v>
      </c>
    </row>
    <row r="42" spans="1:14">
      <c r="A42" s="201"/>
      <c r="B42" s="90" t="s">
        <v>132</v>
      </c>
      <c r="C42" s="93"/>
      <c r="D42" s="94"/>
      <c r="E42" s="86">
        <f>D42-C42</f>
        <v>0</v>
      </c>
      <c r="F42" s="87" t="e">
        <f t="shared" si="24"/>
        <v>#DIV/0!</v>
      </c>
      <c r="G42" s="95"/>
      <c r="H42" s="94"/>
      <c r="I42" s="86">
        <f>H42-G42</f>
        <v>0</v>
      </c>
      <c r="J42" s="87" t="e">
        <f t="shared" si="25"/>
        <v>#DIV/0!</v>
      </c>
      <c r="K42" s="95"/>
      <c r="L42" s="94"/>
      <c r="M42" s="86">
        <f>L42-K42</f>
        <v>0</v>
      </c>
      <c r="N42" s="89" t="e">
        <f t="shared" si="26"/>
        <v>#DIV/0!</v>
      </c>
    </row>
    <row r="43" spans="1:14">
      <c r="A43" s="201"/>
      <c r="B43" s="116" t="s">
        <v>133</v>
      </c>
      <c r="C43" s="117"/>
      <c r="D43" s="115"/>
      <c r="E43" s="86">
        <f t="shared" ref="E43:E44" si="27">D43-C43</f>
        <v>0</v>
      </c>
      <c r="F43" s="87" t="e">
        <f t="shared" si="24"/>
        <v>#DIV/0!</v>
      </c>
      <c r="G43" s="128"/>
      <c r="H43" s="115"/>
      <c r="I43" s="86">
        <f t="shared" ref="I43:I44" si="28">H43-G43</f>
        <v>0</v>
      </c>
      <c r="J43" s="87" t="e">
        <f t="shared" si="25"/>
        <v>#DIV/0!</v>
      </c>
      <c r="K43" s="128"/>
      <c r="L43" s="115"/>
      <c r="M43" s="86">
        <f t="shared" ref="M43:M44" si="29">L43-K43</f>
        <v>0</v>
      </c>
      <c r="N43" s="89" t="e">
        <f t="shared" si="26"/>
        <v>#DIV/0!</v>
      </c>
    </row>
    <row r="44" spans="1:14">
      <c r="A44" s="201"/>
      <c r="B44" s="105" t="s">
        <v>134</v>
      </c>
      <c r="C44" s="106"/>
      <c r="D44" s="97"/>
      <c r="E44" s="86">
        <f t="shared" si="27"/>
        <v>0</v>
      </c>
      <c r="F44" s="107" t="e">
        <f t="shared" si="24"/>
        <v>#DIV/0!</v>
      </c>
      <c r="G44" s="96"/>
      <c r="H44" s="97"/>
      <c r="I44" s="86">
        <f t="shared" si="28"/>
        <v>0</v>
      </c>
      <c r="J44" s="107" t="e">
        <f t="shared" si="25"/>
        <v>#DIV/0!</v>
      </c>
      <c r="K44" s="96"/>
      <c r="L44" s="97"/>
      <c r="M44" s="86">
        <f t="shared" si="29"/>
        <v>0</v>
      </c>
      <c r="N44" s="101" t="e">
        <f t="shared" si="26"/>
        <v>#DIV/0!</v>
      </c>
    </row>
    <row r="45" spans="1:14">
      <c r="A45" s="202" t="s">
        <v>135</v>
      </c>
      <c r="B45" s="118" t="s">
        <v>136</v>
      </c>
      <c r="C45" s="119"/>
      <c r="D45" s="120"/>
      <c r="E45" s="98">
        <f>D45-C45</f>
        <v>0</v>
      </c>
      <c r="F45" s="104" t="e">
        <f t="shared" si="24"/>
        <v>#DIV/0!</v>
      </c>
      <c r="G45" s="129"/>
      <c r="H45" s="120"/>
      <c r="I45" s="98">
        <f>H45-G45</f>
        <v>0</v>
      </c>
      <c r="J45" s="104" t="e">
        <f t="shared" si="25"/>
        <v>#DIV/0!</v>
      </c>
      <c r="K45" s="129"/>
      <c r="L45" s="120"/>
      <c r="M45" s="98">
        <f>L45-K45</f>
        <v>0</v>
      </c>
      <c r="N45" s="99" t="e">
        <f t="shared" si="26"/>
        <v>#DIV/0!</v>
      </c>
    </row>
    <row r="46" spans="1:14">
      <c r="A46" s="202"/>
      <c r="B46" s="90" t="s">
        <v>137</v>
      </c>
      <c r="C46" s="93"/>
      <c r="D46" s="94"/>
      <c r="E46" s="86">
        <f>D46-C46</f>
        <v>0</v>
      </c>
      <c r="F46" s="87" t="e">
        <f t="shared" si="24"/>
        <v>#DIV/0!</v>
      </c>
      <c r="G46" s="95"/>
      <c r="H46" s="94"/>
      <c r="I46" s="86">
        <f>H46-G46</f>
        <v>0</v>
      </c>
      <c r="J46" s="87" t="e">
        <f t="shared" si="25"/>
        <v>#DIV/0!</v>
      </c>
      <c r="K46" s="95"/>
      <c r="L46" s="94"/>
      <c r="M46" s="86">
        <f>L46-K46</f>
        <v>0</v>
      </c>
      <c r="N46" s="89" t="e">
        <f t="shared" si="26"/>
        <v>#DIV/0!</v>
      </c>
    </row>
    <row r="47" spans="1:14">
      <c r="A47" s="202"/>
      <c r="B47" s="121" t="s">
        <v>138</v>
      </c>
      <c r="C47" s="122"/>
      <c r="D47" s="123"/>
      <c r="E47" s="100">
        <f>D47-C47</f>
        <v>0</v>
      </c>
      <c r="F47" s="107" t="e">
        <f t="shared" si="24"/>
        <v>#DIV/0!</v>
      </c>
      <c r="G47" s="130"/>
      <c r="H47" s="123"/>
      <c r="I47" s="100">
        <f>H47-G47</f>
        <v>0</v>
      </c>
      <c r="J47" s="107" t="e">
        <f t="shared" si="25"/>
        <v>#DIV/0!</v>
      </c>
      <c r="K47" s="130"/>
      <c r="L47" s="123"/>
      <c r="M47" s="100">
        <f>L47-K47</f>
        <v>0</v>
      </c>
      <c r="N47" s="101" t="e">
        <f t="shared" si="26"/>
        <v>#DIV/0!</v>
      </c>
    </row>
    <row r="48" spans="1:14">
      <c r="A48" s="203" t="s">
        <v>139</v>
      </c>
      <c r="B48" s="203"/>
      <c r="C48" s="84">
        <f>SUM(C8:C47)</f>
        <v>0</v>
      </c>
      <c r="D48" s="84">
        <f>SUM(D8:D47)</f>
        <v>0</v>
      </c>
      <c r="E48" s="84">
        <f>D48-C48</f>
        <v>0</v>
      </c>
      <c r="F48" s="85" t="e">
        <f t="shared" si="24"/>
        <v>#DIV/0!</v>
      </c>
      <c r="G48" s="84">
        <f>SUM(G8:G47)</f>
        <v>0</v>
      </c>
      <c r="H48" s="84">
        <f>SUM(H8:H47)</f>
        <v>0</v>
      </c>
      <c r="I48" s="84">
        <f>H48-G48</f>
        <v>0</v>
      </c>
      <c r="J48" s="85" t="e">
        <f t="shared" si="25"/>
        <v>#DIV/0!</v>
      </c>
      <c r="K48" s="84">
        <f>SUM(K8:K47)</f>
        <v>0</v>
      </c>
      <c r="L48" s="84">
        <f>SUM(L8:L47)</f>
        <v>0</v>
      </c>
      <c r="M48" s="84">
        <f>L48-K48</f>
        <v>0</v>
      </c>
      <c r="N48" s="85" t="e">
        <f t="shared" si="26"/>
        <v>#DIV/0!</v>
      </c>
    </row>
    <row r="49" spans="1:14">
      <c r="A49" s="114" t="s">
        <v>49</v>
      </c>
      <c r="B49" s="81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</sheetData>
  <mergeCells count="19">
    <mergeCell ref="C5:F5"/>
    <mergeCell ref="G5:J5"/>
    <mergeCell ref="K5:N5"/>
    <mergeCell ref="C6:D6"/>
    <mergeCell ref="E6:F6"/>
    <mergeCell ref="G6:H6"/>
    <mergeCell ref="I6:J6"/>
    <mergeCell ref="K6:L6"/>
    <mergeCell ref="M6:N6"/>
    <mergeCell ref="A6:B7"/>
    <mergeCell ref="A8:A16"/>
    <mergeCell ref="A17:A21"/>
    <mergeCell ref="A22:A23"/>
    <mergeCell ref="A24:A26"/>
    <mergeCell ref="A28:A30"/>
    <mergeCell ref="A31:A40"/>
    <mergeCell ref="A41:A44"/>
    <mergeCell ref="A45:A47"/>
    <mergeCell ref="A48:B48"/>
  </mergeCells>
  <conditionalFormatting sqref="E8:E47">
    <cfRule type="dataBar" priority="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{28EAD48D-4ED3-44E6-8D7B-B45CF261476F}</x14:id>
        </ext>
      </extLst>
    </cfRule>
  </conditionalFormatting>
  <conditionalFormatting sqref="E8:F48">
    <cfRule type="expression" dxfId="72" priority="8">
      <formula>E8&lt;0</formula>
    </cfRule>
  </conditionalFormatting>
  <conditionalFormatting sqref="I8:I47">
    <cfRule type="dataBar" priority="2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{DCB8A62D-9270-4BCF-A841-A4721CA02C8D}</x14:id>
        </ext>
      </extLst>
    </cfRule>
  </conditionalFormatting>
  <conditionalFormatting sqref="I8:J48">
    <cfRule type="expression" dxfId="71" priority="6">
      <formula>I8&lt;0</formula>
    </cfRule>
  </conditionalFormatting>
  <conditionalFormatting sqref="M8:M47">
    <cfRule type="dataBar" priority="1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{7D982779-69C9-49CE-8E61-72A357EFC91F}</x14:id>
        </ext>
      </extLst>
    </cfRule>
  </conditionalFormatting>
  <conditionalFormatting sqref="M8:N48">
    <cfRule type="expression" dxfId="70" priority="4">
      <formula>M8&lt;0</formula>
    </cfRule>
  </conditionalFormatting>
  <pageMargins left="0.70866141732283505" right="0.70866141732283505" top="0.74803149606299202" bottom="0.74803149606299202" header="0.31496062992126" footer="0.31496062992126"/>
  <pageSetup paperSize="9" scale="55" orientation="landscape" r:id="rId1"/>
  <ignoredErrors>
    <ignoredError sqref="E8" evalError="1" listDataValidation="1" calculatedColumn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EAD48D-4ED3-44E6-8D7B-B45CF2614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DCB8A62D-9270-4BCF-A841-A4721CA02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7D982779-69C9-49CE-8E61-72A357EFC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320D-61C1-44C2-8934-B788459BCBE2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196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3010</v>
      </c>
      <c r="C7" s="237">
        <v>13694</v>
      </c>
      <c r="D7" s="237">
        <v>3010</v>
      </c>
      <c r="E7" s="237">
        <v>13694</v>
      </c>
      <c r="F7" s="238">
        <v>354.95016611295682</v>
      </c>
      <c r="G7" s="6"/>
    </row>
    <row r="8" spans="1:14" s="33" customFormat="1" ht="15.6" customHeight="1">
      <c r="A8" s="236" t="s">
        <v>11</v>
      </c>
      <c r="B8" s="237">
        <v>7513</v>
      </c>
      <c r="C8" s="237">
        <v>5305</v>
      </c>
      <c r="D8" s="237">
        <v>7513</v>
      </c>
      <c r="E8" s="237">
        <v>5305</v>
      </c>
      <c r="F8" s="238">
        <v>-29.389058964461601</v>
      </c>
    </row>
    <row r="9" spans="1:14" ht="15.6" customHeight="1">
      <c r="A9" s="236" t="s">
        <v>8</v>
      </c>
      <c r="B9" s="237">
        <v>37182</v>
      </c>
      <c r="C9" s="237">
        <v>25857</v>
      </c>
      <c r="D9" s="237">
        <v>37182</v>
      </c>
      <c r="E9" s="237">
        <v>25857</v>
      </c>
      <c r="F9" s="238">
        <v>-30.458286267548811</v>
      </c>
      <c r="G9" s="6"/>
    </row>
    <row r="10" spans="1:14" ht="15.6" customHeight="1">
      <c r="A10" s="236" t="s">
        <v>10</v>
      </c>
      <c r="B10" s="237">
        <v>92489</v>
      </c>
      <c r="C10" s="237">
        <v>30370</v>
      </c>
      <c r="D10" s="237">
        <v>92489</v>
      </c>
      <c r="E10" s="237">
        <v>30370</v>
      </c>
      <c r="F10" s="238">
        <v>-67.163662705835293</v>
      </c>
    </row>
    <row r="11" spans="1:14" ht="15.6" customHeight="1">
      <c r="A11" s="236" t="s">
        <v>9</v>
      </c>
      <c r="B11" s="237">
        <v>426006</v>
      </c>
      <c r="C11" s="237">
        <v>344905</v>
      </c>
      <c r="D11" s="237">
        <v>426006</v>
      </c>
      <c r="E11" s="237">
        <v>344905</v>
      </c>
      <c r="F11" s="238">
        <v>-19.037525293070981</v>
      </c>
    </row>
    <row r="12" spans="1:14" ht="15.6" customHeight="1">
      <c r="A12" s="236" t="s">
        <v>6</v>
      </c>
      <c r="B12" s="237">
        <v>17995</v>
      </c>
      <c r="C12" s="237">
        <v>10915</v>
      </c>
      <c r="D12" s="237">
        <v>17995</v>
      </c>
      <c r="E12" s="237">
        <v>10915</v>
      </c>
      <c r="F12" s="238">
        <v>-39.344262295081968</v>
      </c>
    </row>
    <row r="13" spans="1:14" ht="15.6" customHeight="1">
      <c r="A13" s="236" t="s">
        <v>175</v>
      </c>
      <c r="B13" s="237">
        <v>653</v>
      </c>
      <c r="C13" s="237">
        <v>215</v>
      </c>
      <c r="D13" s="237">
        <v>653</v>
      </c>
      <c r="E13" s="237">
        <v>215</v>
      </c>
      <c r="F13" s="238">
        <v>-67.075038284839195</v>
      </c>
    </row>
    <row r="14" spans="1:14" ht="15.6" customHeight="1">
      <c r="A14" s="236" t="s">
        <v>148</v>
      </c>
      <c r="B14" s="237">
        <v>733223</v>
      </c>
      <c r="C14" s="237">
        <v>664413</v>
      </c>
      <c r="D14" s="237">
        <v>733223</v>
      </c>
      <c r="E14" s="237">
        <v>664413</v>
      </c>
      <c r="F14" s="238">
        <v>-9.3845937729722095</v>
      </c>
    </row>
    <row r="15" spans="1:14" ht="15.6" customHeight="1">
      <c r="A15" s="236" t="s">
        <v>145</v>
      </c>
      <c r="B15" s="237">
        <v>215639</v>
      </c>
      <c r="C15" s="237">
        <v>168898</v>
      </c>
      <c r="D15" s="237">
        <v>215639</v>
      </c>
      <c r="E15" s="237">
        <v>168898</v>
      </c>
      <c r="F15" s="238">
        <v>-21.675578165359699</v>
      </c>
    </row>
    <row r="16" spans="1:14" ht="15.6" customHeight="1">
      <c r="A16" s="236" t="s">
        <v>144</v>
      </c>
      <c r="B16" s="237">
        <v>30823</v>
      </c>
      <c r="C16" s="237">
        <v>11079</v>
      </c>
      <c r="D16" s="237">
        <v>30823</v>
      </c>
      <c r="E16" s="237">
        <v>11079</v>
      </c>
      <c r="F16" s="238">
        <v>-64.05606203159978</v>
      </c>
      <c r="G16" s="1"/>
    </row>
    <row r="17" spans="1:8" ht="15.6" customHeight="1">
      <c r="A17" s="236" t="s">
        <v>150</v>
      </c>
      <c r="B17" s="237">
        <v>64096</v>
      </c>
      <c r="C17" s="237">
        <v>47979</v>
      </c>
      <c r="D17" s="237">
        <v>64096</v>
      </c>
      <c r="E17" s="237">
        <v>47979</v>
      </c>
      <c r="F17" s="238">
        <v>-25.145094857713431</v>
      </c>
      <c r="G17" s="2"/>
    </row>
    <row r="18" spans="1:8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8" ht="15.6" customHeight="1">
      <c r="A19" s="236" t="s">
        <v>143</v>
      </c>
      <c r="B19" s="237">
        <v>44665</v>
      </c>
      <c r="C19" s="237">
        <v>40526</v>
      </c>
      <c r="D19" s="237">
        <v>44665</v>
      </c>
      <c r="E19" s="237">
        <v>40526</v>
      </c>
      <c r="F19" s="238">
        <v>-9.2667636852121404</v>
      </c>
      <c r="H19" s="248"/>
    </row>
    <row r="20" spans="1:8" ht="15.6" customHeight="1">
      <c r="A20" s="236" t="s">
        <v>142</v>
      </c>
      <c r="B20" s="237">
        <v>55799</v>
      </c>
      <c r="C20" s="237">
        <v>47926</v>
      </c>
      <c r="D20" s="237">
        <v>55799</v>
      </c>
      <c r="E20" s="237">
        <v>47926</v>
      </c>
      <c r="F20" s="238">
        <v>-14.10957185612645</v>
      </c>
    </row>
    <row r="21" spans="1:8" ht="15.6" customHeight="1">
      <c r="A21" s="236" t="s">
        <v>149</v>
      </c>
      <c r="B21" s="237">
        <v>26227</v>
      </c>
      <c r="C21" s="237">
        <v>7812</v>
      </c>
      <c r="D21" s="237">
        <v>26227</v>
      </c>
      <c r="E21" s="237">
        <v>7812</v>
      </c>
      <c r="F21" s="238">
        <v>-70.213901704350477</v>
      </c>
    </row>
    <row r="22" spans="1:8" ht="15.6" customHeight="1">
      <c r="A22" s="236" t="s">
        <v>146</v>
      </c>
      <c r="B22" s="237">
        <v>19778</v>
      </c>
      <c r="C22" s="237">
        <v>12843</v>
      </c>
      <c r="D22" s="237">
        <v>19778</v>
      </c>
      <c r="E22" s="237">
        <v>12843</v>
      </c>
      <c r="F22" s="238">
        <v>-35.06421276165436</v>
      </c>
    </row>
    <row r="23" spans="1:8" ht="15.6" customHeight="1">
      <c r="A23" s="236" t="s">
        <v>165</v>
      </c>
      <c r="B23" s="237">
        <v>10600</v>
      </c>
      <c r="C23" s="237">
        <v>32609</v>
      </c>
      <c r="D23" s="237">
        <v>10600</v>
      </c>
      <c r="E23" s="237">
        <v>32609</v>
      </c>
      <c r="F23" s="238">
        <v>207.6320754716981</v>
      </c>
    </row>
    <row r="24" spans="1:8" ht="15.6" customHeight="1">
      <c r="A24" s="236" t="s">
        <v>141</v>
      </c>
      <c r="B24" s="237">
        <v>47129</v>
      </c>
      <c r="C24" s="237">
        <v>45224</v>
      </c>
      <c r="D24" s="237">
        <v>47129</v>
      </c>
      <c r="E24" s="237">
        <v>45224</v>
      </c>
      <c r="F24" s="238">
        <v>-4.0420972225169152</v>
      </c>
    </row>
    <row r="25" spans="1:8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8" ht="15.6" customHeight="1">
      <c r="A26" s="236" t="s">
        <v>152</v>
      </c>
      <c r="B26" s="237">
        <v>5845</v>
      </c>
      <c r="C26" s="237">
        <v>0</v>
      </c>
      <c r="D26" s="237">
        <v>5845</v>
      </c>
      <c r="E26" s="237">
        <v>0</v>
      </c>
      <c r="F26" s="238">
        <v>-100</v>
      </c>
    </row>
    <row r="27" spans="1:8" ht="15.6" customHeight="1">
      <c r="A27" s="236" t="s">
        <v>173</v>
      </c>
      <c r="B27" s="237">
        <v>47410</v>
      </c>
      <c r="C27" s="237">
        <v>66288</v>
      </c>
      <c r="D27" s="237">
        <v>47410</v>
      </c>
      <c r="E27" s="237">
        <v>66288</v>
      </c>
      <c r="F27" s="238">
        <v>39.818603670111798</v>
      </c>
    </row>
    <row r="28" spans="1:8" ht="15.6" customHeight="1">
      <c r="A28" s="236" t="s">
        <v>177</v>
      </c>
      <c r="B28" s="237">
        <v>5495</v>
      </c>
      <c r="C28" s="237">
        <v>7845</v>
      </c>
      <c r="D28" s="237">
        <v>5495</v>
      </c>
      <c r="E28" s="237">
        <v>7845</v>
      </c>
      <c r="F28" s="238">
        <v>42.76615104640581</v>
      </c>
    </row>
    <row r="29" spans="1:8" ht="15.6" customHeight="1">
      <c r="A29" s="236" t="s">
        <v>178</v>
      </c>
      <c r="B29" s="237">
        <v>93703</v>
      </c>
      <c r="C29" s="237">
        <v>89734</v>
      </c>
      <c r="D29" s="237">
        <v>93703</v>
      </c>
      <c r="E29" s="237">
        <v>89734</v>
      </c>
      <c r="F29" s="238">
        <v>-4.2357235093860339</v>
      </c>
    </row>
    <row r="30" spans="1:8" ht="15.6" customHeight="1">
      <c r="A30" s="236" t="s">
        <v>179</v>
      </c>
      <c r="B30" s="237">
        <v>11374</v>
      </c>
      <c r="C30" s="237">
        <v>34246</v>
      </c>
      <c r="D30" s="237">
        <v>11374</v>
      </c>
      <c r="E30" s="237">
        <v>34246</v>
      </c>
      <c r="F30" s="238">
        <v>201.09020573237211</v>
      </c>
    </row>
    <row r="31" spans="1:8" ht="15.6" customHeight="1">
      <c r="A31" s="236" t="s">
        <v>180</v>
      </c>
      <c r="B31" s="237">
        <v>52511</v>
      </c>
      <c r="C31" s="237">
        <v>18083</v>
      </c>
      <c r="D31" s="237">
        <v>52511</v>
      </c>
      <c r="E31" s="237">
        <v>18083</v>
      </c>
      <c r="F31" s="238">
        <v>-65.563405762602116</v>
      </c>
    </row>
    <row r="32" spans="1:8" ht="15.6" customHeight="1">
      <c r="A32" s="236" t="s">
        <v>181</v>
      </c>
      <c r="B32" s="237">
        <v>1062103</v>
      </c>
      <c r="C32" s="237">
        <v>906869</v>
      </c>
      <c r="D32" s="237">
        <v>1062103</v>
      </c>
      <c r="E32" s="237">
        <v>906869</v>
      </c>
      <c r="F32" s="238">
        <v>-14.61571994429919</v>
      </c>
    </row>
    <row r="33" spans="1:6" ht="15.6" customHeight="1">
      <c r="A33" s="236" t="s">
        <v>182</v>
      </c>
      <c r="B33" s="237">
        <v>106363</v>
      </c>
      <c r="C33" s="237">
        <v>103020</v>
      </c>
      <c r="D33" s="237">
        <v>106363</v>
      </c>
      <c r="E33" s="237">
        <v>103020</v>
      </c>
      <c r="F33" s="238">
        <v>-3.1430102573263241</v>
      </c>
    </row>
    <row r="34" spans="1:6" ht="15.6" customHeight="1">
      <c r="A34" s="236" t="s">
        <v>183</v>
      </c>
      <c r="B34" s="237">
        <v>26349</v>
      </c>
      <c r="C34" s="237">
        <v>15981</v>
      </c>
      <c r="D34" s="237">
        <v>26349</v>
      </c>
      <c r="E34" s="237">
        <v>15981</v>
      </c>
      <c r="F34" s="238">
        <v>-39.348741887737667</v>
      </c>
    </row>
    <row r="35" spans="1:6" ht="15.6" customHeight="1">
      <c r="A35" s="240" t="s">
        <v>153</v>
      </c>
      <c r="B35" s="241">
        <f>SUM(B7:B34)</f>
        <v>3243980</v>
      </c>
      <c r="C35" s="241">
        <f>SUM(C7:C34)</f>
        <v>2752636</v>
      </c>
      <c r="D35" s="241">
        <f>SUM(D7:D34)</f>
        <v>3243980</v>
      </c>
      <c r="E35" s="241">
        <f>SUM(E7:E34)</f>
        <v>2752636</v>
      </c>
      <c r="F35" s="242">
        <f>E35*100/D35-100</f>
        <v>-15.14633259144631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1" priority="2">
      <formula>MOD(ROW(),2)=0</formula>
    </cfRule>
  </conditionalFormatting>
  <conditionalFormatting sqref="F7:F35">
    <cfRule type="expression" dxfId="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92088-5C66-4A76-843E-8AED38BDB657}">
  <sheetPr>
    <pageSetUpPr fitToPage="1"/>
  </sheetPr>
  <dimension ref="A1:K51"/>
  <sheetViews>
    <sheetView zoomScale="80" zoomScaleNormal="80" workbookViewId="0"/>
  </sheetViews>
  <sheetFormatPr baseColWidth="10" defaultColWidth="11.44140625" defaultRowHeight="14.4"/>
  <cols>
    <col min="1" max="1" width="32.88671875" customWidth="1"/>
    <col min="2" max="2" width="18.6640625" customWidth="1"/>
    <col min="3" max="3" width="22.5546875" customWidth="1"/>
    <col min="4" max="5" width="15.44140625" customWidth="1"/>
    <col min="6" max="6" width="15.5546875" customWidth="1"/>
    <col min="7" max="10" width="15.44140625" customWidth="1"/>
    <col min="11" max="11" width="11.88671875" customWidth="1"/>
  </cols>
  <sheetData>
    <row r="1" spans="1:11">
      <c r="A1" s="15"/>
      <c r="B1" s="16"/>
      <c r="C1" s="16"/>
      <c r="D1" s="17"/>
      <c r="E1" s="18"/>
      <c r="F1" s="17"/>
      <c r="H1" s="19"/>
      <c r="J1" s="19"/>
      <c r="K1" s="19"/>
    </row>
    <row r="2" spans="1:11">
      <c r="A2" s="20"/>
      <c r="B2" s="17"/>
      <c r="C2" s="21"/>
      <c r="D2" s="17"/>
      <c r="E2" s="20"/>
      <c r="F2" s="17"/>
      <c r="G2" s="22"/>
      <c r="H2" s="17"/>
      <c r="I2" s="22"/>
      <c r="J2" s="17"/>
      <c r="K2" s="17"/>
    </row>
    <row r="3" spans="1:11">
      <c r="A3" s="20"/>
      <c r="B3" s="16"/>
      <c r="C3" s="21"/>
      <c r="D3" s="17"/>
      <c r="E3" s="22"/>
      <c r="F3" s="17"/>
      <c r="G3" s="22"/>
      <c r="H3" s="17"/>
      <c r="I3" s="22"/>
      <c r="J3" s="17"/>
      <c r="K3" s="17"/>
    </row>
    <row r="4" spans="1:11">
      <c r="A4" s="20"/>
      <c r="B4" s="17"/>
      <c r="C4" s="21"/>
      <c r="D4" s="19"/>
      <c r="E4" s="23"/>
      <c r="F4" s="17"/>
      <c r="G4" s="23"/>
      <c r="H4" s="19"/>
      <c r="I4" s="23"/>
      <c r="J4" s="19"/>
      <c r="K4" s="19"/>
    </row>
    <row r="5" spans="1:11">
      <c r="A5" s="20"/>
      <c r="B5" s="17"/>
      <c r="C5" s="24"/>
      <c r="D5" s="17"/>
      <c r="E5" s="22"/>
      <c r="F5" s="17"/>
      <c r="G5" s="22"/>
      <c r="H5" s="17"/>
      <c r="I5" s="22"/>
      <c r="J5" s="17"/>
      <c r="K5" s="17"/>
    </row>
    <row r="6" spans="1:11">
      <c r="A6" s="20"/>
      <c r="B6" s="17"/>
      <c r="C6" s="6"/>
      <c r="D6" s="17"/>
      <c r="E6" s="22"/>
      <c r="F6" s="17"/>
      <c r="G6" s="22"/>
      <c r="H6" s="17"/>
      <c r="I6" s="22"/>
      <c r="J6" s="17"/>
      <c r="K6" s="17"/>
    </row>
    <row r="7" spans="1:11">
      <c r="A7" s="20"/>
      <c r="B7" s="17"/>
      <c r="C7" s="21"/>
      <c r="D7" s="17"/>
      <c r="E7" s="21"/>
      <c r="F7" s="17"/>
      <c r="G7" s="22"/>
      <c r="H7" s="17"/>
      <c r="I7" s="22"/>
      <c r="J7" s="17"/>
      <c r="K7" s="17"/>
    </row>
    <row r="8" spans="1:11">
      <c r="A8" s="20"/>
      <c r="B8" s="17"/>
      <c r="C8" s="21"/>
      <c r="D8" s="19"/>
      <c r="E8" s="25"/>
      <c r="F8" s="17"/>
      <c r="G8" s="23"/>
      <c r="H8" s="19"/>
      <c r="I8" s="23"/>
      <c r="J8" s="19"/>
      <c r="K8" s="19"/>
    </row>
    <row r="9" spans="1:11">
      <c r="A9" s="20"/>
      <c r="B9" s="17"/>
      <c r="C9" s="24"/>
      <c r="D9" s="17"/>
      <c r="E9" s="21"/>
      <c r="F9" s="17"/>
      <c r="G9" s="22"/>
      <c r="H9" s="17"/>
      <c r="I9" s="22"/>
      <c r="J9" s="17"/>
      <c r="K9" s="17"/>
    </row>
    <row r="10" spans="1:11">
      <c r="A10" s="20"/>
      <c r="B10" s="17"/>
      <c r="C10" s="25"/>
      <c r="D10" s="19"/>
      <c r="E10" s="25"/>
      <c r="F10" s="17"/>
      <c r="G10" s="23"/>
      <c r="H10" s="19"/>
      <c r="I10" s="23"/>
      <c r="J10" s="19"/>
      <c r="K10" s="19"/>
    </row>
    <row r="11" spans="1:11">
      <c r="A11" s="17"/>
      <c r="B11" s="17"/>
      <c r="C11" s="21"/>
      <c r="D11" s="17"/>
      <c r="E11" s="21"/>
      <c r="F11" s="17"/>
      <c r="G11" s="20"/>
      <c r="H11" s="17"/>
      <c r="I11" s="22"/>
      <c r="J11" s="17"/>
      <c r="K11" s="17"/>
    </row>
    <row r="12" spans="1:11">
      <c r="A12" s="15"/>
      <c r="B12" s="16"/>
      <c r="C12" s="24"/>
      <c r="D12" s="16"/>
      <c r="E12" s="24"/>
      <c r="F12" s="16"/>
      <c r="G12" s="15"/>
      <c r="H12" s="16"/>
      <c r="I12" s="26"/>
      <c r="J12" s="16"/>
      <c r="K12" s="16"/>
    </row>
    <row r="13" spans="1:11">
      <c r="A13" s="20"/>
      <c r="B13" s="17"/>
      <c r="C13" s="6"/>
      <c r="D13" s="27"/>
      <c r="E13" s="6"/>
      <c r="F13" s="17"/>
      <c r="G13" s="28"/>
      <c r="H13" s="27"/>
      <c r="J13" s="27"/>
      <c r="K13" s="27"/>
    </row>
    <row r="14" spans="1:11">
      <c r="A14" s="20"/>
      <c r="B14" s="17"/>
      <c r="C14" s="21"/>
      <c r="D14" s="19"/>
      <c r="E14" s="25"/>
      <c r="F14" s="17"/>
      <c r="G14" s="18"/>
      <c r="H14" s="19"/>
      <c r="I14" s="23"/>
      <c r="J14" s="19"/>
      <c r="K14" s="19"/>
    </row>
    <row r="15" spans="1:11">
      <c r="A15" s="20"/>
      <c r="B15" s="17"/>
      <c r="C15" s="21"/>
      <c r="D15" s="17"/>
      <c r="E15" s="21"/>
      <c r="F15" s="17"/>
      <c r="G15" s="20"/>
      <c r="H15" s="17"/>
      <c r="I15" s="22"/>
      <c r="J15" s="17"/>
      <c r="K15" s="17"/>
    </row>
    <row r="16" spans="1:11">
      <c r="A16" s="20"/>
      <c r="B16" s="17"/>
      <c r="C16" s="24"/>
      <c r="D16" s="27"/>
      <c r="E16" s="6"/>
      <c r="F16" s="17"/>
      <c r="H16" s="27"/>
      <c r="J16" s="27"/>
      <c r="K16" s="27"/>
    </row>
    <row r="17" spans="1:11">
      <c r="A17" s="20"/>
      <c r="B17" s="17"/>
      <c r="C17" s="21"/>
      <c r="D17" s="19"/>
      <c r="E17" s="25"/>
      <c r="F17" s="17"/>
      <c r="G17" s="23"/>
      <c r="H17" s="19"/>
      <c r="I17" s="23"/>
      <c r="J17" s="19"/>
      <c r="K17" s="19"/>
    </row>
    <row r="18" spans="1:11">
      <c r="A18" s="20"/>
      <c r="B18" s="17"/>
      <c r="C18" s="21"/>
      <c r="D18" s="17"/>
      <c r="E18" s="17"/>
      <c r="F18" s="17"/>
      <c r="G18" s="22"/>
      <c r="H18" s="17"/>
      <c r="I18" s="22"/>
      <c r="J18" s="17"/>
      <c r="K18" s="17"/>
    </row>
    <row r="19" spans="1:11">
      <c r="A19" s="20"/>
      <c r="B19" s="17"/>
      <c r="C19" s="21"/>
      <c r="D19" s="16"/>
      <c r="E19" s="16"/>
      <c r="F19" s="27"/>
      <c r="H19" s="27"/>
      <c r="J19" s="27"/>
      <c r="K19" s="27"/>
    </row>
    <row r="20" spans="1:11">
      <c r="A20" s="20"/>
      <c r="B20" s="17"/>
      <c r="C20" s="21"/>
      <c r="D20" s="17"/>
      <c r="E20" s="21"/>
      <c r="F20" s="17"/>
      <c r="G20" s="22"/>
      <c r="H20" s="17"/>
      <c r="I20" s="22"/>
      <c r="J20" s="17"/>
      <c r="K20" s="17"/>
    </row>
    <row r="21" spans="1:11">
      <c r="A21" s="20"/>
      <c r="B21" s="17"/>
      <c r="C21" s="26"/>
      <c r="D21" s="27"/>
      <c r="E21" s="6"/>
      <c r="F21" s="27"/>
      <c r="H21" s="27"/>
      <c r="J21" s="27"/>
      <c r="K21" s="27"/>
    </row>
    <row r="22" spans="1:11">
      <c r="A22" s="20"/>
      <c r="B22" s="17"/>
      <c r="C22" s="21"/>
      <c r="D22" s="17"/>
      <c r="E22" s="21"/>
      <c r="F22" s="17"/>
      <c r="G22" s="22"/>
      <c r="H22" s="17"/>
      <c r="I22" s="22"/>
      <c r="J22" s="17"/>
      <c r="K22" s="17"/>
    </row>
    <row r="23" spans="1:11">
      <c r="A23" s="20"/>
      <c r="B23" s="17"/>
      <c r="C23" s="21"/>
      <c r="D23" s="27"/>
      <c r="E23" s="6"/>
      <c r="F23" s="27"/>
      <c r="H23" s="27"/>
      <c r="J23" s="27"/>
      <c r="K23" s="27"/>
    </row>
    <row r="24" spans="1:11">
      <c r="A24" s="20"/>
      <c r="B24" s="17"/>
      <c r="C24" s="21"/>
      <c r="D24" s="17"/>
      <c r="E24" s="21"/>
      <c r="F24" s="17"/>
      <c r="G24" s="22"/>
      <c r="H24" s="17"/>
      <c r="I24" s="22"/>
      <c r="J24" s="17"/>
      <c r="K24" s="17"/>
    </row>
    <row r="25" spans="1:11">
      <c r="A25" s="20"/>
      <c r="B25" s="17"/>
      <c r="C25" s="21"/>
      <c r="D25" s="27"/>
      <c r="E25" s="6"/>
      <c r="F25" s="27"/>
      <c r="H25" s="27"/>
      <c r="J25" s="27"/>
      <c r="K25" s="27"/>
    </row>
    <row r="26" spans="1:11">
      <c r="A26" s="20"/>
      <c r="B26" s="17"/>
      <c r="C26" s="26"/>
      <c r="D26" s="19"/>
      <c r="E26" s="25"/>
      <c r="F26" s="19"/>
      <c r="G26" s="23"/>
      <c r="H26" s="19"/>
      <c r="I26" s="23"/>
      <c r="J26" s="19"/>
      <c r="K26" s="19"/>
    </row>
    <row r="27" spans="1:11">
      <c r="A27" s="20"/>
      <c r="B27" s="17"/>
      <c r="C27" s="25"/>
      <c r="D27" s="17"/>
      <c r="E27" s="21"/>
      <c r="F27" s="17"/>
      <c r="G27" s="22"/>
      <c r="H27" s="17"/>
      <c r="I27" s="22"/>
      <c r="J27" s="17"/>
      <c r="K27" s="17"/>
    </row>
    <row r="28" spans="1:11" ht="34.799999999999997">
      <c r="A28" s="29" t="s">
        <v>163</v>
      </c>
      <c r="B28" s="17"/>
      <c r="C28" s="21"/>
      <c r="D28" s="19"/>
      <c r="E28" s="25"/>
      <c r="F28" s="19"/>
      <c r="G28" s="23"/>
      <c r="H28" s="19"/>
      <c r="I28" s="23"/>
      <c r="J28" s="19"/>
      <c r="K28" s="19"/>
    </row>
    <row r="29" spans="1:11">
      <c r="A29" s="30"/>
      <c r="B29" s="17"/>
      <c r="C29" s="21"/>
      <c r="D29" s="17"/>
      <c r="E29" s="21"/>
      <c r="F29" s="17"/>
      <c r="G29" s="20"/>
      <c r="H29" s="17"/>
      <c r="I29" s="22"/>
      <c r="J29" s="17"/>
      <c r="K29" s="17"/>
    </row>
    <row r="30" spans="1:11">
      <c r="A30" s="20"/>
      <c r="B30" s="17"/>
      <c r="C30" s="24"/>
      <c r="D30" s="16"/>
      <c r="E30" s="24"/>
      <c r="F30" s="16"/>
      <c r="G30" s="15"/>
      <c r="H30" s="16"/>
      <c r="I30" s="26"/>
      <c r="J30" s="16"/>
      <c r="K30" s="16"/>
    </row>
    <row r="31" spans="1:11">
      <c r="A31" s="20"/>
      <c r="B31" s="17"/>
      <c r="C31" s="21"/>
      <c r="D31" s="27"/>
      <c r="E31" s="6"/>
      <c r="F31" s="27"/>
      <c r="G31" s="28"/>
      <c r="H31" s="27"/>
      <c r="J31" s="27"/>
      <c r="K31" s="27"/>
    </row>
    <row r="32" spans="1:11">
      <c r="A32" s="20"/>
      <c r="B32" s="17"/>
      <c r="C32" s="26"/>
      <c r="D32" s="19"/>
      <c r="E32" s="25"/>
      <c r="F32" s="19"/>
      <c r="G32" s="18"/>
      <c r="H32" s="19"/>
      <c r="I32" s="23"/>
      <c r="J32" s="19"/>
      <c r="K32" s="19"/>
    </row>
    <row r="33" spans="1:11">
      <c r="A33" s="20"/>
      <c r="B33" s="17"/>
      <c r="C33" s="25"/>
      <c r="D33" s="17"/>
      <c r="E33" s="21"/>
      <c r="F33" s="17"/>
      <c r="G33" s="20"/>
      <c r="H33" s="17"/>
      <c r="I33" s="22"/>
      <c r="J33" s="17"/>
      <c r="K33" s="17"/>
    </row>
    <row r="34" spans="1:11">
      <c r="A34" s="20"/>
      <c r="B34" s="17"/>
      <c r="C34" s="21"/>
      <c r="D34" s="17"/>
      <c r="E34" s="21"/>
      <c r="F34" s="17"/>
      <c r="G34" s="20"/>
      <c r="H34" s="17"/>
      <c r="I34" s="22"/>
      <c r="J34" s="17"/>
      <c r="K34" s="17"/>
    </row>
    <row r="35" spans="1:11">
      <c r="A35" s="20"/>
      <c r="B35" s="17"/>
      <c r="D35" s="16"/>
      <c r="E35" s="24"/>
      <c r="F35" s="16"/>
      <c r="G35" s="15"/>
      <c r="H35" s="16"/>
      <c r="I35" s="26"/>
      <c r="J35" s="16"/>
      <c r="K35" s="16"/>
    </row>
    <row r="36" spans="1:11">
      <c r="A36" s="20"/>
      <c r="B36" s="17"/>
      <c r="C36" s="21"/>
      <c r="D36" s="16"/>
      <c r="E36" s="24"/>
      <c r="F36" s="17"/>
      <c r="G36" s="20"/>
      <c r="H36" s="17"/>
      <c r="I36" s="20"/>
      <c r="J36" s="17"/>
      <c r="K36" s="17"/>
    </row>
    <row r="37" spans="1:11">
      <c r="A37" s="20"/>
      <c r="B37" s="17"/>
      <c r="C37" s="21"/>
      <c r="D37" s="16"/>
      <c r="E37" s="24"/>
      <c r="F37" s="16"/>
      <c r="G37" s="15"/>
      <c r="H37" s="27"/>
      <c r="I37" s="28"/>
      <c r="J37" s="27"/>
      <c r="K37" s="27"/>
    </row>
    <row r="38" spans="1:11">
      <c r="A38" s="20"/>
      <c r="B38" s="17"/>
      <c r="C38" s="6"/>
      <c r="D38" s="27"/>
      <c r="E38" s="6"/>
      <c r="F38" s="27"/>
      <c r="G38" s="28"/>
      <c r="H38" s="19"/>
      <c r="I38" s="17"/>
      <c r="J38" s="17"/>
      <c r="K38" s="17"/>
    </row>
    <row r="39" spans="1:11">
      <c r="A39" s="20"/>
      <c r="B39" s="17"/>
      <c r="C39" s="17"/>
      <c r="D39" s="19"/>
      <c r="E39" s="17"/>
      <c r="F39" s="17"/>
      <c r="G39" s="20"/>
      <c r="H39" s="17"/>
      <c r="I39" s="26"/>
      <c r="J39" s="16"/>
      <c r="K39" s="16"/>
    </row>
    <row r="40" spans="1:11">
      <c r="A40" s="20"/>
      <c r="B40" s="17"/>
      <c r="C40" s="17"/>
      <c r="D40" s="17"/>
      <c r="E40" s="16"/>
      <c r="F40" s="16"/>
      <c r="G40" s="15"/>
      <c r="H40" s="27"/>
      <c r="J40" s="27"/>
      <c r="K40" s="27"/>
    </row>
    <row r="41" spans="1:11">
      <c r="A41" s="20"/>
      <c r="B41" s="17"/>
      <c r="C41" s="27"/>
      <c r="D41" s="16"/>
      <c r="F41" s="27"/>
      <c r="G41" s="28"/>
      <c r="H41" s="17"/>
      <c r="I41" s="22"/>
      <c r="J41" s="17"/>
      <c r="K41" s="17"/>
    </row>
    <row r="42" spans="1:11">
      <c r="A42" s="20"/>
      <c r="B42" s="17"/>
      <c r="C42" s="17"/>
      <c r="D42" s="17"/>
      <c r="E42" s="21"/>
      <c r="F42" s="17"/>
      <c r="G42" s="20"/>
      <c r="H42" s="17"/>
      <c r="I42" s="22"/>
      <c r="J42" s="17"/>
      <c r="K42" s="17"/>
    </row>
    <row r="43" spans="1:11">
      <c r="A43" s="15"/>
      <c r="B43" s="17"/>
      <c r="C43" s="19"/>
      <c r="D43" s="25"/>
      <c r="E43" s="27"/>
      <c r="F43" s="27"/>
      <c r="G43" s="20"/>
      <c r="H43" s="17"/>
      <c r="I43" s="22"/>
      <c r="J43" s="17"/>
      <c r="K43" s="17"/>
    </row>
    <row r="44" spans="1:11">
      <c r="A44" s="20"/>
      <c r="B44" s="17"/>
      <c r="C44" s="17"/>
      <c r="D44" s="21"/>
      <c r="E44" s="17"/>
      <c r="F44" s="17"/>
      <c r="G44" s="15"/>
      <c r="H44" s="16"/>
      <c r="I44" s="26"/>
      <c r="J44" s="16"/>
      <c r="K44" s="16"/>
    </row>
    <row r="45" spans="1:11">
      <c r="A45" s="20"/>
      <c r="B45" s="17"/>
      <c r="C45" s="16"/>
      <c r="D45" s="24"/>
      <c r="E45" s="16"/>
      <c r="F45" s="16"/>
      <c r="G45" s="15"/>
      <c r="H45" s="17"/>
      <c r="I45" s="17"/>
      <c r="J45" s="17"/>
      <c r="K45" s="17"/>
    </row>
    <row r="46" spans="1:11">
      <c r="A46" s="18"/>
      <c r="B46" s="19"/>
      <c r="C46" s="19"/>
      <c r="D46" s="25"/>
      <c r="E46" s="19"/>
      <c r="F46" s="19"/>
      <c r="G46" s="18"/>
      <c r="H46" s="19"/>
      <c r="I46" s="23"/>
      <c r="J46" s="19"/>
      <c r="K46" s="19"/>
    </row>
    <row r="47" spans="1:11">
      <c r="A47" s="17"/>
      <c r="B47" s="17"/>
      <c r="C47" s="17"/>
      <c r="D47" s="21"/>
      <c r="E47" s="17"/>
      <c r="F47" s="17"/>
      <c r="G47" s="22"/>
      <c r="H47" s="17"/>
      <c r="I47" s="22"/>
      <c r="J47" s="17"/>
      <c r="K47" s="17"/>
    </row>
    <row r="48" spans="1:11">
      <c r="A48" s="249"/>
      <c r="B48" s="250"/>
      <c r="C48" s="250"/>
      <c r="D48" s="25"/>
      <c r="E48" s="19"/>
      <c r="F48" s="19"/>
      <c r="G48" s="250"/>
      <c r="H48" s="250"/>
      <c r="I48" s="250"/>
      <c r="J48" s="250"/>
      <c r="K48" s="250"/>
    </row>
    <row r="51" spans="8:8">
      <c r="H51" s="151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52DD-3645-49E1-85AD-E4F99D3676AF}">
  <sheetPr>
    <pageSetUpPr fitToPage="1"/>
  </sheetPr>
  <dimension ref="A1:AS68"/>
  <sheetViews>
    <sheetView showGridLines="0" zoomScale="70" zoomScaleNormal="70" zoomScalePageLayoutView="60" workbookViewId="0"/>
  </sheetViews>
  <sheetFormatPr baseColWidth="10" defaultColWidth="11.44140625" defaultRowHeight="15" customHeight="1"/>
  <cols>
    <col min="1" max="1" width="3.6640625" style="151" customWidth="1"/>
    <col min="2" max="8" width="11.5546875" style="151" customWidth="1"/>
    <col min="9" max="9" width="3.6640625" style="151" customWidth="1"/>
    <col min="10" max="16" width="11.5546875" style="151" customWidth="1"/>
    <col min="17" max="17" width="3.6640625" style="151" customWidth="1"/>
    <col min="18" max="24" width="11.5546875" style="151" customWidth="1"/>
    <col min="25" max="25" width="11.44140625" style="253"/>
    <col min="26" max="45" width="12.88671875" style="253" customWidth="1"/>
    <col min="46" max="63" width="12.88671875" style="151" customWidth="1"/>
    <col min="64" max="16384" width="11.44140625" style="151"/>
  </cols>
  <sheetData>
    <row r="1" spans="1:42" ht="24.6">
      <c r="B1" s="251" t="s">
        <v>197</v>
      </c>
      <c r="C1" s="252"/>
      <c r="D1" s="252"/>
      <c r="E1" s="252"/>
      <c r="F1" s="252"/>
      <c r="G1" s="252"/>
      <c r="H1" s="252"/>
      <c r="J1" s="32"/>
      <c r="K1" s="32"/>
      <c r="L1" s="32"/>
      <c r="M1" s="32"/>
      <c r="N1" s="32"/>
      <c r="O1" s="32"/>
      <c r="P1" s="32"/>
      <c r="Q1" s="32"/>
      <c r="R1" s="32"/>
      <c r="S1" s="32"/>
      <c r="T1" s="252"/>
      <c r="U1" s="252"/>
      <c r="V1" s="252"/>
      <c r="W1" s="252"/>
      <c r="X1" s="252"/>
      <c r="Z1" s="253" t="s">
        <v>198</v>
      </c>
      <c r="AB1" s="39"/>
      <c r="AC1" s="254"/>
      <c r="AD1" s="39"/>
      <c r="AE1" s="39"/>
      <c r="AF1" s="254"/>
      <c r="AG1" s="39"/>
      <c r="AH1" s="39"/>
      <c r="AI1" s="254"/>
      <c r="AJ1" s="39"/>
      <c r="AK1" s="39"/>
      <c r="AL1" s="39"/>
      <c r="AM1" s="39"/>
      <c r="AN1" s="39"/>
      <c r="AO1" s="39"/>
    </row>
    <row r="2" spans="1:42" ht="15" customHeight="1">
      <c r="A2" s="255"/>
      <c r="B2" s="252"/>
      <c r="C2" s="252"/>
      <c r="D2" s="252"/>
      <c r="E2" s="252"/>
      <c r="F2" s="252"/>
      <c r="G2" s="252"/>
      <c r="H2" s="252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2"/>
      <c r="U2" s="252"/>
      <c r="V2" s="252"/>
      <c r="W2" s="252"/>
      <c r="X2" s="252"/>
      <c r="Z2" s="253" t="s">
        <v>199</v>
      </c>
    </row>
    <row r="3" spans="1:42" ht="1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</row>
    <row r="4" spans="1:42" ht="1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42" ht="15" customHeight="1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</row>
    <row r="6" spans="1:42" ht="15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172</v>
      </c>
      <c r="Z6" s="257" t="s">
        <v>201</v>
      </c>
      <c r="AA6" s="257"/>
      <c r="AF6" s="257" t="s">
        <v>202</v>
      </c>
      <c r="AG6" s="257"/>
      <c r="AL6" s="257" t="s">
        <v>203</v>
      </c>
      <c r="AM6" s="257"/>
    </row>
    <row r="7" spans="1:42" ht="15" customHeight="1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58">
        <v>2020</v>
      </c>
      <c r="AC7" s="258">
        <v>2021</v>
      </c>
      <c r="AD7" s="258">
        <v>2022</v>
      </c>
      <c r="AG7" s="258">
        <v>2019</v>
      </c>
      <c r="AH7" s="258">
        <v>2020</v>
      </c>
      <c r="AI7" s="258">
        <v>2021</v>
      </c>
      <c r="AJ7" s="258">
        <v>2022</v>
      </c>
      <c r="AM7" s="258">
        <v>2019</v>
      </c>
      <c r="AN7" s="258">
        <v>2020</v>
      </c>
      <c r="AO7" s="258">
        <v>2021</v>
      </c>
      <c r="AP7" s="258">
        <v>2022</v>
      </c>
    </row>
    <row r="8" spans="1:42" ht="15" customHeight="1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204</v>
      </c>
      <c r="AA8" s="259">
        <v>46820440</v>
      </c>
      <c r="AB8" s="259">
        <v>45800165</v>
      </c>
      <c r="AC8" s="259">
        <v>42493337</v>
      </c>
      <c r="AD8" s="259">
        <v>46756593</v>
      </c>
      <c r="AF8" s="253" t="s">
        <v>204</v>
      </c>
      <c r="AG8" s="259">
        <v>15006507</v>
      </c>
      <c r="AH8" s="259">
        <v>16073289</v>
      </c>
      <c r="AI8" s="259">
        <v>13213428</v>
      </c>
      <c r="AJ8" s="259">
        <v>15176514</v>
      </c>
      <c r="AL8" s="253" t="s">
        <v>204</v>
      </c>
      <c r="AM8" s="259">
        <v>9115628</v>
      </c>
      <c r="AN8" s="259">
        <v>7108259</v>
      </c>
      <c r="AO8" s="259">
        <v>6476535</v>
      </c>
      <c r="AP8" s="259">
        <v>8185760</v>
      </c>
    </row>
    <row r="9" spans="1:42" ht="15" customHeight="1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205</v>
      </c>
      <c r="AA9" s="259">
        <v>44583561</v>
      </c>
      <c r="AB9" s="259">
        <v>43109659</v>
      </c>
      <c r="AC9" s="259">
        <v>40489010</v>
      </c>
      <c r="AD9" s="259">
        <v>43967035</v>
      </c>
      <c r="AF9" s="253" t="s">
        <v>205</v>
      </c>
      <c r="AG9" s="259">
        <v>14348549</v>
      </c>
      <c r="AH9" s="259">
        <v>14002412</v>
      </c>
      <c r="AI9" s="259">
        <v>12145827</v>
      </c>
      <c r="AJ9" s="259">
        <v>13961403</v>
      </c>
      <c r="AL9" s="253" t="s">
        <v>205</v>
      </c>
      <c r="AM9" s="259">
        <v>7843248</v>
      </c>
      <c r="AN9" s="259">
        <v>6425079</v>
      </c>
      <c r="AO9" s="259">
        <v>6094779</v>
      </c>
      <c r="AP9" s="259">
        <v>7406116</v>
      </c>
    </row>
    <row r="10" spans="1:42" ht="15" customHeight="1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206</v>
      </c>
      <c r="AA10" s="259">
        <v>48353601</v>
      </c>
      <c r="AB10" s="259">
        <v>44303648</v>
      </c>
      <c r="AC10" s="259">
        <v>46455313</v>
      </c>
      <c r="AD10" s="259">
        <v>45981761</v>
      </c>
      <c r="AF10" s="253" t="s">
        <v>206</v>
      </c>
      <c r="AG10" s="259">
        <v>15951378</v>
      </c>
      <c r="AH10" s="259">
        <v>14965286</v>
      </c>
      <c r="AI10" s="259">
        <v>14413642</v>
      </c>
      <c r="AJ10" s="259">
        <v>15107748</v>
      </c>
      <c r="AL10" s="253" t="s">
        <v>206</v>
      </c>
      <c r="AM10" s="259">
        <v>7398685</v>
      </c>
      <c r="AN10" s="259">
        <v>6499455</v>
      </c>
      <c r="AO10" s="259">
        <v>7109023</v>
      </c>
      <c r="AP10" s="259">
        <v>6819146</v>
      </c>
    </row>
    <row r="11" spans="1:42" ht="15" customHeight="1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207</v>
      </c>
      <c r="AA11" s="259">
        <v>46400443</v>
      </c>
      <c r="AB11" s="259">
        <v>41795682</v>
      </c>
      <c r="AC11" s="259">
        <v>45471169</v>
      </c>
      <c r="AD11" s="259">
        <v>48522626</v>
      </c>
      <c r="AF11" s="253" t="s">
        <v>207</v>
      </c>
      <c r="AG11" s="259">
        <v>14553222</v>
      </c>
      <c r="AH11" s="259">
        <v>15115366</v>
      </c>
      <c r="AI11" s="259">
        <v>13408185</v>
      </c>
      <c r="AJ11" s="259">
        <v>15751949</v>
      </c>
      <c r="AL11" s="253" t="s">
        <v>207</v>
      </c>
      <c r="AM11" s="259">
        <v>6775183</v>
      </c>
      <c r="AN11" s="259">
        <v>6003312</v>
      </c>
      <c r="AO11" s="259">
        <v>7240918</v>
      </c>
      <c r="AP11" s="259">
        <v>7881967</v>
      </c>
    </row>
    <row r="12" spans="1:42" ht="15" customHeight="1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208</v>
      </c>
      <c r="AA12" s="259">
        <v>51071331</v>
      </c>
      <c r="AB12" s="259">
        <v>38167109</v>
      </c>
      <c r="AC12" s="259">
        <v>45495539</v>
      </c>
      <c r="AD12" s="259">
        <v>51334993</v>
      </c>
      <c r="AF12" s="253" t="s">
        <v>208</v>
      </c>
      <c r="AG12" s="259">
        <v>17078651</v>
      </c>
      <c r="AH12" s="259">
        <v>13043138</v>
      </c>
      <c r="AI12" s="259">
        <v>14380272</v>
      </c>
      <c r="AJ12" s="259">
        <v>16007624</v>
      </c>
      <c r="AL12" s="253" t="s">
        <v>208</v>
      </c>
      <c r="AM12" s="259">
        <v>7434110</v>
      </c>
      <c r="AN12" s="259">
        <v>4900444</v>
      </c>
      <c r="AO12" s="259">
        <v>6778350</v>
      </c>
      <c r="AP12" s="259">
        <v>8087600</v>
      </c>
    </row>
    <row r="13" spans="1:42" ht="15" customHeight="1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209</v>
      </c>
      <c r="AA13" s="259">
        <v>47139627</v>
      </c>
      <c r="AB13" s="259">
        <v>40233166</v>
      </c>
      <c r="AC13" s="259">
        <v>44903502</v>
      </c>
      <c r="AD13" s="259">
        <v>48228965</v>
      </c>
      <c r="AF13" s="253" t="s">
        <v>209</v>
      </c>
      <c r="AG13" s="259">
        <v>16093379</v>
      </c>
      <c r="AH13" s="259">
        <v>13043509</v>
      </c>
      <c r="AI13" s="259">
        <v>13541010</v>
      </c>
      <c r="AJ13" s="259">
        <v>15221080</v>
      </c>
      <c r="AL13" s="253" t="s">
        <v>209</v>
      </c>
      <c r="AM13" s="259">
        <v>6893378</v>
      </c>
      <c r="AN13" s="259">
        <v>5893666</v>
      </c>
      <c r="AO13" s="259">
        <v>6990004</v>
      </c>
      <c r="AP13" s="259">
        <v>7884812</v>
      </c>
    </row>
    <row r="14" spans="1:42" ht="15" customHeight="1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210</v>
      </c>
      <c r="AA14" s="259">
        <v>48818378</v>
      </c>
      <c r="AB14" s="259">
        <v>42217915</v>
      </c>
      <c r="AC14" s="259">
        <v>46051657</v>
      </c>
      <c r="AD14" s="259">
        <v>48153701</v>
      </c>
      <c r="AF14" s="253" t="s">
        <v>210</v>
      </c>
      <c r="AG14" s="259">
        <v>16173719</v>
      </c>
      <c r="AH14" s="259">
        <v>13620638</v>
      </c>
      <c r="AI14" s="259">
        <v>14490452</v>
      </c>
      <c r="AJ14" s="259">
        <v>16239218</v>
      </c>
      <c r="AL14" s="253" t="s">
        <v>210</v>
      </c>
      <c r="AM14" s="259">
        <v>7261076</v>
      </c>
      <c r="AN14" s="259">
        <v>5583770</v>
      </c>
      <c r="AO14" s="259">
        <v>6913445</v>
      </c>
      <c r="AP14" s="259">
        <v>7117785</v>
      </c>
    </row>
    <row r="15" spans="1:42" ht="15" customHeight="1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211</v>
      </c>
      <c r="AA15" s="259">
        <v>48198107</v>
      </c>
      <c r="AB15" s="259">
        <v>42978437</v>
      </c>
      <c r="AC15" s="259">
        <v>48800280</v>
      </c>
      <c r="AD15" s="259"/>
      <c r="AF15" s="253" t="s">
        <v>211</v>
      </c>
      <c r="AG15" s="259">
        <v>17632595</v>
      </c>
      <c r="AH15" s="259">
        <v>14001773</v>
      </c>
      <c r="AI15" s="259">
        <v>16512152</v>
      </c>
      <c r="AJ15" s="259"/>
      <c r="AL15" s="253" t="s">
        <v>211</v>
      </c>
      <c r="AM15" s="259">
        <v>7612537</v>
      </c>
      <c r="AN15" s="259">
        <v>6338903</v>
      </c>
      <c r="AO15" s="259">
        <v>8077202</v>
      </c>
      <c r="AP15" s="259"/>
    </row>
    <row r="16" spans="1:42" ht="15" customHeight="1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212</v>
      </c>
      <c r="AA16" s="259">
        <v>46635887</v>
      </c>
      <c r="AB16" s="259">
        <v>43349327</v>
      </c>
      <c r="AC16" s="259">
        <v>45052533</v>
      </c>
      <c r="AD16" s="259"/>
      <c r="AF16" s="253" t="s">
        <v>212</v>
      </c>
      <c r="AG16" s="259">
        <v>15419568</v>
      </c>
      <c r="AH16" s="259">
        <v>13231512</v>
      </c>
      <c r="AI16" s="259">
        <v>14197332</v>
      </c>
      <c r="AJ16" s="259"/>
      <c r="AL16" s="253" t="s">
        <v>212</v>
      </c>
      <c r="AM16" s="259">
        <v>8176343</v>
      </c>
      <c r="AN16" s="259">
        <v>7349376</v>
      </c>
      <c r="AO16" s="259">
        <v>7429205</v>
      </c>
      <c r="AP16" s="259"/>
    </row>
    <row r="17" spans="1:42" ht="15" customHeight="1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213</v>
      </c>
      <c r="AA17" s="259">
        <v>48624088</v>
      </c>
      <c r="AB17" s="259">
        <v>45985008</v>
      </c>
      <c r="AC17" s="259">
        <v>46987477</v>
      </c>
      <c r="AD17" s="259"/>
      <c r="AF17" s="253" t="s">
        <v>213</v>
      </c>
      <c r="AG17" s="259">
        <v>15747355</v>
      </c>
      <c r="AH17" s="259">
        <v>13918205</v>
      </c>
      <c r="AI17" s="259">
        <v>15124052</v>
      </c>
      <c r="AJ17" s="259"/>
      <c r="AL17" s="253" t="s">
        <v>213</v>
      </c>
      <c r="AM17" s="259">
        <v>8099276</v>
      </c>
      <c r="AN17" s="259">
        <v>7703032</v>
      </c>
      <c r="AO17" s="259">
        <v>7715340</v>
      </c>
      <c r="AP17" s="259"/>
    </row>
    <row r="18" spans="1:42" ht="15" customHeight="1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214</v>
      </c>
      <c r="AA18" s="259">
        <v>43594127</v>
      </c>
      <c r="AB18" s="259">
        <v>43641437</v>
      </c>
      <c r="AC18" s="259">
        <v>45669918</v>
      </c>
      <c r="AD18" s="259"/>
      <c r="AF18" s="253" t="s">
        <v>214</v>
      </c>
      <c r="AG18" s="259">
        <v>13891905</v>
      </c>
      <c r="AH18" s="259">
        <v>12143165</v>
      </c>
      <c r="AI18" s="259">
        <v>14606259</v>
      </c>
      <c r="AJ18" s="259"/>
      <c r="AL18" s="253" t="s">
        <v>214</v>
      </c>
      <c r="AM18" s="259">
        <v>7088673</v>
      </c>
      <c r="AN18" s="259">
        <v>7146925</v>
      </c>
      <c r="AO18" s="259">
        <v>6799164</v>
      </c>
      <c r="AP18" s="259"/>
    </row>
    <row r="19" spans="1:42" ht="15" customHeight="1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215</v>
      </c>
      <c r="AA19" s="259">
        <v>43965686</v>
      </c>
      <c r="AB19" s="259">
        <v>43897248</v>
      </c>
      <c r="AC19" s="259">
        <v>46519669</v>
      </c>
      <c r="AD19" s="259"/>
      <c r="AF19" s="253" t="s">
        <v>215</v>
      </c>
      <c r="AG19" s="259">
        <v>15094063</v>
      </c>
      <c r="AH19" s="259">
        <v>13745088</v>
      </c>
      <c r="AI19" s="259">
        <v>14827296</v>
      </c>
      <c r="AJ19" s="259"/>
      <c r="AL19" s="253" t="s">
        <v>215</v>
      </c>
      <c r="AM19" s="259">
        <v>6896804</v>
      </c>
      <c r="AN19" s="259">
        <v>6165562</v>
      </c>
      <c r="AO19" s="259">
        <v>7356730</v>
      </c>
      <c r="AP19" s="259"/>
    </row>
    <row r="20" spans="1:42" ht="15" customHeight="1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59"/>
      <c r="AC20" s="259"/>
      <c r="AD20" s="259"/>
      <c r="AH20" s="259"/>
      <c r="AI20" s="259"/>
      <c r="AJ20" s="259"/>
      <c r="AN20" s="259"/>
      <c r="AO20" s="259"/>
      <c r="AP20" s="259"/>
    </row>
    <row r="21" spans="1:42" ht="15" customHeight="1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</row>
    <row r="22" spans="1:42" ht="15" customHeight="1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C22" s="259"/>
    </row>
    <row r="23" spans="1:42" ht="15" customHeight="1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C23" s="259"/>
    </row>
    <row r="24" spans="1:42" ht="15" customHeight="1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C24" s="259"/>
    </row>
    <row r="25" spans="1:42" ht="15" customHeight="1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C25" s="259"/>
    </row>
    <row r="26" spans="1:42" ht="15" customHeight="1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C26" s="259"/>
    </row>
    <row r="27" spans="1:42" ht="15" customHeight="1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C27" s="259"/>
    </row>
    <row r="28" spans="1:42" ht="15" customHeight="1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C28" s="259"/>
    </row>
    <row r="29" spans="1:42" ht="15" customHeight="1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C29" s="259"/>
    </row>
    <row r="30" spans="1:42" ht="15" customHeight="1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C30" s="259"/>
    </row>
    <row r="31" spans="1:42" ht="15" customHeight="1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C31" s="259"/>
    </row>
    <row r="32" spans="1:42" ht="15" customHeight="1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</row>
    <row r="33" spans="1:42" ht="15" customHeight="1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216</v>
      </c>
      <c r="AA33" s="257"/>
      <c r="AB33" s="257"/>
      <c r="AF33" s="257" t="s">
        <v>217</v>
      </c>
      <c r="AG33" s="257"/>
      <c r="AL33" s="257" t="s">
        <v>218</v>
      </c>
      <c r="AM33" s="257"/>
    </row>
    <row r="34" spans="1:42" ht="15" customHeight="1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58">
        <v>2020</v>
      </c>
      <c r="AC34" s="258">
        <v>2021</v>
      </c>
      <c r="AD34" s="258">
        <v>2022</v>
      </c>
      <c r="AG34" s="258">
        <v>2019</v>
      </c>
      <c r="AH34" s="258">
        <v>2020</v>
      </c>
      <c r="AI34" s="258">
        <v>2021</v>
      </c>
      <c r="AJ34" s="258">
        <v>2022</v>
      </c>
      <c r="AM34" s="258">
        <v>2019</v>
      </c>
      <c r="AN34" s="258">
        <v>2020</v>
      </c>
      <c r="AO34" s="258">
        <v>2021</v>
      </c>
      <c r="AP34" s="258">
        <v>2022</v>
      </c>
    </row>
    <row r="35" spans="1:42" ht="15" customHeight="1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204</v>
      </c>
      <c r="AA35" s="259">
        <v>21616722</v>
      </c>
      <c r="AB35" s="259">
        <v>21713940</v>
      </c>
      <c r="AC35" s="259">
        <v>21954468</v>
      </c>
      <c r="AD35" s="259">
        <v>22253438</v>
      </c>
      <c r="AF35" s="253" t="s">
        <v>204</v>
      </c>
      <c r="AG35" s="259">
        <v>15688961</v>
      </c>
      <c r="AH35" s="259">
        <v>15760826</v>
      </c>
      <c r="AI35" s="259">
        <v>16670260</v>
      </c>
      <c r="AJ35" s="259">
        <v>15955111</v>
      </c>
      <c r="AL35" s="253" t="s">
        <v>204</v>
      </c>
      <c r="AM35" s="259">
        <v>1426519</v>
      </c>
      <c r="AN35" s="259">
        <v>1436084</v>
      </c>
      <c r="AO35" s="259">
        <v>1487154</v>
      </c>
      <c r="AP35" s="259">
        <v>1460985</v>
      </c>
    </row>
    <row r="36" spans="1:42" ht="15" customHeight="1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205</v>
      </c>
      <c r="AA36" s="259">
        <v>21387737</v>
      </c>
      <c r="AB36" s="259">
        <v>21770037</v>
      </c>
      <c r="AC36" s="259">
        <v>21414677</v>
      </c>
      <c r="AD36" s="259">
        <v>21336156</v>
      </c>
      <c r="AF36" s="253" t="s">
        <v>205</v>
      </c>
      <c r="AG36" s="259">
        <v>15273403</v>
      </c>
      <c r="AH36" s="259">
        <v>15335512</v>
      </c>
      <c r="AI36" s="259">
        <v>15530857</v>
      </c>
      <c r="AJ36" s="259">
        <v>14718939</v>
      </c>
      <c r="AL36" s="253" t="s">
        <v>205</v>
      </c>
      <c r="AM36" s="259">
        <v>1390109</v>
      </c>
      <c r="AN36" s="259">
        <v>1383390</v>
      </c>
      <c r="AO36" s="259">
        <v>1366845</v>
      </c>
      <c r="AP36" s="259">
        <v>1349473</v>
      </c>
    </row>
    <row r="37" spans="1:42" ht="15" customHeight="1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206</v>
      </c>
      <c r="AA37" s="259">
        <v>23910619</v>
      </c>
      <c r="AB37" s="259">
        <v>21880853</v>
      </c>
      <c r="AC37" s="259">
        <v>23881813</v>
      </c>
      <c r="AD37" s="259">
        <v>22797540</v>
      </c>
      <c r="AF37" s="253" t="s">
        <v>206</v>
      </c>
      <c r="AG37" s="259">
        <v>16762324</v>
      </c>
      <c r="AH37" s="259">
        <v>15513384</v>
      </c>
      <c r="AI37" s="259">
        <v>16770863</v>
      </c>
      <c r="AJ37" s="259">
        <v>15576897</v>
      </c>
      <c r="AL37" s="253" t="s">
        <v>206</v>
      </c>
      <c r="AM37" s="259">
        <v>1468626</v>
      </c>
      <c r="AN37" s="259">
        <v>1346068</v>
      </c>
      <c r="AO37" s="259">
        <v>1483236</v>
      </c>
      <c r="AP37" s="259">
        <v>1386654</v>
      </c>
    </row>
    <row r="38" spans="1:42" ht="15" customHeight="1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207</v>
      </c>
      <c r="AA38" s="259">
        <v>23932607</v>
      </c>
      <c r="AB38" s="259">
        <v>19851154</v>
      </c>
      <c r="AC38" s="259">
        <v>23820669</v>
      </c>
      <c r="AD38" s="259">
        <v>23589473</v>
      </c>
      <c r="AF38" s="253" t="s">
        <v>207</v>
      </c>
      <c r="AG38" s="259">
        <v>17092661</v>
      </c>
      <c r="AH38" s="259">
        <v>15415920</v>
      </c>
      <c r="AI38" s="259">
        <v>17248759</v>
      </c>
      <c r="AJ38" s="259">
        <v>16524574</v>
      </c>
      <c r="AL38" s="253" t="s">
        <v>207</v>
      </c>
      <c r="AM38" s="259">
        <v>1482835</v>
      </c>
      <c r="AN38" s="259">
        <v>1295678</v>
      </c>
      <c r="AO38" s="259">
        <v>1498199</v>
      </c>
      <c r="AP38" s="259">
        <v>1474935</v>
      </c>
    </row>
    <row r="39" spans="1:42" ht="15" customHeight="1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208</v>
      </c>
      <c r="AA39" s="259">
        <v>25421795</v>
      </c>
      <c r="AB39" s="259">
        <v>19456818</v>
      </c>
      <c r="AC39" s="259">
        <v>23325659</v>
      </c>
      <c r="AD39" s="259">
        <v>25966576</v>
      </c>
      <c r="AF39" s="253" t="s">
        <v>208</v>
      </c>
      <c r="AG39" s="259">
        <v>17842847</v>
      </c>
      <c r="AH39" s="259">
        <v>14370790</v>
      </c>
      <c r="AI39" s="259">
        <v>16358886</v>
      </c>
      <c r="AJ39" s="259">
        <v>17841436</v>
      </c>
      <c r="AL39" s="253" t="s">
        <v>208</v>
      </c>
      <c r="AM39" s="259">
        <v>1569777</v>
      </c>
      <c r="AN39" s="259">
        <v>1232285</v>
      </c>
      <c r="AO39" s="259">
        <v>1434774</v>
      </c>
      <c r="AP39" s="259">
        <v>1604300</v>
      </c>
    </row>
    <row r="40" spans="1:42" ht="15" customHeight="1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209</v>
      </c>
      <c r="AA40" s="259">
        <v>23125768</v>
      </c>
      <c r="AB40" s="259">
        <v>20538508</v>
      </c>
      <c r="AC40" s="259">
        <v>23428423</v>
      </c>
      <c r="AD40" s="259">
        <v>23932527</v>
      </c>
      <c r="AF40" s="253" t="s">
        <v>209</v>
      </c>
      <c r="AG40" s="259">
        <v>16406477</v>
      </c>
      <c r="AH40" s="259">
        <v>15053681</v>
      </c>
      <c r="AI40" s="259">
        <v>16563394</v>
      </c>
      <c r="AJ40" s="259">
        <v>16148010</v>
      </c>
      <c r="AL40" s="253" t="s">
        <v>209</v>
      </c>
      <c r="AM40" s="259">
        <v>1459480</v>
      </c>
      <c r="AN40" s="259">
        <v>1272315</v>
      </c>
      <c r="AO40" s="259">
        <v>1478879</v>
      </c>
      <c r="AP40" s="259">
        <v>1474713</v>
      </c>
    </row>
    <row r="41" spans="1:42" ht="15" customHeight="1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210</v>
      </c>
      <c r="AA41" s="259">
        <v>24306034</v>
      </c>
      <c r="AB41" s="259">
        <v>22269168</v>
      </c>
      <c r="AC41" s="259">
        <v>23652061</v>
      </c>
      <c r="AD41" s="259">
        <v>23546583</v>
      </c>
      <c r="AF41" s="253" t="s">
        <v>210</v>
      </c>
      <c r="AG41" s="259">
        <v>17282258</v>
      </c>
      <c r="AH41" s="259">
        <v>16353888</v>
      </c>
      <c r="AI41" s="259">
        <v>17042833</v>
      </c>
      <c r="AJ41" s="259">
        <v>16416328</v>
      </c>
      <c r="AL41" s="253" t="s">
        <v>210</v>
      </c>
      <c r="AM41" s="259">
        <v>1551040</v>
      </c>
      <c r="AN41" s="259">
        <v>1405762</v>
      </c>
      <c r="AO41" s="259">
        <v>1554049</v>
      </c>
      <c r="AP41" s="259">
        <v>1518965</v>
      </c>
    </row>
    <row r="42" spans="1:42" ht="15" customHeight="1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211</v>
      </c>
      <c r="AA42" s="259">
        <v>21902550</v>
      </c>
      <c r="AB42" s="259">
        <v>21829983</v>
      </c>
      <c r="AC42" s="259">
        <v>23119760</v>
      </c>
      <c r="AD42" s="259"/>
      <c r="AF42" s="253" t="s">
        <v>211</v>
      </c>
      <c r="AG42" s="259">
        <v>16173912</v>
      </c>
      <c r="AH42" s="259">
        <v>16721585</v>
      </c>
      <c r="AI42" s="259">
        <v>16886911</v>
      </c>
      <c r="AJ42" s="259"/>
      <c r="AL42" s="253" t="s">
        <v>211</v>
      </c>
      <c r="AM42" s="259">
        <v>1468306</v>
      </c>
      <c r="AN42" s="259">
        <v>1449810</v>
      </c>
      <c r="AO42" s="259">
        <v>1522958</v>
      </c>
      <c r="AP42" s="259"/>
    </row>
    <row r="43" spans="1:42" ht="15" customHeight="1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212</v>
      </c>
      <c r="AA43" s="259">
        <v>21969911</v>
      </c>
      <c r="AB43" s="259">
        <v>21967773</v>
      </c>
      <c r="AC43" s="259">
        <v>22394269</v>
      </c>
      <c r="AD43" s="259"/>
      <c r="AF43" s="253" t="s">
        <v>212</v>
      </c>
      <c r="AG43" s="259">
        <v>15730480</v>
      </c>
      <c r="AH43" s="259">
        <v>16527782</v>
      </c>
      <c r="AI43" s="259">
        <v>15999030</v>
      </c>
      <c r="AJ43" s="259"/>
      <c r="AL43" s="253" t="s">
        <v>212</v>
      </c>
      <c r="AM43" s="259">
        <v>1426564</v>
      </c>
      <c r="AN43" s="259">
        <v>1425631</v>
      </c>
      <c r="AO43" s="259">
        <v>1468002</v>
      </c>
      <c r="AP43" s="259"/>
    </row>
    <row r="44" spans="1:42" ht="15" customHeight="1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213</v>
      </c>
      <c r="AA44" s="259">
        <v>23848860</v>
      </c>
      <c r="AB44" s="259">
        <v>23542586</v>
      </c>
      <c r="AC44" s="259">
        <v>23042069</v>
      </c>
      <c r="AD44" s="259"/>
      <c r="AF44" s="253" t="s">
        <v>213</v>
      </c>
      <c r="AG44" s="259">
        <v>16909291</v>
      </c>
      <c r="AH44" s="259">
        <v>17663441</v>
      </c>
      <c r="AI44" s="259">
        <v>16285920</v>
      </c>
      <c r="AJ44" s="259"/>
      <c r="AL44" s="253" t="s">
        <v>213</v>
      </c>
      <c r="AM44" s="259">
        <v>1531356</v>
      </c>
      <c r="AN44" s="259">
        <v>1533480</v>
      </c>
      <c r="AO44" s="259">
        <v>1458303</v>
      </c>
      <c r="AP44" s="259"/>
    </row>
    <row r="45" spans="1:42" ht="15" customHeight="1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214</v>
      </c>
      <c r="AA45" s="259">
        <v>21694089</v>
      </c>
      <c r="AB45" s="259">
        <v>23498333</v>
      </c>
      <c r="AC45" s="259">
        <v>23050267</v>
      </c>
      <c r="AD45" s="259"/>
      <c r="AF45" s="253" t="s">
        <v>214</v>
      </c>
      <c r="AG45" s="259">
        <v>15188037</v>
      </c>
      <c r="AH45" s="259">
        <v>17495635</v>
      </c>
      <c r="AI45" s="259">
        <v>16197439</v>
      </c>
      <c r="AJ45" s="259"/>
      <c r="AL45" s="253" t="s">
        <v>214</v>
      </c>
      <c r="AM45" s="259">
        <v>1355608</v>
      </c>
      <c r="AN45" s="259">
        <v>1493039</v>
      </c>
      <c r="AO45" s="259">
        <v>1476539</v>
      </c>
      <c r="AP45" s="259"/>
    </row>
    <row r="46" spans="1:42" ht="15" customHeight="1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215</v>
      </c>
      <c r="AA46" s="259">
        <v>20944890</v>
      </c>
      <c r="AB46" s="259">
        <v>23129018</v>
      </c>
      <c r="AC46" s="259">
        <v>23101926</v>
      </c>
      <c r="AD46" s="259"/>
      <c r="AF46" s="253" t="s">
        <v>215</v>
      </c>
      <c r="AG46" s="259">
        <v>15091336</v>
      </c>
      <c r="AH46" s="259">
        <v>17404768</v>
      </c>
      <c r="AI46" s="259">
        <v>16403302</v>
      </c>
      <c r="AJ46" s="259"/>
      <c r="AL46" s="253" t="s">
        <v>215</v>
      </c>
      <c r="AM46" s="259">
        <v>1342806</v>
      </c>
      <c r="AN46" s="259">
        <v>1495290</v>
      </c>
      <c r="AO46" s="259">
        <v>1479590</v>
      </c>
      <c r="AP46" s="259"/>
    </row>
    <row r="47" spans="1:42" ht="15" customHeight="1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59"/>
      <c r="AC47" s="259"/>
      <c r="AD47" s="259"/>
      <c r="AH47" s="259"/>
      <c r="AI47" s="259"/>
      <c r="AJ47" s="259"/>
      <c r="AN47" s="259"/>
      <c r="AO47" s="259"/>
      <c r="AP47" s="259"/>
    </row>
    <row r="48" spans="1:42" ht="15" customHeight="1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</row>
    <row r="49" spans="1:27" ht="15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</row>
    <row r="50" spans="1:27" ht="15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</row>
    <row r="51" spans="1:27" ht="15" customHeight="1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</row>
    <row r="52" spans="1:27" ht="15" customHeight="1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</row>
    <row r="53" spans="1:27" ht="15" customHeight="1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</row>
    <row r="54" spans="1:27" ht="15" customHeight="1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</row>
    <row r="55" spans="1:27" ht="15" customHeight="1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</row>
    <row r="56" spans="1:27" ht="15" customHeight="1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</row>
    <row r="57" spans="1:27" ht="15" customHeight="1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</row>
    <row r="58" spans="1:27" ht="15" customHeight="1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</row>
    <row r="59" spans="1:27" ht="15" customHeight="1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27" ht="15" customHeight="1">
      <c r="B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Z60" s="259"/>
      <c r="AA60" s="259"/>
    </row>
    <row r="61" spans="1:27" ht="15" customHeight="1">
      <c r="B61" s="133"/>
      <c r="H61" s="16"/>
      <c r="I61" s="17"/>
      <c r="J61" s="16"/>
      <c r="K61" s="16"/>
      <c r="L61" s="17"/>
      <c r="M61" s="17"/>
      <c r="N61" s="16"/>
      <c r="O61" s="16"/>
      <c r="P61" s="17"/>
      <c r="Q61" s="24"/>
      <c r="Z61" s="259"/>
      <c r="AA61" s="259"/>
    </row>
    <row r="62" spans="1:27" ht="15" customHeight="1">
      <c r="B62" s="133"/>
      <c r="H62"/>
      <c r="I62"/>
      <c r="J62" s="17"/>
      <c r="K62" s="17"/>
      <c r="L62" s="17"/>
      <c r="M62"/>
      <c r="N62" s="17"/>
      <c r="O62" s="17"/>
      <c r="P62" s="17"/>
      <c r="Q62" s="17"/>
      <c r="Z62" s="259"/>
      <c r="AA62" s="259"/>
    </row>
    <row r="63" spans="1:27" ht="15" customHeight="1">
      <c r="B63" s="133"/>
      <c r="H63"/>
      <c r="I63"/>
      <c r="J63" s="133"/>
      <c r="K63" s="133"/>
      <c r="L63" s="133"/>
      <c r="M63"/>
      <c r="N63" s="133"/>
      <c r="O63" s="133"/>
      <c r="P63" s="133"/>
      <c r="Q63" s="133"/>
      <c r="Z63" s="259"/>
      <c r="AA63" s="259"/>
    </row>
    <row r="64" spans="1:27" ht="15" customHeight="1">
      <c r="B64" s="133"/>
      <c r="C64" s="133"/>
      <c r="D64" s="133"/>
      <c r="E64" s="133"/>
      <c r="F64" s="133"/>
      <c r="G64" s="133"/>
      <c r="H64"/>
      <c r="I64" s="133"/>
      <c r="J64" s="133"/>
      <c r="K64" s="133"/>
      <c r="L64" s="133"/>
      <c r="M64" s="133"/>
      <c r="N64" s="133"/>
      <c r="O64" s="133"/>
      <c r="P64" s="133"/>
      <c r="Q64" s="133"/>
      <c r="Z64" s="259"/>
      <c r="AA64" s="259"/>
    </row>
    <row r="65" spans="2:27" ht="15" customHeight="1"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Z65" s="259"/>
      <c r="AA65" s="259"/>
    </row>
    <row r="66" spans="2:27" ht="15" customHeight="1">
      <c r="B66" s="133"/>
      <c r="C66" s="17"/>
      <c r="D66" s="16"/>
      <c r="E66" s="16"/>
      <c r="F66" s="17"/>
      <c r="G66" s="24"/>
      <c r="H66" s="16"/>
      <c r="I66" s="17"/>
      <c r="J66" s="16"/>
      <c r="K66" s="16"/>
      <c r="L66" s="17"/>
      <c r="M66" s="17"/>
      <c r="N66" s="16"/>
      <c r="O66" s="16"/>
      <c r="P66" s="17"/>
      <c r="Q66" s="24"/>
    </row>
    <row r="67" spans="2:27" ht="15" customHeight="1">
      <c r="B67" s="133"/>
      <c r="C67"/>
      <c r="D67" s="17"/>
      <c r="E67" s="17"/>
      <c r="F67" s="17"/>
      <c r="G67" s="17"/>
      <c r="H67"/>
      <c r="I67"/>
      <c r="J67" s="17"/>
      <c r="K67" s="17"/>
      <c r="L67" s="17"/>
      <c r="M67"/>
      <c r="N67" s="17"/>
      <c r="O67" s="17"/>
      <c r="P67" s="17"/>
      <c r="Q67" s="17"/>
    </row>
    <row r="68" spans="2:27" ht="15" customHeight="1">
      <c r="B68" s="133"/>
      <c r="C68"/>
      <c r="D68" s="133"/>
      <c r="E68" s="133"/>
      <c r="F68" s="133"/>
      <c r="G68" s="133"/>
      <c r="H68"/>
      <c r="I68"/>
      <c r="J68" s="133"/>
      <c r="K68" s="133"/>
      <c r="L68" s="133"/>
      <c r="M68"/>
      <c r="N68" s="133"/>
      <c r="O68" s="133"/>
      <c r="P68" s="133"/>
      <c r="Q68" s="133"/>
    </row>
  </sheetData>
  <pageMargins left="0.63" right="0.25" top="0.47" bottom="0.19" header="0.3" footer="0.15"/>
  <pageSetup paperSize="9" scale="5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9754-4073-4E76-AE6E-A81D9271A25E}">
  <sheetPr>
    <pageSetUpPr fitToPage="1"/>
  </sheetPr>
  <dimension ref="A1:AQ59"/>
  <sheetViews>
    <sheetView showGridLines="0" zoomScale="70" zoomScaleNormal="70" workbookViewId="0"/>
  </sheetViews>
  <sheetFormatPr baseColWidth="10" defaultColWidth="11.44140625" defaultRowHeight="15" customHeight="1"/>
  <cols>
    <col min="1" max="1" width="3.6640625" style="247" customWidth="1"/>
    <col min="2" max="8" width="11.5546875" style="247" customWidth="1"/>
    <col min="9" max="9" width="3.6640625" style="247" customWidth="1"/>
    <col min="10" max="16" width="11.5546875" style="247" customWidth="1"/>
    <col min="17" max="17" width="3.6640625" style="247" customWidth="1"/>
    <col min="18" max="25" width="11.5546875" style="247" customWidth="1"/>
    <col min="26" max="27" width="12.88671875" style="263" customWidth="1"/>
    <col min="28" max="29" width="12.88671875" style="264" customWidth="1"/>
    <col min="30" max="31" width="12.88671875" style="263" customWidth="1"/>
    <col min="32" max="33" width="12.88671875" style="264" customWidth="1"/>
    <col min="34" max="35" width="12.88671875" style="263" customWidth="1"/>
    <col min="36" max="37" width="12.88671875" style="264" customWidth="1"/>
    <col min="38" max="43" width="12.88671875" style="263" customWidth="1"/>
    <col min="44" max="63" width="12.88671875" style="247" customWidth="1"/>
    <col min="64" max="16384" width="11.44140625" style="247"/>
  </cols>
  <sheetData>
    <row r="1" spans="1:39" ht="24.6">
      <c r="B1" s="251" t="s">
        <v>219</v>
      </c>
      <c r="C1" s="260"/>
      <c r="D1" s="260"/>
      <c r="E1" s="260"/>
      <c r="F1" s="260"/>
      <c r="G1" s="260"/>
      <c r="H1" s="260"/>
      <c r="I1" s="260"/>
      <c r="J1" s="260"/>
      <c r="K1" s="260"/>
      <c r="T1" s="261"/>
      <c r="U1" s="261"/>
      <c r="V1" s="261"/>
      <c r="W1" s="261"/>
      <c r="X1" s="261"/>
      <c r="Y1" s="261"/>
      <c r="Z1" s="262" t="s">
        <v>220</v>
      </c>
    </row>
    <row r="2" spans="1:39" ht="15" customHeight="1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2" t="s">
        <v>221</v>
      </c>
    </row>
    <row r="3" spans="1:39" ht="1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2" t="s">
        <v>222</v>
      </c>
    </row>
    <row r="4" spans="1:39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2" t="s">
        <v>223</v>
      </c>
    </row>
    <row r="5" spans="1:39" ht="15" customHeigh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AE5" s="266"/>
    </row>
    <row r="6" spans="1:39" ht="15" customHeigh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172</v>
      </c>
      <c r="Y6" s="261"/>
      <c r="Z6" s="266" t="s">
        <v>201</v>
      </c>
      <c r="AA6" s="264"/>
      <c r="AC6" s="263"/>
      <c r="AD6" s="266" t="s">
        <v>202</v>
      </c>
      <c r="AE6" s="264"/>
      <c r="AG6" s="263"/>
      <c r="AH6" s="266" t="s">
        <v>203</v>
      </c>
      <c r="AI6" s="264"/>
      <c r="AK6" s="263"/>
    </row>
    <row r="7" spans="1:39" ht="15" customHeight="1" thickBo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AA7" s="267">
        <v>2021</v>
      </c>
      <c r="AB7" s="267">
        <v>2022</v>
      </c>
      <c r="AC7" s="263"/>
      <c r="AE7" s="267">
        <v>2021</v>
      </c>
      <c r="AF7" s="267">
        <v>2022</v>
      </c>
      <c r="AG7" s="263"/>
      <c r="AI7" s="267">
        <v>2021</v>
      </c>
      <c r="AJ7" s="267">
        <v>2022</v>
      </c>
      <c r="AK7" s="263"/>
    </row>
    <row r="8" spans="1:39" ht="15" customHeight="1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3" t="s">
        <v>204</v>
      </c>
      <c r="AA8" s="264">
        <v>-7.2201224602575137E-2</v>
      </c>
      <c r="AB8" s="264">
        <v>0.10032763489485419</v>
      </c>
      <c r="AC8" s="263"/>
      <c r="AD8" s="263" t="s">
        <v>204</v>
      </c>
      <c r="AE8" s="264">
        <v>-0.17792630991703062</v>
      </c>
      <c r="AF8" s="264">
        <v>0.14856750269498575</v>
      </c>
      <c r="AG8" s="263"/>
      <c r="AH8" s="263" t="s">
        <v>204</v>
      </c>
      <c r="AI8" s="264">
        <v>-8.8871832047763069E-2</v>
      </c>
      <c r="AJ8" s="264">
        <v>0.26391040888376266</v>
      </c>
      <c r="AK8" s="263"/>
      <c r="AL8" s="268" t="s">
        <v>224</v>
      </c>
      <c r="AM8" s="269">
        <v>2022</v>
      </c>
    </row>
    <row r="9" spans="1:39" ht="15" customHeight="1" thickBot="1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3" t="s">
        <v>205</v>
      </c>
      <c r="AA9" s="264">
        <v>-6.6668414505015788E-2</v>
      </c>
      <c r="AB9" s="264">
        <v>9.3288286965419326E-2</v>
      </c>
      <c r="AC9" s="263"/>
      <c r="AD9" s="263" t="s">
        <v>205</v>
      </c>
      <c r="AE9" s="264">
        <v>-0.15681915443965877</v>
      </c>
      <c r="AF9" s="264">
        <v>0.14900524483073341</v>
      </c>
      <c r="AG9" s="263"/>
      <c r="AH9" s="263" t="s">
        <v>205</v>
      </c>
      <c r="AI9" s="264">
        <v>-7.108549272914047E-2</v>
      </c>
      <c r="AJ9" s="264">
        <v>0.24027416704411322</v>
      </c>
      <c r="AK9" s="263"/>
      <c r="AL9" s="270" t="s">
        <v>225</v>
      </c>
      <c r="AM9" s="271">
        <v>2021</v>
      </c>
    </row>
    <row r="10" spans="1:39" ht="15" customHeight="1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3" t="s">
        <v>206</v>
      </c>
      <c r="AA10" s="264">
        <v>-2.8344070185333834E-2</v>
      </c>
      <c r="AB10" s="264">
        <v>5.6148488778304542E-2</v>
      </c>
      <c r="AC10" s="263"/>
      <c r="AD10" s="263" t="s">
        <v>206</v>
      </c>
      <c r="AE10" s="264">
        <v>-0.11696213495499108</v>
      </c>
      <c r="AF10" s="264">
        <v>0.11245768695199644</v>
      </c>
      <c r="AG10" s="263"/>
      <c r="AH10" s="263" t="s">
        <v>206</v>
      </c>
      <c r="AI10" s="264">
        <v>-1.7593952076477848E-2</v>
      </c>
      <c r="AJ10" s="264">
        <v>0.1387519431196732</v>
      </c>
      <c r="AK10" s="263"/>
    </row>
    <row r="11" spans="1:39" ht="15" customHeight="1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3" t="s">
        <v>207</v>
      </c>
      <c r="AA11" s="264">
        <v>-5.7325572809745044E-4</v>
      </c>
      <c r="AB11" s="264">
        <v>5.8997513498875519E-2</v>
      </c>
      <c r="AC11" s="263"/>
      <c r="AD11" s="263" t="s">
        <v>207</v>
      </c>
      <c r="AE11" s="264">
        <v>-0.11595235834858542</v>
      </c>
      <c r="AF11" s="264">
        <v>0.13223409586123908</v>
      </c>
      <c r="AG11" s="263"/>
      <c r="AH11" s="263" t="s">
        <v>207</v>
      </c>
      <c r="AI11" s="264">
        <v>3.3997020675711698E-2</v>
      </c>
      <c r="AJ11" s="264">
        <v>0.12524430974707529</v>
      </c>
      <c r="AK11" s="263"/>
    </row>
    <row r="12" spans="1:39" ht="15" customHeight="1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3" t="s">
        <v>208</v>
      </c>
      <c r="AA12" s="264">
        <v>3.390670658299328E-2</v>
      </c>
      <c r="AB12" s="264">
        <v>7.3313610554215536E-2</v>
      </c>
      <c r="AC12" s="263"/>
      <c r="AD12" s="263" t="s">
        <v>208</v>
      </c>
      <c r="AE12" s="264">
        <v>-7.7024265100422581E-2</v>
      </c>
      <c r="AF12" s="264">
        <v>0.12498097655058843</v>
      </c>
      <c r="AG12" s="263"/>
      <c r="AH12" s="263" t="s">
        <v>208</v>
      </c>
      <c r="AI12" s="264">
        <v>8.9313646457463564E-2</v>
      </c>
      <c r="AJ12" s="264">
        <v>0.13890323046813166</v>
      </c>
      <c r="AK12" s="263"/>
    </row>
    <row r="13" spans="1:39" ht="15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3" t="s">
        <v>209</v>
      </c>
      <c r="AA13" s="264">
        <v>4.6953426504110073E-2</v>
      </c>
      <c r="AB13" s="264">
        <v>7.3439596797486642E-2</v>
      </c>
      <c r="AC13" s="263"/>
      <c r="AD13" s="263" t="s">
        <v>209</v>
      </c>
      <c r="AE13" s="264">
        <v>-5.9606414433635138E-2</v>
      </c>
      <c r="AF13" s="264">
        <v>0.12482933296494295</v>
      </c>
      <c r="AG13" s="263"/>
      <c r="AH13" s="263" t="s">
        <v>209</v>
      </c>
      <c r="AI13" s="264">
        <v>0.1047887990879228</v>
      </c>
      <c r="AJ13" s="264">
        <v>0.1370323317680443</v>
      </c>
      <c r="AK13" s="263"/>
    </row>
    <row r="14" spans="1:39" ht="15" customHeight="1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3" t="s">
        <v>210</v>
      </c>
      <c r="AA14" s="264">
        <v>5.321626473091072E-2</v>
      </c>
      <c r="AB14" s="264">
        <v>6.9328686383827859E-2</v>
      </c>
      <c r="AC14" s="263"/>
      <c r="AD14" s="263" t="s">
        <v>210</v>
      </c>
      <c r="AE14" s="264">
        <v>-4.2766537305600705E-2</v>
      </c>
      <c r="AF14" s="264">
        <v>0.12420096505996853</v>
      </c>
      <c r="AG14" s="263"/>
      <c r="AH14" s="263" t="s">
        <v>210</v>
      </c>
      <c r="AI14" s="264">
        <v>0.12234334972297461</v>
      </c>
      <c r="AJ14" s="264">
        <v>0.12142355404340237</v>
      </c>
      <c r="AK14" s="263"/>
    </row>
    <row r="15" spans="1:39" ht="15" customHeight="1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3" t="s">
        <v>211</v>
      </c>
      <c r="AA15" s="264">
        <v>6.3655221527360764E-2</v>
      </c>
      <c r="AC15" s="263"/>
      <c r="AD15" s="263" t="s">
        <v>211</v>
      </c>
      <c r="AE15" s="264">
        <v>-1.5460735481822497E-2</v>
      </c>
      <c r="AG15" s="263"/>
      <c r="AH15" s="263" t="s">
        <v>211</v>
      </c>
      <c r="AI15" s="264">
        <v>0.14209143876768907</v>
      </c>
      <c r="AK15" s="263"/>
    </row>
    <row r="16" spans="1:39" ht="15" customHeight="1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3" t="s">
        <v>212</v>
      </c>
      <c r="AA16" s="264">
        <v>6.0889961969038495E-2</v>
      </c>
      <c r="AC16" s="263"/>
      <c r="AD16" s="263" t="s">
        <v>212</v>
      </c>
      <c r="AE16" s="264">
        <v>-6.2521025784393206E-3</v>
      </c>
      <c r="AG16" s="263"/>
      <c r="AH16" s="263" t="s">
        <v>212</v>
      </c>
      <c r="AI16" s="264">
        <v>0.12490043182571028</v>
      </c>
      <c r="AK16" s="263"/>
    </row>
    <row r="17" spans="1:37" ht="15" customHeight="1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3" t="s">
        <v>213</v>
      </c>
      <c r="AA17" s="264">
        <v>5.6689476150910849E-2</v>
      </c>
      <c r="AC17" s="263"/>
      <c r="AD17" s="263" t="s">
        <v>213</v>
      </c>
      <c r="AE17" s="264">
        <v>2.9161693914144847E-3</v>
      </c>
      <c r="AG17" s="263"/>
      <c r="AH17" s="263" t="s">
        <v>213</v>
      </c>
      <c r="AI17" s="264">
        <v>0.11001445710713412</v>
      </c>
      <c r="AK17" s="263"/>
    </row>
    <row r="18" spans="1:37" ht="15" customHeight="1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3" t="s">
        <v>214</v>
      </c>
      <c r="AA18" s="264">
        <v>5.5744720786396015E-2</v>
      </c>
      <c r="AC18" s="263"/>
      <c r="AD18" s="263" t="s">
        <v>214</v>
      </c>
      <c r="AE18" s="264">
        <v>1.8766975941681495E-2</v>
      </c>
      <c r="AG18" s="263"/>
      <c r="AH18" s="263" t="s">
        <v>214</v>
      </c>
      <c r="AI18" s="264">
        <v>9.4031503256254603E-2</v>
      </c>
      <c r="AK18" s="263"/>
    </row>
    <row r="19" spans="1:37" ht="15" customHeight="1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3" t="s">
        <v>215</v>
      </c>
      <c r="AA19" s="264">
        <v>5.608495042650645E-2</v>
      </c>
      <c r="AC19" s="263"/>
      <c r="AD19" s="263" t="s">
        <v>215</v>
      </c>
      <c r="AE19" s="264">
        <v>2.3705487428082678E-2</v>
      </c>
      <c r="AG19" s="263"/>
      <c r="AH19" s="263" t="s">
        <v>215</v>
      </c>
      <c r="AI19" s="264">
        <v>0.10195977755221521</v>
      </c>
      <c r="AK19" s="263"/>
    </row>
    <row r="20" spans="1:37" ht="15" customHeight="1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AA20" s="264"/>
      <c r="AC20" s="263"/>
      <c r="AE20" s="264"/>
      <c r="AG20" s="263"/>
      <c r="AI20" s="264"/>
      <c r="AK20" s="263"/>
    </row>
    <row r="21" spans="1:37" ht="15" customHeight="1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AA21" s="264"/>
      <c r="AC21" s="263"/>
      <c r="AE21" s="264"/>
      <c r="AG21" s="263"/>
      <c r="AI21" s="264"/>
      <c r="AK21" s="263"/>
    </row>
    <row r="22" spans="1:37" ht="15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AA22" s="264"/>
      <c r="AC22" s="263"/>
      <c r="AE22" s="264"/>
      <c r="AG22" s="263"/>
      <c r="AI22" s="264"/>
      <c r="AK22" s="263"/>
    </row>
    <row r="23" spans="1:37" ht="15" customHeight="1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AA23" s="264"/>
      <c r="AC23" s="263"/>
      <c r="AE23" s="264"/>
      <c r="AG23" s="263"/>
      <c r="AI23" s="264"/>
      <c r="AK23" s="263"/>
    </row>
    <row r="24" spans="1:37" ht="15" customHeight="1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AA24" s="264"/>
      <c r="AC24" s="263"/>
      <c r="AE24" s="264"/>
      <c r="AG24" s="263"/>
      <c r="AI24" s="264"/>
      <c r="AK24" s="263"/>
    </row>
    <row r="25" spans="1:37" ht="15" customHeight="1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AA25" s="264"/>
      <c r="AC25" s="263"/>
      <c r="AE25" s="264"/>
      <c r="AG25" s="263"/>
      <c r="AI25" s="264"/>
      <c r="AK25" s="263"/>
    </row>
    <row r="26" spans="1:37" ht="15" customHeight="1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AA26" s="264"/>
      <c r="AC26" s="263"/>
      <c r="AE26" s="264"/>
      <c r="AG26" s="263"/>
      <c r="AI26" s="264"/>
      <c r="AK26" s="263"/>
    </row>
    <row r="27" spans="1:37" ht="15" customHeight="1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AA27" s="264"/>
      <c r="AC27" s="263"/>
      <c r="AE27" s="264"/>
      <c r="AG27" s="263"/>
      <c r="AI27" s="264"/>
      <c r="AK27" s="263"/>
    </row>
    <row r="28" spans="1:37" ht="15" customHeight="1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AA28" s="264"/>
      <c r="AC28" s="263"/>
      <c r="AE28" s="264"/>
      <c r="AG28" s="263"/>
      <c r="AI28" s="264"/>
      <c r="AK28" s="263"/>
    </row>
    <row r="29" spans="1:37" ht="15" customHeight="1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AA29" s="264"/>
      <c r="AC29" s="263"/>
      <c r="AE29" s="264"/>
      <c r="AG29" s="263"/>
      <c r="AI29" s="264"/>
      <c r="AK29" s="263"/>
    </row>
    <row r="30" spans="1:37" ht="15" customHeight="1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AA30" s="264"/>
      <c r="AC30" s="263"/>
      <c r="AE30" s="264"/>
      <c r="AG30" s="263"/>
      <c r="AI30" s="264"/>
      <c r="AK30" s="263"/>
    </row>
    <row r="31" spans="1:37" ht="15" customHeight="1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AA31" s="264"/>
      <c r="AC31" s="263"/>
      <c r="AE31" s="264"/>
      <c r="AG31" s="263"/>
      <c r="AI31" s="264"/>
      <c r="AK31" s="263"/>
    </row>
    <row r="32" spans="1:37" ht="15" customHeight="1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AA32" s="264"/>
      <c r="AC32" s="263"/>
      <c r="AE32" s="264"/>
      <c r="AG32" s="263"/>
      <c r="AI32" s="264"/>
      <c r="AK32" s="263"/>
    </row>
    <row r="33" spans="1:39" ht="15" customHeight="1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6" t="s">
        <v>216</v>
      </c>
      <c r="AA33" s="264"/>
      <c r="AC33" s="263"/>
      <c r="AD33" s="266" t="s">
        <v>217</v>
      </c>
      <c r="AE33" s="264"/>
      <c r="AG33" s="263"/>
      <c r="AH33" s="266" t="s">
        <v>218</v>
      </c>
      <c r="AI33" s="264"/>
      <c r="AK33" s="263"/>
    </row>
    <row r="34" spans="1:39" ht="15" customHeight="1" thickBot="1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AA34" s="267">
        <v>2021</v>
      </c>
      <c r="AB34" s="267">
        <v>2022</v>
      </c>
      <c r="AC34" s="263"/>
      <c r="AE34" s="267">
        <v>2021</v>
      </c>
      <c r="AF34" s="267">
        <v>2022</v>
      </c>
      <c r="AG34" s="263"/>
      <c r="AI34" s="267">
        <v>2021</v>
      </c>
      <c r="AJ34" s="267">
        <v>2022</v>
      </c>
      <c r="AK34" s="263"/>
    </row>
    <row r="35" spans="1:39" ht="15" customHeight="1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3" t="s">
        <v>204</v>
      </c>
      <c r="AA35" s="264">
        <v>1.107712372789095E-2</v>
      </c>
      <c r="AB35" s="264">
        <v>1.3617729202092192E-2</v>
      </c>
      <c r="AC35" s="263"/>
      <c r="AD35" s="263" t="s">
        <v>204</v>
      </c>
      <c r="AE35" s="264">
        <v>5.7702178807125935E-2</v>
      </c>
      <c r="AF35" s="264">
        <v>-4.2899690826657774E-2</v>
      </c>
      <c r="AG35" s="263"/>
      <c r="AH35" s="263" t="s">
        <v>204</v>
      </c>
      <c r="AI35" s="264">
        <v>3.5561986624737897E-2</v>
      </c>
      <c r="AJ35" s="264">
        <v>-1.7596698122723069E-2</v>
      </c>
      <c r="AK35" s="263"/>
      <c r="AL35" s="268" t="s">
        <v>226</v>
      </c>
      <c r="AM35" s="269">
        <v>2022</v>
      </c>
    </row>
    <row r="36" spans="1:39" ht="15" customHeight="1" thickBot="1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3" t="s">
        <v>205</v>
      </c>
      <c r="AA36" s="264">
        <v>-2.6407888128539979E-3</v>
      </c>
      <c r="AB36" s="264">
        <v>5.0830838375992473E-3</v>
      </c>
      <c r="AC36" s="263"/>
      <c r="AD36" s="263" t="s">
        <v>205</v>
      </c>
      <c r="AE36" s="264">
        <v>3.552762386362019E-2</v>
      </c>
      <c r="AF36" s="264">
        <v>-4.7422795923507836E-2</v>
      </c>
      <c r="AG36" s="263"/>
      <c r="AH36" s="263" t="s">
        <v>205</v>
      </c>
      <c r="AI36" s="264">
        <v>1.2245191833654018E-2</v>
      </c>
      <c r="AJ36" s="264">
        <v>-1.5256137090447481E-2</v>
      </c>
      <c r="AK36" s="263"/>
      <c r="AL36" s="270" t="s">
        <v>227</v>
      </c>
      <c r="AM36" s="271">
        <v>2021</v>
      </c>
    </row>
    <row r="37" spans="1:39" ht="15" customHeight="1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3" t="s">
        <v>206</v>
      </c>
      <c r="AA37" s="264">
        <v>2.8855395171990778E-2</v>
      </c>
      <c r="AB37" s="264">
        <v>-1.284478356427286E-2</v>
      </c>
      <c r="AC37" s="263"/>
      <c r="AD37" s="263" t="s">
        <v>206</v>
      </c>
      <c r="AE37" s="264">
        <v>5.0681658217141885E-2</v>
      </c>
      <c r="AF37" s="264">
        <v>-5.55630587123494E-2</v>
      </c>
      <c r="AG37" s="263"/>
      <c r="AH37" s="263" t="s">
        <v>206</v>
      </c>
      <c r="AI37" s="264">
        <v>4.1217445412865886E-2</v>
      </c>
      <c r="AJ37" s="264">
        <v>-3.2306988207925116E-2</v>
      </c>
      <c r="AK37" s="263"/>
    </row>
    <row r="38" spans="1:39" ht="15" customHeight="1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3" t="s">
        <v>207</v>
      </c>
      <c r="AA38" s="264">
        <v>6.8715312845533699E-2</v>
      </c>
      <c r="AB38" s="264">
        <v>-1.2023722822037683E-2</v>
      </c>
      <c r="AC38" s="263"/>
      <c r="AD38" s="263" t="s">
        <v>207</v>
      </c>
      <c r="AE38" s="264">
        <v>6.7634882360427612E-2</v>
      </c>
      <c r="AF38" s="264">
        <v>-5.2026269293068451E-2</v>
      </c>
      <c r="AG38" s="263"/>
      <c r="AH38" s="263" t="s">
        <v>207</v>
      </c>
      <c r="AI38" s="264">
        <v>6.8522051849220555E-2</v>
      </c>
      <c r="AJ38" s="264">
        <v>-2.7999117117938396E-2</v>
      </c>
      <c r="AK38" s="263"/>
    </row>
    <row r="39" spans="1:39" ht="15" customHeight="1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3" t="s">
        <v>208</v>
      </c>
      <c r="AA39" s="264">
        <v>9.2903636992539868E-2</v>
      </c>
      <c r="AB39" s="264">
        <v>1.3513406253361638E-2</v>
      </c>
      <c r="AC39" s="263"/>
      <c r="AD39" s="263" t="s">
        <v>208</v>
      </c>
      <c r="AE39" s="264">
        <v>8.0935625370566977E-2</v>
      </c>
      <c r="AF39" s="264">
        <v>-2.376697641821451E-2</v>
      </c>
      <c r="AG39" s="263"/>
      <c r="AH39" s="263" t="s">
        <v>208</v>
      </c>
      <c r="AI39" s="264">
        <v>8.6158597028014441E-2</v>
      </c>
      <c r="AJ39" s="264">
        <v>8.4440500189259633E-4</v>
      </c>
      <c r="AK39" s="263"/>
    </row>
    <row r="40" spans="1:39" ht="15" customHeight="1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3" t="s">
        <v>209</v>
      </c>
      <c r="AA40" s="264">
        <v>0.10074488478716503</v>
      </c>
      <c r="AB40" s="264">
        <v>1.4873865078394033E-2</v>
      </c>
      <c r="AC40" s="263"/>
      <c r="AD40" s="263" t="s">
        <v>209</v>
      </c>
      <c r="AE40" s="264">
        <v>8.4121339467344292E-2</v>
      </c>
      <c r="AF40" s="264">
        <v>-2.3986076114950662E-2</v>
      </c>
      <c r="AG40" s="263"/>
      <c r="AH40" s="263" t="s">
        <v>209</v>
      </c>
      <c r="AI40" s="264">
        <v>9.8328483445521045E-2</v>
      </c>
      <c r="AJ40" s="264">
        <v>2.2550924456453457E-4</v>
      </c>
      <c r="AK40" s="263"/>
    </row>
    <row r="41" spans="1:39" ht="15" customHeight="1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3" t="s">
        <v>210</v>
      </c>
      <c r="AA41" s="264">
        <v>9.4909456423107053E-2</v>
      </c>
      <c r="AB41" s="264">
        <v>1.2042047645319798E-2</v>
      </c>
      <c r="AC41" s="263"/>
      <c r="AD41" s="263" t="s">
        <v>210</v>
      </c>
      <c r="AE41" s="264">
        <v>7.7750834127204627E-2</v>
      </c>
      <c r="AF41" s="264">
        <v>-2.5859921395592948E-2</v>
      </c>
      <c r="AG41" s="263"/>
      <c r="AH41" s="263" t="s">
        <v>210</v>
      </c>
      <c r="AI41" s="264">
        <v>9.940200064407477E-2</v>
      </c>
      <c r="AJ41" s="264">
        <v>-3.2136817372885674E-3</v>
      </c>
      <c r="AK41" s="263"/>
    </row>
    <row r="42" spans="1:39" ht="1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3" t="s">
        <v>211</v>
      </c>
      <c r="AA42" s="264">
        <v>9.0290162283593392E-2</v>
      </c>
      <c r="AC42" s="263"/>
      <c r="AD42" s="263" t="s">
        <v>211</v>
      </c>
      <c r="AE42" s="264">
        <v>6.8637918315036045E-2</v>
      </c>
      <c r="AG42" s="263"/>
      <c r="AH42" s="263" t="s">
        <v>211</v>
      </c>
      <c r="AI42" s="264">
        <v>9.2844062944951983E-2</v>
      </c>
      <c r="AK42" s="263"/>
    </row>
    <row r="43" spans="1:39" ht="15" customHeight="1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3" t="s">
        <v>212</v>
      </c>
      <c r="AA43" s="264">
        <v>8.2150303625241602E-2</v>
      </c>
      <c r="AC43" s="263"/>
      <c r="AD43" s="263" t="s">
        <v>212</v>
      </c>
      <c r="AE43" s="264">
        <v>5.6846746119525449E-2</v>
      </c>
      <c r="AG43" s="263"/>
      <c r="AH43" s="263" t="s">
        <v>212</v>
      </c>
      <c r="AI43" s="264">
        <v>8.5496124241785196E-2</v>
      </c>
      <c r="AK43" s="263"/>
    </row>
    <row r="44" spans="1:39" ht="15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3" t="s">
        <v>213</v>
      </c>
      <c r="AA44" s="264">
        <v>7.0817381667195894E-2</v>
      </c>
      <c r="AC44" s="263"/>
      <c r="AD44" s="263" t="s">
        <v>213</v>
      </c>
      <c r="AE44" s="264">
        <v>4.1841214184188825E-2</v>
      </c>
      <c r="AG44" s="263"/>
      <c r="AH44" s="263" t="s">
        <v>213</v>
      </c>
      <c r="AI44" s="264">
        <v>7.0526888604864404E-2</v>
      </c>
      <c r="AK44" s="263"/>
    </row>
    <row r="45" spans="1:39" ht="15" customHeight="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3" t="s">
        <v>214</v>
      </c>
      <c r="AA45" s="264">
        <v>6.1954659598844726E-2</v>
      </c>
      <c r="AC45" s="263"/>
      <c r="AD45" s="263" t="s">
        <v>214</v>
      </c>
      <c r="AE45" s="264">
        <v>3.0319697512395861E-2</v>
      </c>
      <c r="AG45" s="263"/>
      <c r="AH45" s="263" t="s">
        <v>214</v>
      </c>
      <c r="AI45" s="264">
        <v>6.2552353605993996E-2</v>
      </c>
      <c r="AK45" s="263"/>
    </row>
    <row r="46" spans="1:39" ht="15" customHeight="1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3" t="s">
        <v>215</v>
      </c>
      <c r="AA46" s="264">
        <v>5.6370216489294196E-2</v>
      </c>
      <c r="AC46" s="263"/>
      <c r="AD46" s="263" t="s">
        <v>215</v>
      </c>
      <c r="AE46" s="264">
        <v>2.2421777253976812E-2</v>
      </c>
      <c r="AG46" s="263"/>
      <c r="AH46" s="263" t="s">
        <v>215</v>
      </c>
      <c r="AI46" s="264">
        <v>5.6038250010495713E-2</v>
      </c>
      <c r="AK46" s="263"/>
    </row>
    <row r="47" spans="1:39" ht="15" customHeight="1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</row>
    <row r="48" spans="1:39" ht="15" customHeight="1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</row>
    <row r="49" spans="1:25" ht="15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</row>
    <row r="50" spans="1:25" ht="15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</row>
    <row r="51" spans="1:25" ht="15" customHeight="1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</row>
    <row r="52" spans="1:25" ht="15" customHeight="1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</row>
    <row r="53" spans="1:25" ht="15" customHeight="1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</row>
    <row r="54" spans="1:25" ht="15" customHeight="1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</row>
    <row r="55" spans="1:25" ht="15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25" ht="15" customHeight="1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25" ht="15" customHeight="1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25" ht="15" customHeight="1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  <row r="59" spans="1:25" ht="15" customHeight="1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895B-B17E-45DA-B5D3-3A0FCF6C423B}">
  <sheetPr>
    <pageSetUpPr fitToPage="1"/>
  </sheetPr>
  <dimension ref="A1:AS65"/>
  <sheetViews>
    <sheetView showGridLines="0" zoomScale="70" zoomScaleNormal="70" zoomScalePageLayoutView="60" workbookViewId="0"/>
  </sheetViews>
  <sheetFormatPr baseColWidth="10" defaultColWidth="11.44140625" defaultRowHeight="15" customHeight="1"/>
  <cols>
    <col min="1" max="1" width="3.6640625" style="151" customWidth="1"/>
    <col min="2" max="8" width="11.5546875" style="151" customWidth="1"/>
    <col min="9" max="9" width="3.6640625" style="151" customWidth="1"/>
    <col min="10" max="16" width="11.5546875" style="151" customWidth="1"/>
    <col min="17" max="17" width="3.6640625" style="151" customWidth="1"/>
    <col min="18" max="24" width="11.5546875" style="151" customWidth="1"/>
    <col min="25" max="25" width="11.5546875" style="253" customWidth="1"/>
    <col min="26" max="27" width="12.88671875" style="253" customWidth="1"/>
    <col min="28" max="28" width="12.88671875" style="39" customWidth="1"/>
    <col min="29" max="29" width="12.88671875" style="254" customWidth="1"/>
    <col min="30" max="31" width="12.88671875" style="39" customWidth="1"/>
    <col min="32" max="32" width="12.88671875" style="254" customWidth="1"/>
    <col min="33" max="34" width="12.88671875" style="39" customWidth="1"/>
    <col min="35" max="35" width="12.88671875" style="254" customWidth="1"/>
    <col min="36" max="41" width="12.88671875" style="39" customWidth="1"/>
    <col min="42" max="45" width="12.88671875" style="253" customWidth="1"/>
    <col min="46" max="63" width="12.88671875" style="151" customWidth="1"/>
    <col min="64" max="16384" width="11.44140625" style="151"/>
  </cols>
  <sheetData>
    <row r="1" spans="1:42" ht="24.6">
      <c r="B1" s="251" t="s">
        <v>228</v>
      </c>
      <c r="C1" s="252"/>
      <c r="D1" s="252"/>
      <c r="E1" s="252"/>
      <c r="F1" s="252"/>
      <c r="G1" s="252"/>
      <c r="H1" s="252"/>
      <c r="J1" s="32"/>
      <c r="K1" s="32"/>
      <c r="L1" s="32"/>
      <c r="M1" s="32"/>
      <c r="N1" s="32"/>
      <c r="O1" s="32"/>
      <c r="P1" s="32"/>
      <c r="Q1" s="32"/>
      <c r="R1" s="32"/>
      <c r="S1" s="32"/>
      <c r="T1" s="252"/>
      <c r="U1" s="252"/>
      <c r="V1" s="252"/>
      <c r="W1" s="252"/>
      <c r="X1" s="252"/>
      <c r="Z1" s="253" t="s">
        <v>198</v>
      </c>
      <c r="AB1" s="39" t="s">
        <v>229</v>
      </c>
    </row>
    <row r="2" spans="1:42" ht="15" customHeight="1">
      <c r="A2" s="32"/>
      <c r="B2" s="252"/>
      <c r="C2" s="252"/>
      <c r="D2" s="252"/>
      <c r="E2" s="252"/>
      <c r="F2" s="252"/>
      <c r="G2" s="252"/>
      <c r="H2" s="252"/>
      <c r="J2" s="32"/>
      <c r="K2" s="32"/>
      <c r="L2" s="32"/>
      <c r="M2" s="32"/>
      <c r="N2" s="32"/>
      <c r="O2" s="32"/>
      <c r="P2" s="32"/>
      <c r="Q2" s="32"/>
      <c r="R2" s="32"/>
      <c r="S2" s="32"/>
      <c r="T2" s="252"/>
      <c r="U2" s="252"/>
      <c r="V2" s="252"/>
      <c r="W2" s="252"/>
      <c r="X2" s="252"/>
      <c r="Z2" s="253" t="s">
        <v>199</v>
      </c>
      <c r="AB2" s="39" t="s">
        <v>230</v>
      </c>
    </row>
    <row r="3" spans="1:42" ht="1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  <c r="AB3" s="39" t="s">
        <v>231</v>
      </c>
    </row>
    <row r="4" spans="1:42" ht="1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AB4" s="39" t="s">
        <v>232</v>
      </c>
    </row>
    <row r="5" spans="1:42" ht="15" customHeight="1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AB5" s="39" t="s">
        <v>233</v>
      </c>
    </row>
    <row r="6" spans="1:42" ht="15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172</v>
      </c>
      <c r="Z6" s="257" t="s">
        <v>201</v>
      </c>
      <c r="AA6" s="257"/>
    </row>
    <row r="7" spans="1:42" ht="15" customHeight="1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72" t="s">
        <v>201</v>
      </c>
      <c r="AE7" s="272" t="s">
        <v>202</v>
      </c>
      <c r="AH7" s="272" t="s">
        <v>203</v>
      </c>
      <c r="AP7" s="258">
        <v>2022</v>
      </c>
    </row>
    <row r="8" spans="1:42" ht="15" customHeight="1" thickBot="1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204</v>
      </c>
      <c r="AA8" s="259">
        <v>46820440</v>
      </c>
      <c r="AP8" s="259">
        <v>8185760</v>
      </c>
    </row>
    <row r="9" spans="1:42" ht="15" customHeight="1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205</v>
      </c>
      <c r="AA9" s="259">
        <v>44583561</v>
      </c>
      <c r="AB9" s="273">
        <v>44317</v>
      </c>
      <c r="AC9" s="254">
        <v>522.706906</v>
      </c>
      <c r="AE9" s="273">
        <v>44317</v>
      </c>
      <c r="AF9" s="254">
        <v>161.265244</v>
      </c>
      <c r="AH9" s="273">
        <v>44317</v>
      </c>
      <c r="AI9" s="254">
        <v>79.880838999999995</v>
      </c>
      <c r="AK9" s="274" t="s">
        <v>224</v>
      </c>
      <c r="AL9" s="275">
        <v>2022</v>
      </c>
      <c r="AP9" s="259">
        <v>7406116</v>
      </c>
    </row>
    <row r="10" spans="1:42" ht="15" customHeight="1" thickBot="1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206</v>
      </c>
      <c r="AA10" s="259">
        <v>48353601</v>
      </c>
      <c r="AB10" s="273">
        <v>44348</v>
      </c>
      <c r="AC10" s="254">
        <v>527.37724200000002</v>
      </c>
      <c r="AE10" s="273">
        <v>44348</v>
      </c>
      <c r="AF10" s="254">
        <v>161.762745</v>
      </c>
      <c r="AH10" s="273">
        <v>44348</v>
      </c>
      <c r="AI10" s="254">
        <v>80.977176999999998</v>
      </c>
      <c r="AK10" s="276" t="s">
        <v>234</v>
      </c>
      <c r="AL10" s="277">
        <v>2021</v>
      </c>
      <c r="AP10" s="259">
        <v>6819146</v>
      </c>
    </row>
    <row r="11" spans="1:42" ht="15" customHeight="1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207</v>
      </c>
      <c r="AA11" s="259">
        <v>46400443</v>
      </c>
      <c r="AB11" s="273">
        <v>44378</v>
      </c>
      <c r="AC11" s="254">
        <v>531.21098400000005</v>
      </c>
      <c r="AE11" s="273">
        <v>44378</v>
      </c>
      <c r="AF11" s="254">
        <v>162.63255899999999</v>
      </c>
      <c r="AH11" s="273">
        <v>44378</v>
      </c>
      <c r="AI11" s="254">
        <v>82.306852000000006</v>
      </c>
      <c r="AP11" s="259">
        <v>7881967</v>
      </c>
    </row>
    <row r="12" spans="1:42" ht="15" customHeight="1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208</v>
      </c>
      <c r="AA12" s="259">
        <v>51071331</v>
      </c>
      <c r="AB12" s="273">
        <v>44409</v>
      </c>
      <c r="AC12" s="254">
        <v>537.04507799999999</v>
      </c>
      <c r="AE12" s="273">
        <v>44409</v>
      </c>
      <c r="AF12" s="254">
        <v>165.14293799999999</v>
      </c>
      <c r="AH12" s="273">
        <v>44409</v>
      </c>
      <c r="AI12" s="254">
        <v>84.045151000000004</v>
      </c>
      <c r="AP12" s="259">
        <v>8087600</v>
      </c>
    </row>
    <row r="13" spans="1:42" ht="15" customHeight="1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209</v>
      </c>
      <c r="AA13" s="259">
        <v>47139627</v>
      </c>
      <c r="AB13" s="273">
        <v>44440</v>
      </c>
      <c r="AC13" s="254">
        <v>538.74828400000001</v>
      </c>
      <c r="AE13" s="273">
        <v>44440</v>
      </c>
      <c r="AF13" s="254">
        <v>166.10875799999999</v>
      </c>
      <c r="AH13" s="273">
        <v>44440</v>
      </c>
      <c r="AI13" s="254">
        <v>84.124979999999994</v>
      </c>
      <c r="AP13" s="259">
        <v>7884812</v>
      </c>
    </row>
    <row r="14" spans="1:42" ht="15" customHeight="1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210</v>
      </c>
      <c r="AA14" s="259">
        <v>48818378</v>
      </c>
      <c r="AB14" s="273">
        <v>44470</v>
      </c>
      <c r="AC14" s="254">
        <v>539.75075300000003</v>
      </c>
      <c r="AE14" s="273">
        <v>44470</v>
      </c>
      <c r="AF14" s="254">
        <v>167.314605</v>
      </c>
      <c r="AH14" s="273">
        <v>44470</v>
      </c>
      <c r="AI14" s="254">
        <v>84.137287999999998</v>
      </c>
      <c r="AP14" s="259">
        <v>7117785</v>
      </c>
    </row>
    <row r="15" spans="1:42" ht="15" customHeight="1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211</v>
      </c>
      <c r="AA15" s="259">
        <v>48198107</v>
      </c>
      <c r="AB15" s="273">
        <v>44501</v>
      </c>
      <c r="AC15" s="254">
        <v>541.77923399999997</v>
      </c>
      <c r="AE15" s="273">
        <v>44501</v>
      </c>
      <c r="AF15" s="254">
        <v>169.77769900000001</v>
      </c>
      <c r="AH15" s="273">
        <v>44501</v>
      </c>
      <c r="AI15" s="254">
        <v>83.789527000000007</v>
      </c>
      <c r="AP15" s="259"/>
    </row>
    <row r="16" spans="1:42" ht="15" customHeight="1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212</v>
      </c>
      <c r="AA16" s="259">
        <v>46635887</v>
      </c>
      <c r="AB16" s="273">
        <v>44531</v>
      </c>
      <c r="AC16" s="254">
        <v>544.40165500000001</v>
      </c>
      <c r="AE16" s="273">
        <v>44531</v>
      </c>
      <c r="AF16" s="254">
        <v>170.85990699999999</v>
      </c>
      <c r="AH16" s="273">
        <v>44531</v>
      </c>
      <c r="AI16" s="254">
        <v>84.980694999999997</v>
      </c>
      <c r="AP16" s="259"/>
    </row>
    <row r="17" spans="1:42" ht="15" customHeight="1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213</v>
      </c>
      <c r="AA17" s="259">
        <v>48624088</v>
      </c>
      <c r="AB17" s="273">
        <v>44562</v>
      </c>
      <c r="AC17" s="254">
        <v>548.66491099999996</v>
      </c>
      <c r="AE17" s="273">
        <v>44562</v>
      </c>
      <c r="AF17" s="254">
        <v>172.822993</v>
      </c>
      <c r="AH17" s="273">
        <v>44562</v>
      </c>
      <c r="AI17" s="254">
        <v>86.689920000000001</v>
      </c>
      <c r="AP17" s="259"/>
    </row>
    <row r="18" spans="1:42" ht="15" customHeight="1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214</v>
      </c>
      <c r="AA18" s="259">
        <v>43594127</v>
      </c>
      <c r="AB18" s="273">
        <v>44593</v>
      </c>
      <c r="AC18" s="254">
        <v>552.14293599999996</v>
      </c>
      <c r="AE18" s="273">
        <v>44593</v>
      </c>
      <c r="AF18" s="254">
        <v>174.63856899999999</v>
      </c>
      <c r="AH18" s="273">
        <v>44593</v>
      </c>
      <c r="AI18" s="254">
        <v>88.001256999999995</v>
      </c>
      <c r="AP18" s="259"/>
    </row>
    <row r="19" spans="1:42" ht="15" customHeight="1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215</v>
      </c>
      <c r="AA19" s="259">
        <v>43965686</v>
      </c>
      <c r="AB19" s="273">
        <v>44621</v>
      </c>
      <c r="AC19" s="254">
        <v>551.66938400000004</v>
      </c>
      <c r="AE19" s="273">
        <v>44621</v>
      </c>
      <c r="AF19" s="254">
        <v>175.33267499999999</v>
      </c>
      <c r="AH19" s="273">
        <v>44621</v>
      </c>
      <c r="AI19" s="254">
        <v>87.711380000000005</v>
      </c>
      <c r="AP19" s="259"/>
    </row>
    <row r="20" spans="1:42" ht="15" customHeight="1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73">
        <v>44652</v>
      </c>
      <c r="AC20" s="254">
        <v>554.72084099999995</v>
      </c>
      <c r="AE20" s="273">
        <v>44652</v>
      </c>
      <c r="AF20" s="254">
        <v>177.67643899999999</v>
      </c>
      <c r="AH20" s="273">
        <v>44652</v>
      </c>
      <c r="AI20" s="254">
        <v>88.352429000000001</v>
      </c>
      <c r="AP20" s="259"/>
    </row>
    <row r="21" spans="1:42" ht="15" customHeight="1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AB21" s="273">
        <v>44682</v>
      </c>
      <c r="AC21" s="254">
        <v>560.560295</v>
      </c>
      <c r="AE21" s="273">
        <v>44682</v>
      </c>
      <c r="AF21" s="254">
        <v>179.30379099999999</v>
      </c>
      <c r="AH21" s="273">
        <v>44682</v>
      </c>
      <c r="AI21" s="254">
        <v>89.661679000000007</v>
      </c>
    </row>
    <row r="22" spans="1:42" ht="15" customHeight="1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B22" s="273">
        <v>44714</v>
      </c>
      <c r="AC22" s="254">
        <v>563.88575800000001</v>
      </c>
      <c r="AE22" s="273">
        <v>44714</v>
      </c>
      <c r="AF22" s="254">
        <v>180.98386099999999</v>
      </c>
      <c r="AH22" s="273">
        <v>44714</v>
      </c>
      <c r="AI22" s="254">
        <v>90.556487000000004</v>
      </c>
    </row>
    <row r="23" spans="1:42" ht="15" customHeight="1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B23" s="273">
        <v>44746</v>
      </c>
      <c r="AC23" s="254">
        <v>565.98780199999999</v>
      </c>
      <c r="AE23" s="273">
        <v>44746</v>
      </c>
      <c r="AF23" s="254">
        <v>182.73262700000001</v>
      </c>
      <c r="AH23" s="273">
        <v>44746</v>
      </c>
      <c r="AI23" s="254">
        <v>90.760827000000006</v>
      </c>
    </row>
    <row r="24" spans="1:42" ht="15" customHeight="1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B24" s="273">
        <v>44778</v>
      </c>
      <c r="AC24" s="254">
        <v>564.38430900000003</v>
      </c>
      <c r="AE24" s="273">
        <v>44778</v>
      </c>
      <c r="AF24" s="254">
        <v>181.57939099999999</v>
      </c>
      <c r="AH24" s="273">
        <v>44778</v>
      </c>
      <c r="AI24" s="254">
        <v>90.884389999999996</v>
      </c>
    </row>
    <row r="25" spans="1:42" ht="15" customHeight="1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B25" s="278"/>
      <c r="AE25" s="278"/>
      <c r="AH25" s="278"/>
    </row>
    <row r="26" spans="1:42" ht="15" customHeight="1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B26" s="278"/>
      <c r="AE26" s="278"/>
      <c r="AH26" s="278"/>
    </row>
    <row r="27" spans="1:42" ht="15" customHeight="1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B27" s="278"/>
      <c r="AE27" s="278"/>
      <c r="AH27" s="278"/>
    </row>
    <row r="28" spans="1:42" ht="15" customHeight="1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B28" s="278"/>
      <c r="AE28" s="278"/>
      <c r="AH28" s="278"/>
    </row>
    <row r="29" spans="1:42" ht="15" customHeight="1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B29" s="278"/>
      <c r="AE29" s="278"/>
      <c r="AH29" s="278"/>
    </row>
    <row r="30" spans="1:42" ht="15" customHeight="1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B30" s="278"/>
      <c r="AE30" s="278"/>
      <c r="AH30" s="278"/>
    </row>
    <row r="31" spans="1:42" ht="15" customHeight="1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B31" s="278"/>
      <c r="AE31" s="278"/>
      <c r="AH31" s="278"/>
    </row>
    <row r="32" spans="1:42" ht="15" customHeight="1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AB32" s="278"/>
      <c r="AE32" s="278"/>
      <c r="AH32" s="278"/>
    </row>
    <row r="33" spans="1:42" ht="15" customHeight="1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216</v>
      </c>
      <c r="AA33" s="257"/>
    </row>
    <row r="34" spans="1:42" ht="15" customHeight="1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72" t="s">
        <v>216</v>
      </c>
      <c r="AE34" s="272" t="s">
        <v>217</v>
      </c>
      <c r="AH34" s="272" t="s">
        <v>235</v>
      </c>
      <c r="AP34" s="258">
        <v>2022</v>
      </c>
    </row>
    <row r="35" spans="1:42" ht="15" customHeight="1" thickBot="1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204</v>
      </c>
      <c r="AA35" s="259">
        <v>21616722</v>
      </c>
      <c r="AP35" s="259">
        <v>1460985</v>
      </c>
    </row>
    <row r="36" spans="1:42" ht="15" customHeight="1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205</v>
      </c>
      <c r="AA36" s="259">
        <v>21387737</v>
      </c>
      <c r="AB36" s="273">
        <v>44317</v>
      </c>
      <c r="AC36" s="254">
        <v>271.17265500000002</v>
      </c>
      <c r="AE36" s="273">
        <v>44317</v>
      </c>
      <c r="AF36" s="254">
        <v>199.80040500000001</v>
      </c>
      <c r="AH36" s="273">
        <v>44317</v>
      </c>
      <c r="AI36" s="254">
        <v>17.345535000000002</v>
      </c>
      <c r="AK36" s="274" t="s">
        <v>226</v>
      </c>
      <c r="AL36" s="275">
        <v>2022</v>
      </c>
      <c r="AP36" s="259">
        <v>1349473</v>
      </c>
    </row>
    <row r="37" spans="1:42" ht="15" customHeight="1" thickBot="1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206</v>
      </c>
      <c r="AA37" s="259">
        <v>23910619</v>
      </c>
      <c r="AB37" s="273">
        <v>44348</v>
      </c>
      <c r="AC37" s="254">
        <v>274.06256999999999</v>
      </c>
      <c r="AE37" s="273">
        <v>44348</v>
      </c>
      <c r="AF37" s="254">
        <v>201.31011799999999</v>
      </c>
      <c r="AH37" s="273">
        <v>44348</v>
      </c>
      <c r="AI37" s="254">
        <v>17.552098999999998</v>
      </c>
      <c r="AK37" s="276" t="s">
        <v>236</v>
      </c>
      <c r="AL37" s="277">
        <v>2021</v>
      </c>
      <c r="AP37" s="259">
        <v>1386654</v>
      </c>
    </row>
    <row r="38" spans="1:42" ht="15" customHeight="1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207</v>
      </c>
      <c r="AA38" s="259">
        <v>23932607</v>
      </c>
      <c r="AB38" s="273">
        <v>44378</v>
      </c>
      <c r="AC38" s="254">
        <v>275.44546300000002</v>
      </c>
      <c r="AE38" s="273">
        <v>44378</v>
      </c>
      <c r="AF38" s="254">
        <v>201.99906300000001</v>
      </c>
      <c r="AH38" s="273">
        <v>44378</v>
      </c>
      <c r="AI38" s="254">
        <v>17.700386000000002</v>
      </c>
      <c r="AP38" s="259">
        <v>1474935</v>
      </c>
    </row>
    <row r="39" spans="1:42" ht="15" customHeight="1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208</v>
      </c>
      <c r="AA39" s="259">
        <v>25421795</v>
      </c>
      <c r="AB39" s="273">
        <v>44409</v>
      </c>
      <c r="AC39" s="254">
        <v>276.747367</v>
      </c>
      <c r="AE39" s="273">
        <v>44409</v>
      </c>
      <c r="AF39" s="254">
        <v>202.157746</v>
      </c>
      <c r="AH39" s="273">
        <v>44409</v>
      </c>
      <c r="AI39" s="254">
        <v>17.774260999999999</v>
      </c>
      <c r="AP39" s="259">
        <v>1604300</v>
      </c>
    </row>
    <row r="40" spans="1:42" ht="15" customHeight="1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209</v>
      </c>
      <c r="AA40" s="259">
        <v>23125768</v>
      </c>
      <c r="AB40" s="273">
        <v>44440</v>
      </c>
      <c r="AC40" s="254">
        <v>277.17386299999998</v>
      </c>
      <c r="AE40" s="273">
        <v>44440</v>
      </c>
      <c r="AF40" s="254">
        <v>201.62899400000001</v>
      </c>
      <c r="AH40" s="273">
        <v>44440</v>
      </c>
      <c r="AI40" s="254">
        <v>17.816631999999998</v>
      </c>
      <c r="AP40" s="259">
        <v>1474713</v>
      </c>
    </row>
    <row r="41" spans="1:42" ht="15" customHeight="1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210</v>
      </c>
      <c r="AA41" s="259">
        <v>24306034</v>
      </c>
      <c r="AB41" s="273">
        <v>44470</v>
      </c>
      <c r="AC41" s="254">
        <v>276.67334599999998</v>
      </c>
      <c r="AE41" s="273">
        <v>44470</v>
      </c>
      <c r="AF41" s="254">
        <v>200.251473</v>
      </c>
      <c r="AH41" s="273">
        <v>44470</v>
      </c>
      <c r="AI41" s="254">
        <v>17.741454999999998</v>
      </c>
      <c r="AP41" s="259">
        <v>1518965</v>
      </c>
    </row>
    <row r="42" spans="1:42" ht="15" customHeight="1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211</v>
      </c>
      <c r="AA42" s="259">
        <v>21902550</v>
      </c>
      <c r="AB42" s="273">
        <v>44501</v>
      </c>
      <c r="AC42" s="254">
        <v>276.22528</v>
      </c>
      <c r="AE42" s="273">
        <v>44501</v>
      </c>
      <c r="AF42" s="254">
        <v>198.95327700000001</v>
      </c>
      <c r="AH42" s="273">
        <v>44501</v>
      </c>
      <c r="AI42" s="254">
        <v>17.724955000000001</v>
      </c>
      <c r="AP42" s="259"/>
    </row>
    <row r="43" spans="1:42" ht="15" customHeight="1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212</v>
      </c>
      <c r="AA43" s="259">
        <v>21969911</v>
      </c>
      <c r="AB43" s="273">
        <v>44531</v>
      </c>
      <c r="AC43" s="254">
        <v>276.19818800000002</v>
      </c>
      <c r="AE43" s="273">
        <v>44531</v>
      </c>
      <c r="AF43" s="254">
        <v>197.95181099999999</v>
      </c>
      <c r="AH43" s="273">
        <v>44531</v>
      </c>
      <c r="AI43" s="254">
        <v>17.709254999999999</v>
      </c>
      <c r="AP43" s="259"/>
    </row>
    <row r="44" spans="1:42" ht="15" customHeight="1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213</v>
      </c>
      <c r="AA44" s="259">
        <v>23848860</v>
      </c>
      <c r="AB44" s="273">
        <v>44562</v>
      </c>
      <c r="AC44" s="254">
        <v>276.49715800000001</v>
      </c>
      <c r="AE44" s="273">
        <v>44562</v>
      </c>
      <c r="AF44" s="254">
        <v>197.236662</v>
      </c>
      <c r="AH44" s="273">
        <v>44562</v>
      </c>
      <c r="AI44" s="254">
        <v>17.683085999999999</v>
      </c>
      <c r="AP44" s="259"/>
    </row>
    <row r="45" spans="1:42" ht="15" customHeight="1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214</v>
      </c>
      <c r="AA45" s="259">
        <v>21694089</v>
      </c>
      <c r="AB45" s="273">
        <v>44593</v>
      </c>
      <c r="AC45" s="254">
        <v>276.41863699999999</v>
      </c>
      <c r="AE45" s="273">
        <v>44593</v>
      </c>
      <c r="AF45" s="254">
        <v>196.424744</v>
      </c>
      <c r="AH45" s="273">
        <v>44593</v>
      </c>
      <c r="AI45" s="254">
        <v>17.665714000000001</v>
      </c>
      <c r="AP45" s="259"/>
    </row>
    <row r="46" spans="1:42" ht="15" customHeight="1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215</v>
      </c>
      <c r="AA46" s="259">
        <v>20944890</v>
      </c>
      <c r="AB46" s="273">
        <v>44621</v>
      </c>
      <c r="AC46" s="254">
        <v>275.33436399999999</v>
      </c>
      <c r="AE46" s="273">
        <v>44621</v>
      </c>
      <c r="AF46" s="254">
        <v>195.23077799999999</v>
      </c>
      <c r="AH46" s="273">
        <v>44621</v>
      </c>
      <c r="AI46" s="254">
        <v>17.569132</v>
      </c>
      <c r="AP46" s="259"/>
    </row>
    <row r="47" spans="1:42" ht="15" customHeight="1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73">
        <v>44652</v>
      </c>
      <c r="AC47" s="254">
        <v>275.10316799999998</v>
      </c>
      <c r="AE47" s="273">
        <v>44652</v>
      </c>
      <c r="AF47" s="254">
        <v>194.50659300000001</v>
      </c>
      <c r="AH47" s="273">
        <v>44652</v>
      </c>
      <c r="AI47" s="254">
        <v>17.545867999999999</v>
      </c>
      <c r="AP47" s="259"/>
    </row>
    <row r="48" spans="1:42" ht="15" customHeight="1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AB48" s="273">
        <v>44682</v>
      </c>
      <c r="AC48" s="254">
        <v>277.74408499999998</v>
      </c>
      <c r="AE48" s="273">
        <v>44682</v>
      </c>
      <c r="AF48" s="254">
        <v>195.98914300000001</v>
      </c>
      <c r="AH48" s="273">
        <v>44682</v>
      </c>
      <c r="AI48" s="254">
        <v>17.715394</v>
      </c>
    </row>
    <row r="49" spans="1:35" ht="15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AB49" s="273">
        <v>44714</v>
      </c>
      <c r="AC49" s="254">
        <v>278.24818900000002</v>
      </c>
      <c r="AE49" s="273">
        <v>44714</v>
      </c>
      <c r="AF49" s="254">
        <v>195.573759</v>
      </c>
      <c r="AH49" s="273">
        <v>44714</v>
      </c>
      <c r="AI49" s="254">
        <v>17.711227999999998</v>
      </c>
    </row>
    <row r="50" spans="1:35" ht="15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AB50" s="273">
        <v>44746</v>
      </c>
      <c r="AC50" s="254">
        <v>278.14271100000002</v>
      </c>
      <c r="AE50" s="273">
        <v>44746</v>
      </c>
      <c r="AF50" s="254">
        <v>194.94725399999999</v>
      </c>
      <c r="AH50" s="273">
        <v>44746</v>
      </c>
      <c r="AI50" s="254">
        <v>17.676144000000001</v>
      </c>
    </row>
    <row r="51" spans="1:35" ht="15" customHeight="1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AB51" s="273">
        <v>44778</v>
      </c>
      <c r="AC51" s="254">
        <v>277.53878700000001</v>
      </c>
      <c r="AE51" s="273">
        <v>44778</v>
      </c>
      <c r="AF51" s="254">
        <v>194.333505</v>
      </c>
      <c r="AH51" s="273">
        <v>44778</v>
      </c>
      <c r="AI51" s="254">
        <v>17.681687</v>
      </c>
    </row>
    <row r="52" spans="1:35" ht="15" customHeight="1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AB52" s="278"/>
      <c r="AE52" s="278"/>
      <c r="AH52" s="278"/>
    </row>
    <row r="53" spans="1:35" ht="15" customHeight="1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AB53" s="278"/>
      <c r="AE53" s="278"/>
      <c r="AH53" s="278"/>
    </row>
    <row r="54" spans="1:35" ht="15" customHeight="1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  <c r="AB54" s="278"/>
      <c r="AE54" s="278"/>
      <c r="AH54" s="278"/>
    </row>
    <row r="55" spans="1:35" ht="15" customHeight="1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  <c r="AB55" s="278"/>
      <c r="AE55" s="278"/>
      <c r="AH55" s="278"/>
    </row>
    <row r="56" spans="1:35" ht="15" customHeight="1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  <c r="AB56" s="278"/>
      <c r="AE56" s="278"/>
      <c r="AH56" s="278"/>
    </row>
    <row r="57" spans="1:35" ht="15" customHeight="1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  <c r="AB57" s="278"/>
      <c r="AH57" s="278"/>
    </row>
    <row r="58" spans="1:35" ht="15" customHeight="1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  <c r="AH58" s="278"/>
    </row>
    <row r="59" spans="1:35" ht="15" customHeight="1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35" ht="15" customHeight="1">
      <c r="Z60" s="259"/>
      <c r="AA60" s="259"/>
    </row>
    <row r="61" spans="1:35" ht="15" customHeight="1">
      <c r="Z61" s="259"/>
      <c r="AA61" s="259"/>
    </row>
    <row r="62" spans="1:35" ht="15" customHeight="1">
      <c r="Z62" s="259"/>
      <c r="AA62" s="259"/>
    </row>
    <row r="63" spans="1:35" ht="15" customHeight="1">
      <c r="Z63" s="259"/>
      <c r="AA63" s="259"/>
    </row>
    <row r="64" spans="1:35" ht="15" customHeight="1">
      <c r="Z64" s="259"/>
      <c r="AA64" s="259"/>
    </row>
    <row r="65" spans="26:27" ht="15" customHeight="1">
      <c r="Z65" s="259"/>
      <c r="AA65" s="259"/>
    </row>
  </sheetData>
  <pageMargins left="0.63" right="0.25" top="0.47" bottom="0.19" header="0.3" footer="0.15"/>
  <pageSetup paperSize="9" scale="54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04F32-0A2E-4FD4-B431-6B87283720FE}">
  <sheetPr>
    <pageSetUpPr fitToPage="1"/>
  </sheetPr>
  <dimension ref="A1:AU58"/>
  <sheetViews>
    <sheetView showGridLines="0" zoomScale="70" zoomScaleNormal="70" workbookViewId="0"/>
  </sheetViews>
  <sheetFormatPr baseColWidth="10" defaultColWidth="11.44140625" defaultRowHeight="15" customHeight="1"/>
  <cols>
    <col min="1" max="1" width="3.6640625" style="247" customWidth="1"/>
    <col min="2" max="8" width="11.5546875" style="247" customWidth="1"/>
    <col min="9" max="9" width="3.6640625" style="247" customWidth="1"/>
    <col min="10" max="16" width="11.5546875" style="247" customWidth="1"/>
    <col min="17" max="17" width="3.6640625" style="247" customWidth="1"/>
    <col min="18" max="25" width="11.5546875" style="247" customWidth="1"/>
    <col min="26" max="26" width="12.88671875" style="263" customWidth="1"/>
    <col min="27" max="27" width="12.88671875" style="264" customWidth="1"/>
    <col min="28" max="29" width="12.88671875" style="263" customWidth="1"/>
    <col min="30" max="30" width="12.88671875" style="264" customWidth="1"/>
    <col min="31" max="32" width="12.88671875" style="263" customWidth="1"/>
    <col min="33" max="33" width="12.88671875" style="264" customWidth="1"/>
    <col min="34" max="43" width="12.88671875" style="263" customWidth="1"/>
    <col min="44" max="45" width="12.88671875" style="262" customWidth="1"/>
    <col min="46" max="47" width="12.88671875" style="283" customWidth="1"/>
    <col min="48" max="63" width="12.88671875" style="247" customWidth="1"/>
    <col min="64" max="16384" width="11.44140625" style="247"/>
  </cols>
  <sheetData>
    <row r="1" spans="1:36" ht="24.6">
      <c r="B1" s="251" t="s">
        <v>237</v>
      </c>
      <c r="C1" s="279"/>
      <c r="D1" s="279"/>
      <c r="E1" s="279"/>
      <c r="F1" s="279"/>
      <c r="G1" s="279"/>
      <c r="H1" s="279"/>
      <c r="I1" s="279"/>
      <c r="J1" s="279"/>
      <c r="K1" s="279"/>
      <c r="T1" s="261"/>
      <c r="U1" s="261"/>
      <c r="V1" s="261"/>
      <c r="W1" s="261"/>
      <c r="X1" s="261"/>
      <c r="Y1" s="261"/>
      <c r="Z1" s="263" t="s">
        <v>229</v>
      </c>
    </row>
    <row r="2" spans="1:36" ht="15" customHeight="1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3" t="s">
        <v>238</v>
      </c>
    </row>
    <row r="3" spans="1:36" ht="1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3" t="s">
        <v>239</v>
      </c>
    </row>
    <row r="4" spans="1:36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3" t="s">
        <v>232</v>
      </c>
    </row>
    <row r="5" spans="1:36" ht="15" customHeigh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Z5" s="263" t="s">
        <v>233</v>
      </c>
    </row>
    <row r="6" spans="1:36" ht="15" customHeigh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172</v>
      </c>
      <c r="Y6" s="261"/>
    </row>
    <row r="7" spans="1:36" ht="15" customHeigh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Y7" s="261"/>
      <c r="Z7" s="266" t="s">
        <v>201</v>
      </c>
      <c r="AC7" s="266" t="s">
        <v>202</v>
      </c>
      <c r="AF7" s="266" t="s">
        <v>203</v>
      </c>
    </row>
    <row r="8" spans="1:36" ht="15" customHeight="1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AB8" s="280"/>
    </row>
    <row r="9" spans="1:36" ht="15" customHeight="1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81">
        <v>44317</v>
      </c>
      <c r="AA9" s="264">
        <v>-3.2296930744679743E-2</v>
      </c>
      <c r="AC9" s="281">
        <v>44317</v>
      </c>
      <c r="AD9" s="264">
        <v>-0.11998134809660414</v>
      </c>
      <c r="AF9" s="281">
        <v>44317</v>
      </c>
      <c r="AG9" s="264">
        <v>-3.7170017837479606E-2</v>
      </c>
      <c r="AI9" s="263" t="s">
        <v>224</v>
      </c>
      <c r="AJ9" s="263">
        <v>2022</v>
      </c>
    </row>
    <row r="10" spans="1:36" ht="15" customHeight="1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81">
        <v>44348</v>
      </c>
      <c r="AA10" s="264">
        <v>-1.1005170745848858E-2</v>
      </c>
      <c r="AC10" s="281">
        <v>44348</v>
      </c>
      <c r="AD10" s="264">
        <v>-0.10232649483950539</v>
      </c>
      <c r="AF10" s="281">
        <v>44348</v>
      </c>
      <c r="AG10" s="264">
        <v>-1.2050849946496668E-2</v>
      </c>
      <c r="AI10" s="263" t="s">
        <v>234</v>
      </c>
      <c r="AJ10" s="263">
        <v>2021</v>
      </c>
    </row>
    <row r="11" spans="1:36" ht="15" customHeight="1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81">
        <v>44378</v>
      </c>
      <c r="AA11" s="264">
        <v>8.66948879794208E-3</v>
      </c>
      <c r="AC11" s="281">
        <v>44378</v>
      </c>
      <c r="AD11" s="264">
        <v>-8.4529350113766957E-2</v>
      </c>
      <c r="AF11" s="281">
        <v>44378</v>
      </c>
      <c r="AG11" s="264">
        <v>2.5150005073011385E-2</v>
      </c>
    </row>
    <row r="12" spans="1:36" ht="15" customHeight="1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81">
        <v>44409</v>
      </c>
      <c r="AA12" s="264">
        <v>2.9931900021573341E-2</v>
      </c>
      <c r="AC12" s="281">
        <v>44409</v>
      </c>
      <c r="AD12" s="264">
        <v>-5.1002474440878132E-2</v>
      </c>
      <c r="AF12" s="281">
        <v>44409</v>
      </c>
      <c r="AG12" s="264">
        <v>6.3674387055334444E-2</v>
      </c>
      <c r="AI12" s="263" t="s">
        <v>240</v>
      </c>
      <c r="AJ12" s="263">
        <v>2021</v>
      </c>
    </row>
    <row r="13" spans="1:36" ht="15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81">
        <v>44440</v>
      </c>
      <c r="AA13" s="264">
        <v>3.97519268810737E-2</v>
      </c>
      <c r="AC13" s="281">
        <v>44440</v>
      </c>
      <c r="AD13" s="264">
        <v>-3.3297327642771393E-2</v>
      </c>
      <c r="AF13" s="281">
        <v>44440</v>
      </c>
      <c r="AG13" s="264">
        <v>7.594563941478924E-2</v>
      </c>
      <c r="AI13" s="263" t="s">
        <v>241</v>
      </c>
      <c r="AJ13" s="263">
        <v>2020</v>
      </c>
    </row>
    <row r="14" spans="1:36" ht="15" customHeight="1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81">
        <v>44470</v>
      </c>
      <c r="AA14" s="264">
        <v>4.7019546728201363E-2</v>
      </c>
      <c r="AC14" s="281">
        <v>44470</v>
      </c>
      <c r="AD14" s="264">
        <v>-1.5802786353800967E-2</v>
      </c>
      <c r="AF14" s="281">
        <v>44470</v>
      </c>
      <c r="AG14" s="264">
        <v>8.1584418758764626E-2</v>
      </c>
    </row>
    <row r="15" spans="1:36" ht="15" customHeight="1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81">
        <v>44501</v>
      </c>
      <c r="AA15" s="264">
        <v>5.085808247340836E-2</v>
      </c>
      <c r="AC15" s="281">
        <v>44501</v>
      </c>
      <c r="AD15" s="264">
        <v>9.0658047011240236E-3</v>
      </c>
      <c r="AF15" s="281">
        <v>44501</v>
      </c>
      <c r="AG15" s="264">
        <v>7.6307982020327222E-2</v>
      </c>
    </row>
    <row r="16" spans="1:36" ht="15" customHeight="1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81">
        <v>44531</v>
      </c>
      <c r="AA16" s="264">
        <v>5.608495042650645E-2</v>
      </c>
      <c r="AC16" s="281">
        <v>44531</v>
      </c>
      <c r="AD16" s="264">
        <v>2.3705487428082678E-2</v>
      </c>
      <c r="AF16" s="281">
        <v>44531</v>
      </c>
      <c r="AG16" s="264">
        <v>0.10195977755221521</v>
      </c>
    </row>
    <row r="17" spans="1:33" ht="15" customHeight="1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81">
        <v>44562</v>
      </c>
      <c r="AA17" s="264">
        <v>7.1227417592410941E-2</v>
      </c>
      <c r="AC17" s="281">
        <v>44562</v>
      </c>
      <c r="AD17" s="264">
        <v>5.3519169791040752E-2</v>
      </c>
      <c r="AF17" s="281">
        <v>44562</v>
      </c>
      <c r="AG17" s="264">
        <v>0.1334081155887506</v>
      </c>
    </row>
    <row r="18" spans="1:33" ht="15" customHeight="1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81">
        <v>44593</v>
      </c>
      <c r="AA18" s="264">
        <v>8.3562457782957289E-2</v>
      </c>
      <c r="AC18" s="281">
        <v>44593</v>
      </c>
      <c r="AD18" s="264">
        <v>7.6773347988849994E-2</v>
      </c>
      <c r="AF18" s="281">
        <v>44593</v>
      </c>
      <c r="AG18" s="264">
        <v>0.1555430364760727</v>
      </c>
    </row>
    <row r="19" spans="1:33" ht="15" customHeight="1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81">
        <v>44621</v>
      </c>
      <c r="AA19" s="264">
        <v>7.8080732102192199E-2</v>
      </c>
      <c r="AC19" s="281">
        <v>44621</v>
      </c>
      <c r="AD19" s="264">
        <v>8.4742533114256557E-2</v>
      </c>
      <c r="AF19" s="281">
        <v>44621</v>
      </c>
      <c r="AG19" s="264">
        <v>0.14259110757126067</v>
      </c>
    </row>
    <row r="20" spans="1:33" ht="15" customHeight="1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81">
        <v>44652</v>
      </c>
      <c r="AA20" s="264">
        <v>7.6313070552057813E-2</v>
      </c>
      <c r="AC20" s="281">
        <v>44652</v>
      </c>
      <c r="AD20" s="264">
        <v>0.11097691956717298</v>
      </c>
      <c r="AF20" s="281">
        <v>44652</v>
      </c>
      <c r="AG20" s="264">
        <v>0.1326808570134152</v>
      </c>
    </row>
    <row r="21" spans="1:33" ht="15" customHeight="1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81">
        <v>44682</v>
      </c>
      <c r="AA21" s="264">
        <v>7.2394562929306266E-2</v>
      </c>
      <c r="AC21" s="281">
        <v>44682</v>
      </c>
      <c r="AD21" s="264">
        <v>0.11185638363589362</v>
      </c>
      <c r="AF21" s="281">
        <v>44682</v>
      </c>
      <c r="AG21" s="264">
        <v>0.12244288020059485</v>
      </c>
    </row>
    <row r="22" spans="1:33" ht="15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81">
        <v>44714</v>
      </c>
      <c r="AA22" s="264">
        <v>6.9203336991928807E-2</v>
      </c>
      <c r="AC22" s="281">
        <v>44714</v>
      </c>
      <c r="AD22" s="264">
        <v>0.11882288471304064</v>
      </c>
      <c r="AF22" s="281">
        <v>44714</v>
      </c>
      <c r="AG22" s="264">
        <v>0.11829641826116016</v>
      </c>
    </row>
    <row r="23" spans="1:33" ht="15" customHeight="1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81">
        <v>44746</v>
      </c>
      <c r="AA23" s="264">
        <v>6.5443991271084065E-2</v>
      </c>
      <c r="AC23" s="281">
        <v>44746</v>
      </c>
      <c r="AD23" s="264">
        <v>0.12359190634146017</v>
      </c>
      <c r="AF23" s="281">
        <v>44746</v>
      </c>
      <c r="AG23" s="264">
        <v>0.1027128944258493</v>
      </c>
    </row>
    <row r="24" spans="1:33" ht="15" customHeight="1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82"/>
      <c r="AC24" s="282"/>
      <c r="AF24" s="282"/>
    </row>
    <row r="25" spans="1:33" ht="15" customHeight="1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82"/>
      <c r="AF25" s="282"/>
    </row>
    <row r="26" spans="1:33" ht="15" customHeight="1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</row>
    <row r="27" spans="1:33" ht="15" customHeight="1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</row>
    <row r="28" spans="1:33" ht="15" customHeight="1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</row>
    <row r="29" spans="1:33" ht="15" customHeight="1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</row>
    <row r="30" spans="1:33" ht="15" customHeight="1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</row>
    <row r="31" spans="1:33" ht="15" customHeight="1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</row>
    <row r="32" spans="1:33" ht="15" customHeight="1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</row>
    <row r="33" spans="1:36" ht="15" customHeight="1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</row>
    <row r="34" spans="1:36" ht="15" customHeight="1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6" t="s">
        <v>216</v>
      </c>
      <c r="AC34" s="266" t="s">
        <v>217</v>
      </c>
      <c r="AF34" s="266" t="s">
        <v>218</v>
      </c>
    </row>
    <row r="35" spans="1:36" ht="15" customHeight="1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</row>
    <row r="36" spans="1:36" ht="15" customHeight="1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81">
        <v>44317</v>
      </c>
      <c r="AA36" s="264">
        <v>3.3176820471204849E-2</v>
      </c>
      <c r="AC36" s="281">
        <v>44317</v>
      </c>
      <c r="AD36" s="264">
        <v>5.6149073775790724E-2</v>
      </c>
      <c r="AF36" s="281">
        <v>44317</v>
      </c>
      <c r="AG36" s="264">
        <v>3.0713666235557043E-2</v>
      </c>
      <c r="AI36" s="263" t="s">
        <v>226</v>
      </c>
      <c r="AJ36" s="263">
        <v>2022</v>
      </c>
    </row>
    <row r="37" spans="1:36" ht="15" customHeight="1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81">
        <v>44348</v>
      </c>
      <c r="AA37" s="264">
        <v>5.4478845436970291E-2</v>
      </c>
      <c r="AC37" s="281">
        <v>44348</v>
      </c>
      <c r="AD37" s="264">
        <v>6.6461848107498292E-2</v>
      </c>
      <c r="AF37" s="281">
        <v>44348</v>
      </c>
      <c r="AG37" s="264">
        <v>5.3775140462097824E-2</v>
      </c>
      <c r="AI37" s="263" t="s">
        <v>236</v>
      </c>
      <c r="AJ37" s="263">
        <v>2021</v>
      </c>
    </row>
    <row r="38" spans="1:36" ht="15" customHeight="1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81">
        <v>44378</v>
      </c>
      <c r="AA38" s="264">
        <v>6.8277349830211873E-2</v>
      </c>
      <c r="AC38" s="281">
        <v>44378</v>
      </c>
      <c r="AD38" s="264">
        <v>8.08038726901944E-2</v>
      </c>
      <c r="AF38" s="281">
        <v>44378</v>
      </c>
      <c r="AG38" s="264">
        <v>7.2996350315848127E-2</v>
      </c>
    </row>
    <row r="39" spans="1:36" ht="15" customHeight="1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81">
        <v>44409</v>
      </c>
      <c r="AA39" s="264">
        <v>7.3581722612025266E-2</v>
      </c>
      <c r="AC39" s="281">
        <v>44409</v>
      </c>
      <c r="AD39" s="264">
        <v>7.8527995959128849E-2</v>
      </c>
      <c r="AF39" s="281">
        <v>44409</v>
      </c>
      <c r="AG39" s="264">
        <v>7.8639977385228974E-2</v>
      </c>
      <c r="AI39" s="263" t="s">
        <v>242</v>
      </c>
      <c r="AJ39" s="263">
        <v>2021</v>
      </c>
    </row>
    <row r="40" spans="1:36" ht="15" customHeight="1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81">
        <v>44440</v>
      </c>
      <c r="AA40" s="264">
        <v>7.5245212739847314E-2</v>
      </c>
      <c r="AC40" s="281">
        <v>44440</v>
      </c>
      <c r="AD40" s="264">
        <v>7.1150979713181212E-2</v>
      </c>
      <c r="AF40" s="281">
        <v>44440</v>
      </c>
      <c r="AG40" s="264">
        <v>8.127261172729433E-2</v>
      </c>
      <c r="AI40" s="263" t="s">
        <v>243</v>
      </c>
      <c r="AJ40" s="263">
        <v>2020</v>
      </c>
    </row>
    <row r="41" spans="1:36" ht="15" customHeight="1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81">
        <v>44470</v>
      </c>
      <c r="AA41" s="264">
        <v>7.4580264859136353E-2</v>
      </c>
      <c r="AC41" s="281">
        <v>44470</v>
      </c>
      <c r="AD41" s="264">
        <v>5.9588156124762294E-2</v>
      </c>
      <c r="AF41" s="281">
        <v>44470</v>
      </c>
      <c r="AG41" s="264">
        <v>7.6571233412972506E-2</v>
      </c>
    </row>
    <row r="42" spans="1:36" ht="1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81">
        <v>44501</v>
      </c>
      <c r="AA42" s="264">
        <v>6.537393231964686E-2</v>
      </c>
      <c r="AC42" s="281">
        <v>44501</v>
      </c>
      <c r="AD42" s="264">
        <v>4.0020850607342881E-2</v>
      </c>
      <c r="AF42" s="281">
        <v>44501</v>
      </c>
      <c r="AG42" s="264">
        <v>6.6674097100036675E-2</v>
      </c>
    </row>
    <row r="43" spans="1:36" ht="15" customHeight="1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81">
        <v>44531</v>
      </c>
      <c r="AA43" s="264">
        <v>5.6370216489294196E-2</v>
      </c>
      <c r="AC43" s="281">
        <v>44531</v>
      </c>
      <c r="AD43" s="264">
        <v>2.2421777253976812E-2</v>
      </c>
      <c r="AF43" s="281">
        <v>44531</v>
      </c>
      <c r="AG43" s="264">
        <v>5.6038250010495713E-2</v>
      </c>
    </row>
    <row r="44" spans="1:36" ht="15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81">
        <v>44562</v>
      </c>
      <c r="AA44" s="264">
        <v>5.6541730906002952E-2</v>
      </c>
      <c r="AC44" s="281">
        <v>44562</v>
      </c>
      <c r="AD44" s="264">
        <v>1.3965485222009164E-2</v>
      </c>
      <c r="AF44" s="281">
        <v>44562</v>
      </c>
      <c r="AG44" s="264">
        <v>5.1275982464107132E-2</v>
      </c>
    </row>
    <row r="45" spans="1:36" ht="15" customHeight="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81">
        <v>44593</v>
      </c>
      <c r="AA45" s="264">
        <v>5.7677949004432211E-2</v>
      </c>
      <c r="AC45" s="281">
        <v>44593</v>
      </c>
      <c r="AD45" s="264">
        <v>8.7786489405812067E-3</v>
      </c>
      <c r="AF45" s="281">
        <v>44593</v>
      </c>
      <c r="AG45" s="264">
        <v>5.127725370591122E-2</v>
      </c>
    </row>
    <row r="46" spans="1:36" ht="15" customHeight="1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81">
        <v>44621</v>
      </c>
      <c r="AA46" s="264">
        <v>4.5523648250621565E-2</v>
      </c>
      <c r="AC46" s="281">
        <v>44621</v>
      </c>
      <c r="AD46" s="264">
        <v>-3.7863608876990895E-3</v>
      </c>
      <c r="AF46" s="281">
        <v>44621</v>
      </c>
      <c r="AG46" s="264">
        <v>3.7063786393869119E-2</v>
      </c>
    </row>
    <row r="47" spans="1:36" ht="15" customHeight="1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81">
        <v>44652</v>
      </c>
      <c r="AA47" s="264">
        <v>2.913249490708722E-2</v>
      </c>
      <c r="AC47" s="281">
        <v>44652</v>
      </c>
      <c r="AD47" s="264">
        <v>-1.6677794302476911E-2</v>
      </c>
      <c r="AF47" s="281">
        <v>44652</v>
      </c>
      <c r="AG47" s="264">
        <v>2.3455283267629311E-2</v>
      </c>
    </row>
    <row r="48" spans="1:36" ht="15" customHeight="1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81">
        <v>44682</v>
      </c>
      <c r="AA48" s="264">
        <v>2.4188659435443471E-2</v>
      </c>
      <c r="AC48" s="281">
        <v>44682</v>
      </c>
      <c r="AD48" s="264">
        <v>-1.904209853828874E-2</v>
      </c>
      <c r="AF48" s="281">
        <v>44682</v>
      </c>
      <c r="AG48" s="264">
        <v>2.1281096259066032E-2</v>
      </c>
    </row>
    <row r="49" spans="1:33" ht="15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81">
        <v>44714</v>
      </c>
      <c r="AA49" s="264">
        <v>1.5228245141246361E-2</v>
      </c>
      <c r="AC49" s="281">
        <v>44714</v>
      </c>
      <c r="AD49" s="264">
        <v>-2.8462136215130586E-2</v>
      </c>
      <c r="AF49" s="281">
        <v>44714</v>
      </c>
      <c r="AG49" s="264">
        <v>9.0246756242657964E-3</v>
      </c>
    </row>
    <row r="50" spans="1:33" ht="15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81">
        <v>44746</v>
      </c>
      <c r="AA50" s="264">
        <v>9.7482854527903839E-3</v>
      </c>
      <c r="AC50" s="281">
        <v>44746</v>
      </c>
      <c r="AD50" s="264">
        <v>-3.4877221187902305E-2</v>
      </c>
      <c r="AF50" s="281">
        <v>44746</v>
      </c>
      <c r="AG50" s="264">
        <v>-1.4106472028349514E-3</v>
      </c>
    </row>
    <row r="51" spans="1:33" ht="15" customHeight="1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82"/>
      <c r="AC51" s="282"/>
      <c r="AF51" s="282"/>
    </row>
    <row r="52" spans="1:33" ht="15" customHeight="1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82"/>
      <c r="AF52" s="282"/>
    </row>
    <row r="53" spans="1:33" ht="15" customHeight="1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82"/>
      <c r="AF53" s="282"/>
    </row>
    <row r="54" spans="1:33" ht="15" customHeight="1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AF54" s="282"/>
    </row>
    <row r="55" spans="1:33" ht="15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33" ht="15" customHeight="1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33" ht="15" customHeight="1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33" ht="15" customHeight="1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5477F-8234-4FC9-89DD-408980518B5F}">
  <sheetPr codeName="Hoja5">
    <pageSetUpPr fitToPage="1"/>
  </sheetPr>
  <dimension ref="A1:O62"/>
  <sheetViews>
    <sheetView zoomScale="80" zoomScaleNormal="80" workbookViewId="0"/>
  </sheetViews>
  <sheetFormatPr baseColWidth="10" defaultColWidth="11.44140625" defaultRowHeight="14.4"/>
  <cols>
    <col min="1" max="1" width="39.6640625" customWidth="1"/>
    <col min="2" max="2" width="42.109375" customWidth="1"/>
    <col min="3" max="4" width="14.6640625" customWidth="1"/>
    <col min="5" max="5" width="16.6640625" customWidth="1"/>
    <col min="6" max="6" width="8" customWidth="1"/>
    <col min="7" max="8" width="14.6640625" customWidth="1"/>
    <col min="9" max="9" width="16.6640625" customWidth="1"/>
    <col min="10" max="10" width="8" customWidth="1"/>
    <col min="11" max="12" width="14.6640625" customWidth="1"/>
    <col min="13" max="13" width="16.6640625" customWidth="1"/>
    <col min="14" max="14" width="8" customWidth="1"/>
  </cols>
  <sheetData>
    <row r="1" spans="1:15" ht="19.2" customHeight="1">
      <c r="A1" s="32" t="s">
        <v>47</v>
      </c>
      <c r="B1" s="32"/>
      <c r="C1" s="82"/>
      <c r="D1" s="32"/>
      <c r="E1" s="32"/>
      <c r="H1" s="32"/>
      <c r="I1" s="32"/>
      <c r="L1" s="32"/>
      <c r="M1" s="32"/>
    </row>
    <row r="2" spans="1:15" ht="15" customHeight="1">
      <c r="A2" s="79"/>
      <c r="B2" s="79"/>
      <c r="C2" s="82"/>
    </row>
    <row r="3" spans="1:15" ht="15" customHeight="1">
      <c r="A3" s="82"/>
      <c r="B3" s="82"/>
      <c r="C3" s="82"/>
    </row>
    <row r="4" spans="1:15" ht="15" customHeight="1">
      <c r="A4" s="83" t="s">
        <v>51</v>
      </c>
      <c r="B4" s="31"/>
      <c r="N4" s="113" t="s">
        <v>172</v>
      </c>
    </row>
    <row r="5" spans="1:15" ht="19.2" customHeight="1">
      <c r="A5" s="83"/>
      <c r="B5" s="83"/>
      <c r="C5" s="206" t="s">
        <v>3</v>
      </c>
      <c r="D5" s="206"/>
      <c r="E5" s="206"/>
      <c r="F5" s="206"/>
      <c r="G5" s="206" t="s">
        <v>4</v>
      </c>
      <c r="H5" s="206"/>
      <c r="I5" s="206"/>
      <c r="J5" s="206"/>
      <c r="K5" s="206" t="s">
        <v>5</v>
      </c>
      <c r="L5" s="206"/>
      <c r="M5" s="206"/>
      <c r="N5" s="206"/>
    </row>
    <row r="6" spans="1:15" ht="19.5" customHeight="1">
      <c r="A6" s="209" t="s">
        <v>88</v>
      </c>
      <c r="B6" s="209"/>
      <c r="C6" s="207" t="s">
        <v>89</v>
      </c>
      <c r="D6" s="207"/>
      <c r="E6" s="208" t="s">
        <v>12</v>
      </c>
      <c r="F6" s="208"/>
      <c r="G6" s="208" t="s">
        <v>89</v>
      </c>
      <c r="H6" s="208"/>
      <c r="I6" s="208" t="s">
        <v>12</v>
      </c>
      <c r="J6" s="208"/>
      <c r="K6" s="208" t="s">
        <v>89</v>
      </c>
      <c r="L6" s="208"/>
      <c r="M6" s="208" t="s">
        <v>12</v>
      </c>
      <c r="N6" s="208"/>
    </row>
    <row r="7" spans="1:15" ht="19.5" customHeight="1">
      <c r="A7" s="209"/>
      <c r="B7" s="209"/>
      <c r="C7" s="180">
        <v>2025</v>
      </c>
      <c r="D7" s="180">
        <v>2026</v>
      </c>
      <c r="E7" s="88" t="s">
        <v>13</v>
      </c>
      <c r="F7" s="88" t="s">
        <v>14</v>
      </c>
      <c r="G7" s="180">
        <v>2025</v>
      </c>
      <c r="H7" s="180">
        <v>2026</v>
      </c>
      <c r="I7" s="88" t="s">
        <v>13</v>
      </c>
      <c r="J7" s="88" t="s">
        <v>14</v>
      </c>
      <c r="K7" s="180">
        <v>2025</v>
      </c>
      <c r="L7" s="180">
        <v>2026</v>
      </c>
      <c r="M7" s="88" t="s">
        <v>13</v>
      </c>
      <c r="N7" s="88" t="s">
        <v>14</v>
      </c>
    </row>
    <row r="8" spans="1:15" s="138" customFormat="1" ht="19.5" customHeight="1">
      <c r="A8" s="181" t="s">
        <v>90</v>
      </c>
      <c r="B8" s="182" t="s">
        <v>91</v>
      </c>
      <c r="C8" s="183">
        <v>4791087</v>
      </c>
      <c r="D8" s="184">
        <v>4334363</v>
      </c>
      <c r="E8" s="185">
        <v>-456724</v>
      </c>
      <c r="F8" s="186">
        <v>-9.5327845225937295</v>
      </c>
      <c r="G8" s="187">
        <v>0</v>
      </c>
      <c r="H8" s="184">
        <v>0</v>
      </c>
      <c r="I8" s="185">
        <v>0</v>
      </c>
      <c r="J8" s="186" t="s">
        <v>151</v>
      </c>
      <c r="K8" s="187">
        <v>449</v>
      </c>
      <c r="L8" s="184">
        <v>384</v>
      </c>
      <c r="M8" s="185">
        <v>-65</v>
      </c>
      <c r="N8" s="186">
        <v>-14.476614699331851</v>
      </c>
      <c r="O8" s="152"/>
    </row>
    <row r="9" spans="1:15" s="138" customFormat="1" ht="19.5" customHeight="1">
      <c r="A9" s="181" t="s">
        <v>90</v>
      </c>
      <c r="B9" s="182" t="s">
        <v>92</v>
      </c>
      <c r="C9" s="183">
        <v>812998</v>
      </c>
      <c r="D9" s="184">
        <v>849303</v>
      </c>
      <c r="E9" s="185">
        <v>36305</v>
      </c>
      <c r="F9" s="186">
        <v>4.4655706410101894</v>
      </c>
      <c r="G9" s="187">
        <v>0</v>
      </c>
      <c r="H9" s="184">
        <v>0</v>
      </c>
      <c r="I9" s="185">
        <v>0</v>
      </c>
      <c r="J9" s="186" t="s">
        <v>151</v>
      </c>
      <c r="K9" s="187">
        <v>33892</v>
      </c>
      <c r="L9" s="184">
        <v>26854</v>
      </c>
      <c r="M9" s="185">
        <v>-7038</v>
      </c>
      <c r="N9" s="186">
        <v>-20.765962469019239</v>
      </c>
      <c r="O9" s="152"/>
    </row>
    <row r="10" spans="1:15" s="138" customFormat="1" ht="19.5" customHeight="1">
      <c r="A10" s="181" t="s">
        <v>90</v>
      </c>
      <c r="B10" s="182" t="s">
        <v>93</v>
      </c>
      <c r="C10" s="183">
        <v>2008907</v>
      </c>
      <c r="D10" s="184">
        <v>2075652</v>
      </c>
      <c r="E10" s="185">
        <v>66745</v>
      </c>
      <c r="F10" s="186">
        <v>3.3224534535446399</v>
      </c>
      <c r="G10" s="187">
        <v>0</v>
      </c>
      <c r="H10" s="184">
        <v>0</v>
      </c>
      <c r="I10" s="185">
        <v>0</v>
      </c>
      <c r="J10" s="186" t="s">
        <v>151</v>
      </c>
      <c r="K10" s="187">
        <v>3779</v>
      </c>
      <c r="L10" s="184">
        <v>3627</v>
      </c>
      <c r="M10" s="185">
        <v>-152</v>
      </c>
      <c r="N10" s="186">
        <v>-4.0222281026726714</v>
      </c>
      <c r="O10" s="152"/>
    </row>
    <row r="11" spans="1:15" s="138" customFormat="1" ht="19.5" customHeight="1">
      <c r="A11" s="181" t="s">
        <v>90</v>
      </c>
      <c r="B11" s="182" t="s">
        <v>94</v>
      </c>
      <c r="C11" s="183">
        <v>1539040</v>
      </c>
      <c r="D11" s="184">
        <v>1643189</v>
      </c>
      <c r="E11" s="185">
        <v>104149</v>
      </c>
      <c r="F11" s="186">
        <v>6.7671405551512578</v>
      </c>
      <c r="G11" s="187">
        <v>0</v>
      </c>
      <c r="H11" s="184">
        <v>0</v>
      </c>
      <c r="I11" s="185">
        <v>0</v>
      </c>
      <c r="J11" s="186" t="s">
        <v>151</v>
      </c>
      <c r="K11" s="187">
        <v>791</v>
      </c>
      <c r="L11" s="184">
        <v>603</v>
      </c>
      <c r="M11" s="185">
        <v>-188</v>
      </c>
      <c r="N11" s="186">
        <v>-23.76738305941846</v>
      </c>
      <c r="O11" s="152"/>
    </row>
    <row r="12" spans="1:15" s="138" customFormat="1" ht="19.5" customHeight="1">
      <c r="A12" s="181" t="s">
        <v>90</v>
      </c>
      <c r="B12" s="182" t="s">
        <v>95</v>
      </c>
      <c r="C12" s="183">
        <v>541314</v>
      </c>
      <c r="D12" s="184">
        <v>390209</v>
      </c>
      <c r="E12" s="185">
        <v>-151105</v>
      </c>
      <c r="F12" s="186">
        <v>-27.91448216746657</v>
      </c>
      <c r="G12" s="187">
        <v>0</v>
      </c>
      <c r="H12" s="184">
        <v>0</v>
      </c>
      <c r="I12" s="185">
        <v>0</v>
      </c>
      <c r="J12" s="186" t="s">
        <v>151</v>
      </c>
      <c r="K12" s="187">
        <v>27216</v>
      </c>
      <c r="L12" s="184">
        <v>27808</v>
      </c>
      <c r="M12" s="185">
        <v>592</v>
      </c>
      <c r="N12" s="186">
        <v>2.1751910640799541</v>
      </c>
      <c r="O12" s="152"/>
    </row>
    <row r="13" spans="1:15" s="138" customFormat="1" ht="19.5" customHeight="1">
      <c r="A13" s="181" t="s">
        <v>90</v>
      </c>
      <c r="B13" s="182" t="s">
        <v>96</v>
      </c>
      <c r="C13" s="183">
        <v>190424</v>
      </c>
      <c r="D13" s="184">
        <v>199053</v>
      </c>
      <c r="E13" s="185">
        <v>8629</v>
      </c>
      <c r="F13" s="186">
        <v>4.531466621854392</v>
      </c>
      <c r="G13" s="187">
        <v>0</v>
      </c>
      <c r="H13" s="184">
        <v>0</v>
      </c>
      <c r="I13" s="185">
        <v>0</v>
      </c>
      <c r="J13" s="186" t="s">
        <v>151</v>
      </c>
      <c r="K13" s="187">
        <v>12091</v>
      </c>
      <c r="L13" s="184">
        <v>5793</v>
      </c>
      <c r="M13" s="185">
        <v>-6298</v>
      </c>
      <c r="N13" s="186">
        <v>-52.088330162931108</v>
      </c>
      <c r="O13" s="152"/>
    </row>
    <row r="14" spans="1:15" s="138" customFormat="1" ht="19.5" customHeight="1">
      <c r="A14" s="181" t="s">
        <v>90</v>
      </c>
      <c r="B14" s="182" t="s">
        <v>97</v>
      </c>
      <c r="C14" s="183">
        <v>0</v>
      </c>
      <c r="D14" s="184">
        <v>0</v>
      </c>
      <c r="E14" s="185">
        <v>0</v>
      </c>
      <c r="F14" s="186" t="s">
        <v>151</v>
      </c>
      <c r="G14" s="187">
        <v>711807</v>
      </c>
      <c r="H14" s="184">
        <v>879625</v>
      </c>
      <c r="I14" s="185">
        <v>167818</v>
      </c>
      <c r="J14" s="186">
        <v>23.57633459631613</v>
      </c>
      <c r="K14" s="187">
        <v>25273</v>
      </c>
      <c r="L14" s="184">
        <v>21515</v>
      </c>
      <c r="M14" s="185">
        <v>-3758</v>
      </c>
      <c r="N14" s="186">
        <v>-14.869623709096659</v>
      </c>
      <c r="O14" s="152"/>
    </row>
    <row r="15" spans="1:15" s="138" customFormat="1" ht="19.5" customHeight="1">
      <c r="A15" s="181" t="s">
        <v>90</v>
      </c>
      <c r="B15" s="182" t="s">
        <v>98</v>
      </c>
      <c r="C15" s="183">
        <v>1513582</v>
      </c>
      <c r="D15" s="184">
        <v>1546893</v>
      </c>
      <c r="E15" s="185">
        <v>33311</v>
      </c>
      <c r="F15" s="186">
        <v>2.2008057706817401</v>
      </c>
      <c r="G15" s="187">
        <v>0</v>
      </c>
      <c r="H15" s="184">
        <v>0</v>
      </c>
      <c r="I15" s="185">
        <v>0</v>
      </c>
      <c r="J15" s="186" t="s">
        <v>151</v>
      </c>
      <c r="K15" s="187">
        <v>458</v>
      </c>
      <c r="L15" s="184">
        <v>572</v>
      </c>
      <c r="M15" s="185">
        <v>114</v>
      </c>
      <c r="N15" s="186">
        <v>24.890829694323141</v>
      </c>
      <c r="O15" s="152"/>
    </row>
    <row r="16" spans="1:15" s="138" customFormat="1" ht="19.5" customHeight="1">
      <c r="A16" s="181" t="s">
        <v>90</v>
      </c>
      <c r="B16" s="182" t="s">
        <v>99</v>
      </c>
      <c r="C16" s="183">
        <v>290108</v>
      </c>
      <c r="D16" s="184">
        <v>260472</v>
      </c>
      <c r="E16" s="185">
        <v>-29636</v>
      </c>
      <c r="F16" s="186">
        <v>-10.215505949508451</v>
      </c>
      <c r="G16" s="187">
        <v>0</v>
      </c>
      <c r="H16" s="184">
        <v>0</v>
      </c>
      <c r="I16" s="185">
        <v>0</v>
      </c>
      <c r="J16" s="186" t="s">
        <v>151</v>
      </c>
      <c r="K16" s="187">
        <v>73512</v>
      </c>
      <c r="L16" s="184">
        <v>70504</v>
      </c>
      <c r="M16" s="185">
        <v>-3008</v>
      </c>
      <c r="N16" s="186">
        <v>-4.0918489498313164</v>
      </c>
      <c r="O16" s="152"/>
    </row>
    <row r="17" spans="1:15" s="138" customFormat="1" ht="19.5" customHeight="1">
      <c r="A17" s="181" t="s">
        <v>100</v>
      </c>
      <c r="B17" s="182" t="s">
        <v>101</v>
      </c>
      <c r="C17" s="183">
        <v>0</v>
      </c>
      <c r="D17" s="184">
        <v>0</v>
      </c>
      <c r="E17" s="185">
        <v>0</v>
      </c>
      <c r="F17" s="186" t="s">
        <v>151</v>
      </c>
      <c r="G17" s="187">
        <v>608018</v>
      </c>
      <c r="H17" s="184">
        <v>477616</v>
      </c>
      <c r="I17" s="185">
        <v>-130402</v>
      </c>
      <c r="J17" s="186">
        <v>-21.447062422494071</v>
      </c>
      <c r="K17" s="187">
        <v>3895</v>
      </c>
      <c r="L17" s="184">
        <v>8987</v>
      </c>
      <c r="M17" s="185">
        <v>5092</v>
      </c>
      <c r="N17" s="186">
        <v>130.73170731707319</v>
      </c>
      <c r="O17" s="152"/>
    </row>
    <row r="18" spans="1:15" s="138" customFormat="1" ht="19.5" customHeight="1">
      <c r="A18" s="181" t="s">
        <v>100</v>
      </c>
      <c r="B18" s="182" t="s">
        <v>102</v>
      </c>
      <c r="C18" s="183">
        <v>0</v>
      </c>
      <c r="D18" s="184">
        <v>0</v>
      </c>
      <c r="E18" s="185">
        <v>0</v>
      </c>
      <c r="F18" s="186" t="s">
        <v>151</v>
      </c>
      <c r="G18" s="187">
        <v>528329</v>
      </c>
      <c r="H18" s="184">
        <v>337893</v>
      </c>
      <c r="I18" s="185">
        <v>-190436</v>
      </c>
      <c r="J18" s="186">
        <v>-36.044964406648127</v>
      </c>
      <c r="K18" s="187">
        <v>185130</v>
      </c>
      <c r="L18" s="184">
        <v>174319</v>
      </c>
      <c r="M18" s="185">
        <v>-10811</v>
      </c>
      <c r="N18" s="186">
        <v>-5.8396802247069672</v>
      </c>
      <c r="O18" s="152"/>
    </row>
    <row r="19" spans="1:15" s="138" customFormat="1" ht="19.5" customHeight="1">
      <c r="A19" s="181" t="s">
        <v>100</v>
      </c>
      <c r="B19" s="182" t="s">
        <v>103</v>
      </c>
      <c r="C19" s="183">
        <v>0</v>
      </c>
      <c r="D19" s="184">
        <v>0</v>
      </c>
      <c r="E19" s="185">
        <v>0</v>
      </c>
      <c r="F19" s="186" t="s">
        <v>151</v>
      </c>
      <c r="G19" s="187">
        <v>91206</v>
      </c>
      <c r="H19" s="184">
        <v>97767</v>
      </c>
      <c r="I19" s="185">
        <v>6561</v>
      </c>
      <c r="J19" s="186">
        <v>7.1936056838365943</v>
      </c>
      <c r="K19" s="187">
        <v>115030</v>
      </c>
      <c r="L19" s="184">
        <v>120728</v>
      </c>
      <c r="M19" s="185">
        <v>5698</v>
      </c>
      <c r="N19" s="186">
        <v>4.9534903938103128</v>
      </c>
      <c r="O19" s="152"/>
    </row>
    <row r="20" spans="1:15" s="138" customFormat="1" ht="19.5" customHeight="1">
      <c r="A20" s="181" t="s">
        <v>100</v>
      </c>
      <c r="B20" s="182" t="s">
        <v>104</v>
      </c>
      <c r="C20" s="183">
        <v>0</v>
      </c>
      <c r="D20" s="184">
        <v>0</v>
      </c>
      <c r="E20" s="185">
        <v>0</v>
      </c>
      <c r="F20" s="186" t="s">
        <v>151</v>
      </c>
      <c r="G20" s="187">
        <v>31379</v>
      </c>
      <c r="H20" s="184">
        <v>54485</v>
      </c>
      <c r="I20" s="185">
        <v>23106</v>
      </c>
      <c r="J20" s="186">
        <v>73.635233755059119</v>
      </c>
      <c r="K20" s="187">
        <v>1044087</v>
      </c>
      <c r="L20" s="184">
        <v>1023818</v>
      </c>
      <c r="M20" s="185">
        <v>-20269</v>
      </c>
      <c r="N20" s="186">
        <v>-1.941313319675473</v>
      </c>
      <c r="O20" s="152"/>
    </row>
    <row r="21" spans="1:15" s="138" customFormat="1" ht="19.5" customHeight="1">
      <c r="A21" s="181" t="s">
        <v>100</v>
      </c>
      <c r="B21" s="182" t="s">
        <v>105</v>
      </c>
      <c r="C21" s="183">
        <v>0</v>
      </c>
      <c r="D21" s="184">
        <v>0</v>
      </c>
      <c r="E21" s="185">
        <v>0</v>
      </c>
      <c r="F21" s="186" t="s">
        <v>151</v>
      </c>
      <c r="G21" s="187">
        <v>0</v>
      </c>
      <c r="H21" s="184">
        <v>0</v>
      </c>
      <c r="I21" s="185">
        <v>0</v>
      </c>
      <c r="J21" s="186" t="s">
        <v>151</v>
      </c>
      <c r="K21" s="187">
        <v>314653</v>
      </c>
      <c r="L21" s="184">
        <v>267007</v>
      </c>
      <c r="M21" s="185">
        <v>-47646</v>
      </c>
      <c r="N21" s="186">
        <v>-15.142394955713121</v>
      </c>
      <c r="O21" s="152"/>
    </row>
    <row r="22" spans="1:15" s="138" customFormat="1" ht="19.5" customHeight="1">
      <c r="A22" s="181" t="s">
        <v>106</v>
      </c>
      <c r="B22" s="182" t="s">
        <v>107</v>
      </c>
      <c r="C22" s="183">
        <v>0</v>
      </c>
      <c r="D22" s="184">
        <v>0</v>
      </c>
      <c r="E22" s="185">
        <v>0</v>
      </c>
      <c r="F22" s="186" t="s">
        <v>151</v>
      </c>
      <c r="G22" s="187">
        <v>42333</v>
      </c>
      <c r="H22" s="184">
        <v>66362</v>
      </c>
      <c r="I22" s="185">
        <v>24029</v>
      </c>
      <c r="J22" s="186">
        <v>56.761864266647763</v>
      </c>
      <c r="K22" s="187">
        <v>24617</v>
      </c>
      <c r="L22" s="184">
        <v>24130</v>
      </c>
      <c r="M22" s="185">
        <v>-487</v>
      </c>
      <c r="N22" s="186">
        <v>-1.978307673558916</v>
      </c>
      <c r="O22" s="152"/>
    </row>
    <row r="23" spans="1:15" s="138" customFormat="1" ht="19.5" customHeight="1">
      <c r="A23" s="181" t="s">
        <v>106</v>
      </c>
      <c r="B23" s="182" t="s">
        <v>108</v>
      </c>
      <c r="C23" s="183">
        <v>7651</v>
      </c>
      <c r="D23" s="184">
        <v>3870</v>
      </c>
      <c r="E23" s="185">
        <v>-3781</v>
      </c>
      <c r="F23" s="186">
        <v>-49.418376682786572</v>
      </c>
      <c r="G23" s="187">
        <v>1062654</v>
      </c>
      <c r="H23" s="184">
        <v>994805</v>
      </c>
      <c r="I23" s="185">
        <v>-67849</v>
      </c>
      <c r="J23" s="186">
        <v>-6.3848628057674404</v>
      </c>
      <c r="K23" s="187">
        <v>231381</v>
      </c>
      <c r="L23" s="184">
        <v>210958</v>
      </c>
      <c r="M23" s="185">
        <v>-20423</v>
      </c>
      <c r="N23" s="186">
        <v>-8.8265674363927928</v>
      </c>
      <c r="O23" s="152"/>
    </row>
    <row r="24" spans="1:15" s="138" customFormat="1" ht="19.5" customHeight="1">
      <c r="A24" s="181" t="s">
        <v>109</v>
      </c>
      <c r="B24" s="182" t="s">
        <v>110</v>
      </c>
      <c r="C24" s="183">
        <v>0</v>
      </c>
      <c r="D24" s="184">
        <v>0</v>
      </c>
      <c r="E24" s="185">
        <v>0</v>
      </c>
      <c r="F24" s="186" t="s">
        <v>151</v>
      </c>
      <c r="G24" s="187">
        <v>23059</v>
      </c>
      <c r="H24" s="184">
        <v>17441</v>
      </c>
      <c r="I24" s="185">
        <v>-5618</v>
      </c>
      <c r="J24" s="186">
        <v>-24.363589054165399</v>
      </c>
      <c r="K24" s="187">
        <v>3473</v>
      </c>
      <c r="L24" s="184">
        <v>2306</v>
      </c>
      <c r="M24" s="185">
        <v>-1167</v>
      </c>
      <c r="N24" s="186">
        <v>-33.602073135617623</v>
      </c>
      <c r="O24" s="152"/>
    </row>
    <row r="25" spans="1:15" s="138" customFormat="1" ht="19.5" customHeight="1">
      <c r="A25" s="181" t="s">
        <v>109</v>
      </c>
      <c r="B25" s="182" t="s">
        <v>111</v>
      </c>
      <c r="C25" s="183">
        <v>0</v>
      </c>
      <c r="D25" s="184">
        <v>0</v>
      </c>
      <c r="E25" s="185">
        <v>0</v>
      </c>
      <c r="F25" s="186" t="s">
        <v>151</v>
      </c>
      <c r="G25" s="187">
        <v>19486</v>
      </c>
      <c r="H25" s="184">
        <v>15102</v>
      </c>
      <c r="I25" s="185">
        <v>-4384</v>
      </c>
      <c r="J25" s="186">
        <v>-22.498203838653399</v>
      </c>
      <c r="K25" s="187">
        <v>15953</v>
      </c>
      <c r="L25" s="184">
        <v>14368</v>
      </c>
      <c r="M25" s="185">
        <v>-1585</v>
      </c>
      <c r="N25" s="186">
        <v>-9.9354353413151131</v>
      </c>
      <c r="O25" s="152"/>
    </row>
    <row r="26" spans="1:15" s="138" customFormat="1" ht="19.5" customHeight="1">
      <c r="A26" s="181" t="s">
        <v>109</v>
      </c>
      <c r="B26" s="182" t="s">
        <v>112</v>
      </c>
      <c r="C26" s="183">
        <v>36663</v>
      </c>
      <c r="D26" s="184">
        <v>3098</v>
      </c>
      <c r="E26" s="185">
        <v>-33565</v>
      </c>
      <c r="F26" s="186">
        <v>-91.550064097318824</v>
      </c>
      <c r="G26" s="187">
        <v>299289</v>
      </c>
      <c r="H26" s="184">
        <v>295050</v>
      </c>
      <c r="I26" s="185">
        <v>-4239</v>
      </c>
      <c r="J26" s="186">
        <v>-1.416356765534317</v>
      </c>
      <c r="K26" s="187">
        <v>172141</v>
      </c>
      <c r="L26" s="184">
        <v>165900</v>
      </c>
      <c r="M26" s="185">
        <v>-6241</v>
      </c>
      <c r="N26" s="186">
        <v>-3.625516291877005</v>
      </c>
      <c r="O26" s="152"/>
    </row>
    <row r="27" spans="1:15" s="138" customFormat="1" ht="19.5" customHeight="1">
      <c r="A27" s="181" t="s">
        <v>113</v>
      </c>
      <c r="B27" s="182" t="s">
        <v>114</v>
      </c>
      <c r="C27" s="183">
        <v>1818303</v>
      </c>
      <c r="D27" s="184">
        <v>1785994</v>
      </c>
      <c r="E27" s="185">
        <v>-32309</v>
      </c>
      <c r="F27" s="186">
        <v>-1.77687657117653</v>
      </c>
      <c r="G27" s="187">
        <v>199773</v>
      </c>
      <c r="H27" s="184">
        <v>159887</v>
      </c>
      <c r="I27" s="185">
        <v>-39886</v>
      </c>
      <c r="J27" s="186">
        <v>-19.965661025263671</v>
      </c>
      <c r="K27" s="187">
        <v>2080837</v>
      </c>
      <c r="L27" s="184">
        <v>1735292</v>
      </c>
      <c r="M27" s="185">
        <v>-345545</v>
      </c>
      <c r="N27" s="186">
        <v>-16.606058042989432</v>
      </c>
      <c r="O27" s="152"/>
    </row>
    <row r="28" spans="1:15" s="138" customFormat="1" ht="19.5" customHeight="1">
      <c r="A28" s="181" t="s">
        <v>115</v>
      </c>
      <c r="B28" s="182" t="s">
        <v>116</v>
      </c>
      <c r="C28" s="183">
        <v>134535</v>
      </c>
      <c r="D28" s="184">
        <v>141937</v>
      </c>
      <c r="E28" s="185">
        <v>7402</v>
      </c>
      <c r="F28" s="186">
        <v>5.5019140000743363</v>
      </c>
      <c r="G28" s="187">
        <v>14380</v>
      </c>
      <c r="H28" s="184">
        <v>9003</v>
      </c>
      <c r="I28" s="185">
        <v>-5377</v>
      </c>
      <c r="J28" s="186">
        <v>-37.392211404728791</v>
      </c>
      <c r="K28" s="187">
        <v>7278</v>
      </c>
      <c r="L28" s="184">
        <v>8365</v>
      </c>
      <c r="M28" s="185">
        <v>1087</v>
      </c>
      <c r="N28" s="186">
        <v>14.935421819181091</v>
      </c>
      <c r="O28" s="152"/>
    </row>
    <row r="29" spans="1:15" s="138" customFormat="1" ht="19.5" customHeight="1">
      <c r="A29" s="181" t="s">
        <v>115</v>
      </c>
      <c r="B29" s="182" t="s">
        <v>117</v>
      </c>
      <c r="C29" s="183">
        <v>0</v>
      </c>
      <c r="D29" s="184">
        <v>0</v>
      </c>
      <c r="E29" s="185">
        <v>0</v>
      </c>
      <c r="F29" s="186" t="s">
        <v>151</v>
      </c>
      <c r="G29" s="187">
        <v>512717</v>
      </c>
      <c r="H29" s="184">
        <v>432515</v>
      </c>
      <c r="I29" s="185">
        <v>-80202</v>
      </c>
      <c r="J29" s="186">
        <v>-15.64254744820242</v>
      </c>
      <c r="K29" s="187">
        <v>108952</v>
      </c>
      <c r="L29" s="184">
        <v>76012</v>
      </c>
      <c r="M29" s="185">
        <v>-32940</v>
      </c>
      <c r="N29" s="186">
        <v>-30.233497319920701</v>
      </c>
      <c r="O29" s="152"/>
    </row>
    <row r="30" spans="1:15" s="138" customFormat="1" ht="19.5" customHeight="1">
      <c r="A30" s="181" t="s">
        <v>115</v>
      </c>
      <c r="B30" s="182" t="s">
        <v>118</v>
      </c>
      <c r="C30" s="183">
        <v>0</v>
      </c>
      <c r="D30" s="184">
        <v>0</v>
      </c>
      <c r="E30" s="185">
        <v>0</v>
      </c>
      <c r="F30" s="186" t="s">
        <v>151</v>
      </c>
      <c r="G30" s="187">
        <v>36213</v>
      </c>
      <c r="H30" s="184">
        <v>139193</v>
      </c>
      <c r="I30" s="185">
        <v>102980</v>
      </c>
      <c r="J30" s="186">
        <v>284.37301521553042</v>
      </c>
      <c r="K30" s="187">
        <v>1461747</v>
      </c>
      <c r="L30" s="184">
        <v>1338583</v>
      </c>
      <c r="M30" s="185">
        <v>-123164</v>
      </c>
      <c r="N30" s="186">
        <v>-8.4258082965109509</v>
      </c>
      <c r="O30" s="152"/>
    </row>
    <row r="31" spans="1:15" s="138" customFormat="1" ht="19.5" customHeight="1">
      <c r="A31" s="181" t="s">
        <v>119</v>
      </c>
      <c r="B31" s="182" t="s">
        <v>120</v>
      </c>
      <c r="C31" s="183">
        <v>0</v>
      </c>
      <c r="D31" s="184">
        <v>0</v>
      </c>
      <c r="E31" s="185">
        <v>0</v>
      </c>
      <c r="F31" s="186" t="s">
        <v>151</v>
      </c>
      <c r="G31" s="187">
        <v>1388113</v>
      </c>
      <c r="H31" s="184">
        <v>1558234</v>
      </c>
      <c r="I31" s="185">
        <v>170121</v>
      </c>
      <c r="J31" s="186">
        <v>12.255558445169809</v>
      </c>
      <c r="K31" s="187">
        <v>166517</v>
      </c>
      <c r="L31" s="184">
        <v>182516</v>
      </c>
      <c r="M31" s="185">
        <v>15999</v>
      </c>
      <c r="N31" s="186">
        <v>9.6080280091522212</v>
      </c>
      <c r="O31" s="152"/>
    </row>
    <row r="32" spans="1:15" s="138" customFormat="1" ht="19.5" customHeight="1">
      <c r="A32" s="181" t="s">
        <v>119</v>
      </c>
      <c r="B32" s="182" t="s">
        <v>121</v>
      </c>
      <c r="C32" s="183">
        <v>0</v>
      </c>
      <c r="D32" s="184">
        <v>0</v>
      </c>
      <c r="E32" s="185">
        <v>0</v>
      </c>
      <c r="F32" s="186" t="s">
        <v>151</v>
      </c>
      <c r="G32" s="187">
        <v>216635</v>
      </c>
      <c r="H32" s="184">
        <v>243004</v>
      </c>
      <c r="I32" s="185">
        <v>26369</v>
      </c>
      <c r="J32" s="186">
        <v>12.172086689593099</v>
      </c>
      <c r="K32" s="187">
        <v>17568</v>
      </c>
      <c r="L32" s="184">
        <v>4705</v>
      </c>
      <c r="M32" s="185">
        <v>-12863</v>
      </c>
      <c r="N32" s="186">
        <v>-73.218351548269581</v>
      </c>
      <c r="O32" s="152"/>
    </row>
    <row r="33" spans="1:15" s="138" customFormat="1" ht="19.5" customHeight="1">
      <c r="A33" s="181" t="s">
        <v>119</v>
      </c>
      <c r="B33" s="182" t="s">
        <v>122</v>
      </c>
      <c r="C33" s="183">
        <v>0</v>
      </c>
      <c r="D33" s="184">
        <v>0</v>
      </c>
      <c r="E33" s="185">
        <v>0</v>
      </c>
      <c r="F33" s="186" t="s">
        <v>151</v>
      </c>
      <c r="G33" s="187">
        <v>4400</v>
      </c>
      <c r="H33" s="184">
        <v>10379</v>
      </c>
      <c r="I33" s="185">
        <v>5979</v>
      </c>
      <c r="J33" s="186">
        <v>135.8863636363636</v>
      </c>
      <c r="K33" s="187">
        <v>895834</v>
      </c>
      <c r="L33" s="184">
        <v>834113</v>
      </c>
      <c r="M33" s="185">
        <v>-61721</v>
      </c>
      <c r="N33" s="186">
        <v>-6.8897809192328054</v>
      </c>
      <c r="O33" s="152"/>
    </row>
    <row r="34" spans="1:15" s="138" customFormat="1" ht="19.5" customHeight="1">
      <c r="A34" s="181" t="s">
        <v>119</v>
      </c>
      <c r="B34" s="182" t="s">
        <v>123</v>
      </c>
      <c r="C34" s="183">
        <v>12199</v>
      </c>
      <c r="D34" s="184">
        <v>76</v>
      </c>
      <c r="E34" s="185">
        <v>-12123</v>
      </c>
      <c r="F34" s="186">
        <v>-99.376998114599559</v>
      </c>
      <c r="G34" s="187">
        <v>0</v>
      </c>
      <c r="H34" s="184">
        <v>0</v>
      </c>
      <c r="I34" s="185">
        <v>0</v>
      </c>
      <c r="J34" s="186" t="s">
        <v>151</v>
      </c>
      <c r="K34" s="187">
        <v>677274</v>
      </c>
      <c r="L34" s="184">
        <v>552550</v>
      </c>
      <c r="M34" s="185">
        <v>-124724</v>
      </c>
      <c r="N34" s="186">
        <v>-18.41558955459681</v>
      </c>
      <c r="O34" s="152"/>
    </row>
    <row r="35" spans="1:15" s="138" customFormat="1" ht="19.5" customHeight="1">
      <c r="A35" s="181" t="s">
        <v>119</v>
      </c>
      <c r="B35" s="182" t="s">
        <v>124</v>
      </c>
      <c r="C35" s="183">
        <v>0</v>
      </c>
      <c r="D35" s="184">
        <v>0</v>
      </c>
      <c r="E35" s="185">
        <v>0</v>
      </c>
      <c r="F35" s="186" t="s">
        <v>151</v>
      </c>
      <c r="G35" s="187">
        <v>0</v>
      </c>
      <c r="H35" s="184">
        <v>0</v>
      </c>
      <c r="I35" s="185">
        <v>0</v>
      </c>
      <c r="J35" s="186" t="s">
        <v>151</v>
      </c>
      <c r="K35" s="187">
        <v>300963</v>
      </c>
      <c r="L35" s="184">
        <v>266202</v>
      </c>
      <c r="M35" s="185">
        <v>-34761</v>
      </c>
      <c r="N35" s="186">
        <v>-11.549924741579529</v>
      </c>
      <c r="O35" s="152"/>
    </row>
    <row r="36" spans="1:15" s="138" customFormat="1" ht="19.5" customHeight="1">
      <c r="A36" s="181" t="s">
        <v>119</v>
      </c>
      <c r="B36" s="182" t="s">
        <v>125</v>
      </c>
      <c r="C36" s="183">
        <v>0</v>
      </c>
      <c r="D36" s="184">
        <v>0</v>
      </c>
      <c r="E36" s="185">
        <v>0</v>
      </c>
      <c r="F36" s="186" t="s">
        <v>151</v>
      </c>
      <c r="G36" s="187">
        <v>0</v>
      </c>
      <c r="H36" s="184">
        <v>0</v>
      </c>
      <c r="I36" s="185">
        <v>0</v>
      </c>
      <c r="J36" s="186" t="s">
        <v>151</v>
      </c>
      <c r="K36" s="187">
        <v>418326</v>
      </c>
      <c r="L36" s="184">
        <v>295551</v>
      </c>
      <c r="M36" s="185">
        <v>-122775</v>
      </c>
      <c r="N36" s="186">
        <v>-29.34912006425612</v>
      </c>
      <c r="O36" s="152"/>
    </row>
    <row r="37" spans="1:15" s="138" customFormat="1" ht="19.5" customHeight="1">
      <c r="A37" s="181" t="s">
        <v>119</v>
      </c>
      <c r="B37" s="182" t="s">
        <v>126</v>
      </c>
      <c r="C37" s="183">
        <v>398493</v>
      </c>
      <c r="D37" s="184">
        <v>411694</v>
      </c>
      <c r="E37" s="185">
        <v>13201</v>
      </c>
      <c r="F37" s="186">
        <v>3.3127307129610841</v>
      </c>
      <c r="G37" s="187">
        <v>0</v>
      </c>
      <c r="H37" s="184">
        <v>0</v>
      </c>
      <c r="I37" s="185">
        <v>0</v>
      </c>
      <c r="J37" s="186" t="s">
        <v>151</v>
      </c>
      <c r="K37" s="187">
        <v>213210</v>
      </c>
      <c r="L37" s="184">
        <v>199016</v>
      </c>
      <c r="M37" s="185">
        <v>-14194</v>
      </c>
      <c r="N37" s="186">
        <v>-6.6572862436095894</v>
      </c>
      <c r="O37" s="152"/>
    </row>
    <row r="38" spans="1:15" s="138" customFormat="1" ht="19.5" customHeight="1">
      <c r="A38" s="181" t="s">
        <v>119</v>
      </c>
      <c r="B38" s="182" t="s">
        <v>127</v>
      </c>
      <c r="C38" s="183">
        <v>10027</v>
      </c>
      <c r="D38" s="184">
        <v>35864</v>
      </c>
      <c r="E38" s="185">
        <v>25837</v>
      </c>
      <c r="F38" s="186">
        <v>257.67427944549718</v>
      </c>
      <c r="G38" s="187">
        <v>35469</v>
      </c>
      <c r="H38" s="184">
        <v>0</v>
      </c>
      <c r="I38" s="185">
        <v>-35469</v>
      </c>
      <c r="J38" s="186">
        <v>-100</v>
      </c>
      <c r="K38" s="187">
        <v>1659646</v>
      </c>
      <c r="L38" s="184">
        <v>1704640</v>
      </c>
      <c r="M38" s="185">
        <v>44994</v>
      </c>
      <c r="N38" s="186">
        <v>2.711060069436499</v>
      </c>
      <c r="O38" s="152"/>
    </row>
    <row r="39" spans="1:15" s="138" customFormat="1" ht="19.5" customHeight="1">
      <c r="A39" s="181" t="s">
        <v>119</v>
      </c>
      <c r="B39" s="182" t="s">
        <v>128</v>
      </c>
      <c r="C39" s="183">
        <v>0</v>
      </c>
      <c r="D39" s="184">
        <v>0</v>
      </c>
      <c r="E39" s="185">
        <v>0</v>
      </c>
      <c r="F39" s="186" t="s">
        <v>151</v>
      </c>
      <c r="G39" s="187">
        <v>0</v>
      </c>
      <c r="H39" s="184">
        <v>0</v>
      </c>
      <c r="I39" s="185">
        <v>0</v>
      </c>
      <c r="J39" s="186" t="s">
        <v>151</v>
      </c>
      <c r="K39" s="187">
        <v>262169</v>
      </c>
      <c r="L39" s="184">
        <v>286868</v>
      </c>
      <c r="M39" s="185">
        <v>24699</v>
      </c>
      <c r="N39" s="186">
        <v>9.4210223176653187</v>
      </c>
      <c r="O39" s="152"/>
    </row>
    <row r="40" spans="1:15" s="138" customFormat="1" ht="19.5" customHeight="1">
      <c r="A40" s="181" t="s">
        <v>119</v>
      </c>
      <c r="B40" s="182" t="s">
        <v>129</v>
      </c>
      <c r="C40" s="183">
        <v>0</v>
      </c>
      <c r="D40" s="184">
        <v>0</v>
      </c>
      <c r="E40" s="185">
        <v>0</v>
      </c>
      <c r="F40" s="186" t="s">
        <v>151</v>
      </c>
      <c r="G40" s="187">
        <v>325492</v>
      </c>
      <c r="H40" s="184">
        <v>438282</v>
      </c>
      <c r="I40" s="185">
        <v>112790</v>
      </c>
      <c r="J40" s="186">
        <v>34.652157349489393</v>
      </c>
      <c r="K40" s="187">
        <v>409879</v>
      </c>
      <c r="L40" s="184">
        <v>310633</v>
      </c>
      <c r="M40" s="185">
        <v>-99246</v>
      </c>
      <c r="N40" s="186">
        <v>-24.213487395060501</v>
      </c>
      <c r="O40" s="152"/>
    </row>
    <row r="41" spans="1:15" s="138" customFormat="1" ht="19.5" customHeight="1">
      <c r="A41" s="181" t="s">
        <v>130</v>
      </c>
      <c r="B41" s="182" t="s">
        <v>131</v>
      </c>
      <c r="C41" s="183">
        <v>0</v>
      </c>
      <c r="D41" s="184">
        <v>0</v>
      </c>
      <c r="E41" s="185">
        <v>0</v>
      </c>
      <c r="F41" s="186" t="s">
        <v>151</v>
      </c>
      <c r="G41" s="187">
        <v>13700</v>
      </c>
      <c r="H41" s="184">
        <v>2817</v>
      </c>
      <c r="I41" s="185">
        <v>-10883</v>
      </c>
      <c r="J41" s="186">
        <v>-79.43795620437956</v>
      </c>
      <c r="K41" s="187">
        <v>401131</v>
      </c>
      <c r="L41" s="184">
        <v>435459</v>
      </c>
      <c r="M41" s="185">
        <v>34328</v>
      </c>
      <c r="N41" s="186">
        <v>8.5578028125475214</v>
      </c>
      <c r="O41" s="152"/>
    </row>
    <row r="42" spans="1:15" s="138" customFormat="1" ht="19.5" customHeight="1">
      <c r="A42" s="181" t="s">
        <v>130</v>
      </c>
      <c r="B42" s="182" t="s">
        <v>132</v>
      </c>
      <c r="C42" s="183">
        <v>0</v>
      </c>
      <c r="D42" s="184">
        <v>0</v>
      </c>
      <c r="E42" s="185">
        <v>0</v>
      </c>
      <c r="F42" s="186" t="s">
        <v>151</v>
      </c>
      <c r="G42" s="187">
        <v>0</v>
      </c>
      <c r="H42" s="184">
        <v>0</v>
      </c>
      <c r="I42" s="185">
        <v>0</v>
      </c>
      <c r="J42" s="186" t="s">
        <v>151</v>
      </c>
      <c r="K42" s="187">
        <v>880281</v>
      </c>
      <c r="L42" s="184">
        <v>752980</v>
      </c>
      <c r="M42" s="185">
        <v>-127301</v>
      </c>
      <c r="N42" s="186">
        <v>-14.461404937741481</v>
      </c>
      <c r="O42" s="152"/>
    </row>
    <row r="43" spans="1:15" s="138" customFormat="1" ht="19.5" customHeight="1">
      <c r="A43" s="181" t="s">
        <v>130</v>
      </c>
      <c r="B43" s="182" t="s">
        <v>174</v>
      </c>
      <c r="C43" s="183">
        <v>0</v>
      </c>
      <c r="D43" s="184">
        <v>0</v>
      </c>
      <c r="E43" s="185">
        <v>0</v>
      </c>
      <c r="F43" s="186" t="s">
        <v>151</v>
      </c>
      <c r="G43" s="187">
        <v>0</v>
      </c>
      <c r="H43" s="184">
        <v>0</v>
      </c>
      <c r="I43" s="185">
        <v>0</v>
      </c>
      <c r="J43" s="186" t="s">
        <v>151</v>
      </c>
      <c r="K43" s="187">
        <v>1066361</v>
      </c>
      <c r="L43" s="184">
        <v>951534</v>
      </c>
      <c r="M43" s="185">
        <v>-114827</v>
      </c>
      <c r="N43" s="186">
        <v>-10.768116988524531</v>
      </c>
      <c r="O43" s="152"/>
    </row>
    <row r="44" spans="1:15" s="138" customFormat="1" ht="19.5" customHeight="1">
      <c r="A44" s="181" t="s">
        <v>130</v>
      </c>
      <c r="B44" s="182" t="s">
        <v>134</v>
      </c>
      <c r="C44" s="183">
        <v>30</v>
      </c>
      <c r="D44" s="184">
        <v>27</v>
      </c>
      <c r="E44" s="185">
        <v>-3</v>
      </c>
      <c r="F44" s="186">
        <v>-10</v>
      </c>
      <c r="G44" s="187">
        <v>0</v>
      </c>
      <c r="H44" s="184">
        <v>15042</v>
      </c>
      <c r="I44" s="185">
        <v>15042</v>
      </c>
      <c r="J44" s="186" t="s">
        <v>151</v>
      </c>
      <c r="K44" s="187">
        <v>2367946</v>
      </c>
      <c r="L44" s="184">
        <v>2149858</v>
      </c>
      <c r="M44" s="185">
        <v>-218088</v>
      </c>
      <c r="N44" s="186">
        <v>-9.2100073228021273</v>
      </c>
      <c r="O44" s="152"/>
    </row>
    <row r="45" spans="1:15" s="138" customFormat="1" ht="19.5" customHeight="1">
      <c r="A45" s="181" t="s">
        <v>135</v>
      </c>
      <c r="B45" s="182" t="s">
        <v>136</v>
      </c>
      <c r="C45" s="183">
        <v>0</v>
      </c>
      <c r="D45" s="184">
        <v>0</v>
      </c>
      <c r="E45" s="185">
        <v>0</v>
      </c>
      <c r="F45" s="186" t="s">
        <v>151</v>
      </c>
      <c r="G45" s="187">
        <v>0</v>
      </c>
      <c r="H45" s="184">
        <v>0</v>
      </c>
      <c r="I45" s="185">
        <v>0</v>
      </c>
      <c r="J45" s="186" t="s">
        <v>151</v>
      </c>
      <c r="K45" s="187">
        <v>692040</v>
      </c>
      <c r="L45" s="184">
        <v>734785</v>
      </c>
      <c r="M45" s="185">
        <v>42745</v>
      </c>
      <c r="N45" s="186">
        <v>6.1766660886653986</v>
      </c>
      <c r="O45" s="152"/>
    </row>
    <row r="46" spans="1:15" s="138" customFormat="1" ht="19.5" customHeight="1">
      <c r="A46" s="181" t="s">
        <v>135</v>
      </c>
      <c r="B46" s="182" t="s">
        <v>137</v>
      </c>
      <c r="C46" s="183">
        <v>0</v>
      </c>
      <c r="D46" s="184">
        <v>0</v>
      </c>
      <c r="E46" s="185">
        <v>0</v>
      </c>
      <c r="F46" s="186" t="s">
        <v>151</v>
      </c>
      <c r="G46" s="187">
        <v>0</v>
      </c>
      <c r="H46" s="184">
        <v>0</v>
      </c>
      <c r="I46" s="185">
        <v>0</v>
      </c>
      <c r="J46" s="186" t="s">
        <v>151</v>
      </c>
      <c r="K46" s="187">
        <v>2352175</v>
      </c>
      <c r="L46" s="184">
        <v>2158313</v>
      </c>
      <c r="M46" s="185">
        <v>-193862</v>
      </c>
      <c r="N46" s="186">
        <v>-8.2418187422279345</v>
      </c>
      <c r="O46" s="152"/>
    </row>
    <row r="47" spans="1:15" s="138" customFormat="1" ht="19.5" customHeight="1">
      <c r="A47" s="181" t="s">
        <v>135</v>
      </c>
      <c r="B47" s="182" t="s">
        <v>53</v>
      </c>
      <c r="C47" s="183">
        <v>0</v>
      </c>
      <c r="D47" s="184">
        <v>0</v>
      </c>
      <c r="E47" s="185">
        <v>0</v>
      </c>
      <c r="F47" s="186" t="s">
        <v>151</v>
      </c>
      <c r="G47" s="187">
        <v>0</v>
      </c>
      <c r="H47" s="184">
        <v>0</v>
      </c>
      <c r="I47" s="185">
        <v>0</v>
      </c>
      <c r="J47" s="186" t="s">
        <v>151</v>
      </c>
      <c r="K47" s="187">
        <v>2927232</v>
      </c>
      <c r="L47" s="184">
        <v>2820788</v>
      </c>
      <c r="M47" s="185">
        <v>-106444</v>
      </c>
      <c r="N47" s="186">
        <v>-3.6363363067908518</v>
      </c>
      <c r="O47" s="152"/>
    </row>
    <row r="48" spans="1:15" ht="19.5" customHeight="1">
      <c r="A48" s="203" t="s">
        <v>162</v>
      </c>
      <c r="B48" s="203"/>
      <c r="C48" s="175">
        <f>SUM(C8:C47)</f>
        <v>14105361</v>
      </c>
      <c r="D48" s="175">
        <f>SUM(D8:D47)</f>
        <v>13681694</v>
      </c>
      <c r="E48" s="175">
        <f>D48-C48</f>
        <v>-423667</v>
      </c>
      <c r="F48" s="176">
        <f t="shared" ref="F48" si="0">((D48*100/C48)-100)</f>
        <v>-3.0035884937648945</v>
      </c>
      <c r="G48" s="175">
        <f>SUM(G8:G47)</f>
        <v>6164452</v>
      </c>
      <c r="H48" s="175">
        <f>SUM(H8:H47)</f>
        <v>6244502</v>
      </c>
      <c r="I48" s="175">
        <f>H48-G48</f>
        <v>80050</v>
      </c>
      <c r="J48" s="176">
        <f t="shared" ref="J48" si="1">((H48*100/G48)-100)</f>
        <v>1.2985744718265266</v>
      </c>
      <c r="K48" s="175">
        <f>SUM(K8:K47)</f>
        <v>21655187</v>
      </c>
      <c r="L48" s="175">
        <f>SUM(L8:L47)</f>
        <v>19968944</v>
      </c>
      <c r="M48" s="175">
        <f>L48-K48</f>
        <v>-1686243</v>
      </c>
      <c r="N48" s="176">
        <f t="shared" ref="N48" si="2">((L48*100/K48)-100)</f>
        <v>-7.7867856786459555</v>
      </c>
    </row>
    <row r="49" spans="1:14" ht="15" customHeight="1">
      <c r="A49" s="114" t="s">
        <v>49</v>
      </c>
      <c r="B49" s="81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  <row r="53" spans="1:14">
      <c r="D53" s="134"/>
    </row>
    <row r="54" spans="1:14">
      <c r="C54" s="137"/>
      <c r="D54" s="133"/>
      <c r="E54" s="135"/>
    </row>
    <row r="55" spans="1:14">
      <c r="D55" s="136"/>
    </row>
    <row r="62" spans="1:14">
      <c r="D62" s="75"/>
    </row>
  </sheetData>
  <mergeCells count="11">
    <mergeCell ref="A6:B7"/>
    <mergeCell ref="A48:B48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B8:D47 G8:H47 K8:L47">
    <cfRule type="expression" dxfId="69" priority="1">
      <formula>MOD(ROW(),2)&lt;&gt;0</formula>
    </cfRule>
  </conditionalFormatting>
  <conditionalFormatting sqref="E8:E47">
    <cfRule type="dataBar" priority="2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{3A66895E-0D24-493E-BD8C-780A1A9DB3E1}</x14:id>
        </ext>
      </extLst>
    </cfRule>
  </conditionalFormatting>
  <conditionalFormatting sqref="E8:F48 I8:J48 M8:N48">
    <cfRule type="expression" dxfId="68" priority="7">
      <formula>E8&lt;0</formula>
    </cfRule>
  </conditionalFormatting>
  <conditionalFormatting sqref="I8:I47">
    <cfRule type="dataBar" priority="24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{99D2901E-C5E7-40D7-93FD-E146C335BC32}</x14:id>
        </ext>
      </extLst>
    </cfRule>
  </conditionalFormatting>
  <conditionalFormatting sqref="M8:M47">
    <cfRule type="dataBar" priority="25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{39267451-35AB-47D2-925A-52227CEC1C92}</x14:id>
        </ext>
      </extLst>
    </cfRule>
  </conditionalFormatting>
  <pageMargins left="0.62992125984252001" right="0.23622047244094499" top="0.78740157480314998" bottom="0.23622047244094499" header="0.31496062992126" footer="0.15748031496063"/>
  <pageSetup paperSize="9" scale="55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66895E-0D24-493E-BD8C-780A1A9DB3E1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99D2901E-C5E7-40D7-93FD-E146C335BC3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39267451-35AB-47D2-925A-52227CEC1C9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1A00-7C6F-45BF-8B37-323083398FA4}">
  <sheetPr codeName="Hoja6">
    <pageSetUpPr fitToPage="1"/>
  </sheetPr>
  <dimension ref="A1:AA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27" ht="19.2" customHeight="1">
      <c r="A1" s="32" t="s">
        <v>50</v>
      </c>
      <c r="E1" s="5"/>
      <c r="H1" s="4"/>
      <c r="I1" s="4"/>
      <c r="J1" s="4"/>
      <c r="K1" s="4"/>
      <c r="L1" s="4"/>
      <c r="M1" s="4"/>
      <c r="AA1" s="39" t="str">
        <f>"Acumulado "&amp;E6</f>
        <v>Acumulado 2026</v>
      </c>
    </row>
    <row r="2" spans="1:27" ht="15.6" customHeight="1">
      <c r="A2" s="139"/>
      <c r="H2" s="3"/>
      <c r="I2" s="3"/>
      <c r="J2" s="3"/>
      <c r="K2" s="3"/>
      <c r="L2" s="3"/>
      <c r="M2" s="3"/>
      <c r="AA2" s="39" t="str">
        <f>"Acumulado "&amp;D6</f>
        <v>Acumulado 2025</v>
      </c>
    </row>
    <row r="3" spans="1:27" ht="15.6" customHeight="1">
      <c r="H3" s="3"/>
      <c r="I3" s="3"/>
      <c r="J3" s="3"/>
      <c r="K3" s="3"/>
      <c r="L3" s="3"/>
      <c r="M3" s="3"/>
    </row>
    <row r="4" spans="1:27" ht="15.6" customHeight="1">
      <c r="A4" s="31" t="s">
        <v>51</v>
      </c>
    </row>
    <row r="5" spans="1:27" ht="15.6" customHeight="1">
      <c r="A5" s="210" t="s">
        <v>1</v>
      </c>
      <c r="B5" s="197" t="s">
        <v>155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27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27" ht="15.6" customHeight="1">
      <c r="A7" s="188" t="s">
        <v>18</v>
      </c>
      <c r="B7" s="189">
        <v>781181.89399999997</v>
      </c>
      <c r="C7" s="189">
        <v>848206.826</v>
      </c>
      <c r="D7" s="189">
        <v>781181.89399999997</v>
      </c>
      <c r="E7" s="189">
        <v>848206.826</v>
      </c>
      <c r="F7" s="190">
        <v>8.5799392580391753</v>
      </c>
      <c r="G7" s="37"/>
    </row>
    <row r="8" spans="1:27" ht="15.6" customHeight="1">
      <c r="A8" s="188" t="s">
        <v>11</v>
      </c>
      <c r="B8" s="189">
        <v>210344</v>
      </c>
      <c r="C8" s="189">
        <v>197456</v>
      </c>
      <c r="D8" s="189">
        <v>210344</v>
      </c>
      <c r="E8" s="189">
        <v>197456</v>
      </c>
      <c r="F8" s="190">
        <v>-6.127106073859963</v>
      </c>
      <c r="G8" s="6"/>
    </row>
    <row r="9" spans="1:27" ht="15.6" customHeight="1">
      <c r="A9" s="188" t="s">
        <v>8</v>
      </c>
      <c r="B9" s="189">
        <v>356648.13699999999</v>
      </c>
      <c r="C9" s="189">
        <v>375359.8</v>
      </c>
      <c r="D9" s="189">
        <v>356648.13699999999</v>
      </c>
      <c r="E9" s="189">
        <v>375359.8</v>
      </c>
      <c r="F9" s="190">
        <v>5.2465332238648443</v>
      </c>
      <c r="G9" s="6"/>
    </row>
    <row r="10" spans="1:27" ht="15.6" customHeight="1">
      <c r="A10" s="188" t="s">
        <v>10</v>
      </c>
      <c r="B10" s="189">
        <v>370685.87800000003</v>
      </c>
      <c r="C10" s="189">
        <v>383462.261</v>
      </c>
      <c r="D10" s="189">
        <v>370685.87800000003</v>
      </c>
      <c r="E10" s="189">
        <v>383462.261</v>
      </c>
      <c r="F10" s="190">
        <v>3.4466872784400948</v>
      </c>
    </row>
    <row r="11" spans="1:27" ht="15.6" customHeight="1">
      <c r="A11" s="188" t="s">
        <v>9</v>
      </c>
      <c r="B11" s="189">
        <v>8211435.0489999996</v>
      </c>
      <c r="C11" s="189">
        <v>6995805.7319999998</v>
      </c>
      <c r="D11" s="189">
        <v>8211435.0489999996</v>
      </c>
      <c r="E11" s="189">
        <v>6995805.7319999998</v>
      </c>
      <c r="F11" s="190">
        <v>-14.804103177410409</v>
      </c>
    </row>
    <row r="12" spans="1:27" ht="15.6" customHeight="1">
      <c r="A12" s="188" t="s">
        <v>6</v>
      </c>
      <c r="B12" s="189">
        <v>479392.74</v>
      </c>
      <c r="C12" s="189">
        <v>382892.43099999998</v>
      </c>
      <c r="D12" s="189">
        <v>479392.74</v>
      </c>
      <c r="E12" s="189">
        <v>382892.43099999998</v>
      </c>
      <c r="F12" s="190">
        <v>-20.129697625374959</v>
      </c>
    </row>
    <row r="13" spans="1:27" ht="15.6" customHeight="1">
      <c r="A13" s="188" t="s">
        <v>175</v>
      </c>
      <c r="B13" s="189">
        <v>1242541.0330000001</v>
      </c>
      <c r="C13" s="189">
        <v>1038212.31</v>
      </c>
      <c r="D13" s="189">
        <v>1242541.0330000001</v>
      </c>
      <c r="E13" s="189">
        <v>1038212.31</v>
      </c>
      <c r="F13" s="190">
        <v>-16.444424576198291</v>
      </c>
    </row>
    <row r="14" spans="1:27" ht="15.6" customHeight="1">
      <c r="A14" s="188" t="s">
        <v>148</v>
      </c>
      <c r="B14" s="189">
        <v>4800784.4479999999</v>
      </c>
      <c r="C14" s="189">
        <v>5476867.5189999994</v>
      </c>
      <c r="D14" s="189">
        <v>4800784.4479999999</v>
      </c>
      <c r="E14" s="189">
        <v>5476867.5189999994</v>
      </c>
      <c r="F14" s="190">
        <v>14.08276248023707</v>
      </c>
    </row>
    <row r="15" spans="1:27" ht="15.6" customHeight="1">
      <c r="A15" s="188" t="s">
        <v>145</v>
      </c>
      <c r="B15" s="189">
        <v>2388449</v>
      </c>
      <c r="C15" s="189">
        <v>2164410</v>
      </c>
      <c r="D15" s="189">
        <v>2388449</v>
      </c>
      <c r="E15" s="189">
        <v>2164410</v>
      </c>
      <c r="F15" s="190">
        <v>-9.380103992172323</v>
      </c>
    </row>
    <row r="16" spans="1:27" ht="15.6" customHeight="1">
      <c r="A16" s="188" t="s">
        <v>144</v>
      </c>
      <c r="B16" s="189">
        <v>3152740.6510000001</v>
      </c>
      <c r="C16" s="189">
        <v>3160696.2370000002</v>
      </c>
      <c r="D16" s="189">
        <v>3152740.6510000001</v>
      </c>
      <c r="E16" s="189">
        <v>3160696.2370000002</v>
      </c>
      <c r="F16" s="190">
        <v>0.25233873891518499</v>
      </c>
      <c r="G16" s="1"/>
    </row>
    <row r="17" spans="1:7" ht="15.6" customHeight="1">
      <c r="A17" s="188" t="s">
        <v>150</v>
      </c>
      <c r="B17" s="189">
        <v>1473236.83</v>
      </c>
      <c r="C17" s="189">
        <v>1477882.656</v>
      </c>
      <c r="D17" s="189">
        <v>1473236.83</v>
      </c>
      <c r="E17" s="189">
        <v>1477882.656</v>
      </c>
      <c r="F17" s="190">
        <v>0.31534821186895112</v>
      </c>
      <c r="G17" s="2"/>
    </row>
    <row r="18" spans="1:7" ht="15.6" customHeight="1">
      <c r="A18" s="188" t="s">
        <v>147</v>
      </c>
      <c r="B18" s="189">
        <v>155632</v>
      </c>
      <c r="C18" s="189">
        <v>154394</v>
      </c>
      <c r="D18" s="189">
        <v>155632</v>
      </c>
      <c r="E18" s="189">
        <v>154394</v>
      </c>
      <c r="F18" s="190">
        <v>-0.79546622802509148</v>
      </c>
    </row>
    <row r="19" spans="1:7" ht="15.6" customHeight="1">
      <c r="A19" s="188" t="s">
        <v>143</v>
      </c>
      <c r="B19" s="189">
        <v>407584.25099999999</v>
      </c>
      <c r="C19" s="189">
        <v>497511.15100000001</v>
      </c>
      <c r="D19" s="189">
        <v>407584.25099999999</v>
      </c>
      <c r="E19" s="189">
        <v>497511.15100000001</v>
      </c>
      <c r="F19" s="190">
        <v>22.063389294205091</v>
      </c>
    </row>
    <row r="20" spans="1:7" ht="15.6" customHeight="1">
      <c r="A20" s="188" t="s">
        <v>142</v>
      </c>
      <c r="B20" s="189">
        <v>1346023.683</v>
      </c>
      <c r="C20" s="189">
        <v>909119.45499999996</v>
      </c>
      <c r="D20" s="189">
        <v>1346023.683</v>
      </c>
      <c r="E20" s="189">
        <v>909119.45500000007</v>
      </c>
      <c r="F20" s="190">
        <v>-32.458881185970917</v>
      </c>
    </row>
    <row r="21" spans="1:7" ht="15.6" customHeight="1">
      <c r="A21" s="188" t="s">
        <v>149</v>
      </c>
      <c r="B21" s="189">
        <v>2591739.878</v>
      </c>
      <c r="C21" s="189">
        <v>2520899.9139999999</v>
      </c>
      <c r="D21" s="189">
        <v>2591739.878</v>
      </c>
      <c r="E21" s="189">
        <v>2520899.9139999999</v>
      </c>
      <c r="F21" s="190">
        <v>-2.733297604490545</v>
      </c>
    </row>
    <row r="22" spans="1:7" ht="15.6" customHeight="1">
      <c r="A22" s="188" t="s">
        <v>146</v>
      </c>
      <c r="B22" s="189">
        <v>3126003.59</v>
      </c>
      <c r="C22" s="189">
        <v>2669514.8769999999</v>
      </c>
      <c r="D22" s="189">
        <v>3126003.59</v>
      </c>
      <c r="E22" s="189">
        <v>2669514.8769999999</v>
      </c>
      <c r="F22" s="190">
        <v>-14.602949096421231</v>
      </c>
    </row>
    <row r="23" spans="1:7" ht="15.6" customHeight="1">
      <c r="A23" s="188" t="s">
        <v>165</v>
      </c>
      <c r="B23" s="189">
        <v>401936.58899999998</v>
      </c>
      <c r="C23" s="189">
        <v>525437.24199999997</v>
      </c>
      <c r="D23" s="189">
        <v>401936.58899999998</v>
      </c>
      <c r="E23" s="189">
        <v>525437.24199999997</v>
      </c>
      <c r="F23" s="190">
        <v>30.726402218634519</v>
      </c>
    </row>
    <row r="24" spans="1:7" ht="15.6" customHeight="1">
      <c r="A24" s="188" t="s">
        <v>141</v>
      </c>
      <c r="B24" s="189">
        <v>182895.15400000001</v>
      </c>
      <c r="C24" s="189">
        <v>166454.92000000001</v>
      </c>
      <c r="D24" s="189">
        <v>182895.15400000001</v>
      </c>
      <c r="E24" s="189">
        <v>166454.92000000001</v>
      </c>
      <c r="F24" s="190">
        <v>-8.9888844184466592</v>
      </c>
    </row>
    <row r="25" spans="1:7" ht="15.6" customHeight="1">
      <c r="A25" s="188" t="s">
        <v>140</v>
      </c>
      <c r="B25" s="189">
        <v>45102</v>
      </c>
      <c r="C25" s="189">
        <v>48371</v>
      </c>
      <c r="D25" s="189">
        <v>45102</v>
      </c>
      <c r="E25" s="189">
        <v>48371</v>
      </c>
      <c r="F25" s="190">
        <v>7.2480156090638994</v>
      </c>
    </row>
    <row r="26" spans="1:7" ht="15.6" customHeight="1">
      <c r="A26" s="188" t="s">
        <v>152</v>
      </c>
      <c r="B26" s="189">
        <v>209891.375</v>
      </c>
      <c r="C26" s="189">
        <v>251601.11300000001</v>
      </c>
      <c r="D26" s="189">
        <v>209891.375</v>
      </c>
      <c r="E26" s="189">
        <v>251601.11300000001</v>
      </c>
      <c r="F26" s="190">
        <v>19.87205905912046</v>
      </c>
    </row>
    <row r="27" spans="1:7" ht="15.6" customHeight="1">
      <c r="A27" s="188" t="s">
        <v>173</v>
      </c>
      <c r="B27" s="189">
        <v>210678.973</v>
      </c>
      <c r="C27" s="189">
        <v>253724.65700000001</v>
      </c>
      <c r="D27" s="189">
        <v>210678.973</v>
      </c>
      <c r="E27" s="189">
        <v>253724.65700000001</v>
      </c>
      <c r="F27" s="190">
        <v>20.43188429630327</v>
      </c>
    </row>
    <row r="28" spans="1:7" ht="15.6" customHeight="1">
      <c r="A28" s="188" t="s">
        <v>177</v>
      </c>
      <c r="B28" s="189">
        <v>1263364.3629999999</v>
      </c>
      <c r="C28" s="189">
        <v>1134974.686</v>
      </c>
      <c r="D28" s="189">
        <v>1263364.3629999999</v>
      </c>
      <c r="E28" s="189">
        <v>1134974.686</v>
      </c>
      <c r="F28" s="190">
        <v>-10.162521657261591</v>
      </c>
    </row>
    <row r="29" spans="1:7" ht="15.6" customHeight="1">
      <c r="A29" s="188" t="s">
        <v>178</v>
      </c>
      <c r="B29" s="189">
        <v>416880.43599999999</v>
      </c>
      <c r="C29" s="189">
        <v>547488.51300000004</v>
      </c>
      <c r="D29" s="189">
        <v>416880.43599999999</v>
      </c>
      <c r="E29" s="189">
        <v>547488.51300000004</v>
      </c>
      <c r="F29" s="190">
        <v>31.329864805648981</v>
      </c>
    </row>
    <row r="30" spans="1:7" ht="15.6" customHeight="1">
      <c r="A30" s="188" t="s">
        <v>179</v>
      </c>
      <c r="B30" s="189">
        <v>300684</v>
      </c>
      <c r="C30" s="189">
        <v>339104</v>
      </c>
      <c r="D30" s="189">
        <v>300684</v>
      </c>
      <c r="E30" s="189">
        <v>339104</v>
      </c>
      <c r="F30" s="190">
        <v>12.777533889398841</v>
      </c>
    </row>
    <row r="31" spans="1:7" ht="15.6" customHeight="1">
      <c r="A31" s="188" t="s">
        <v>180</v>
      </c>
      <c r="B31" s="189">
        <v>2337170.7740000002</v>
      </c>
      <c r="C31" s="189">
        <v>2475106.6850000001</v>
      </c>
      <c r="D31" s="189">
        <v>2337170.7740000002</v>
      </c>
      <c r="E31" s="189">
        <v>2475106.6850000001</v>
      </c>
      <c r="F31" s="190">
        <v>5.9018327857970974</v>
      </c>
    </row>
    <row r="32" spans="1:7" ht="15.6" customHeight="1">
      <c r="A32" s="188" t="s">
        <v>181</v>
      </c>
      <c r="B32" s="189">
        <v>6255831.6809999999</v>
      </c>
      <c r="C32" s="189">
        <v>5784130.5159999998</v>
      </c>
      <c r="D32" s="189">
        <v>6255831.6809999999</v>
      </c>
      <c r="E32" s="189">
        <v>5784130.5159999998</v>
      </c>
      <c r="F32" s="190">
        <v>-7.5401831291694492</v>
      </c>
    </row>
    <row r="33" spans="1:6" ht="15.6" customHeight="1">
      <c r="A33" s="188" t="s">
        <v>182</v>
      </c>
      <c r="B33" s="189">
        <v>329274.75400000002</v>
      </c>
      <c r="C33" s="189">
        <v>315839.44799999997</v>
      </c>
      <c r="D33" s="189">
        <v>329274.75400000002</v>
      </c>
      <c r="E33" s="189">
        <v>315839.44799999997</v>
      </c>
      <c r="F33" s="190">
        <v>-4.0802721243548632</v>
      </c>
    </row>
    <row r="34" spans="1:6" ht="15.6" customHeight="1">
      <c r="A34" s="188" t="s">
        <v>183</v>
      </c>
      <c r="B34" s="189">
        <v>91205</v>
      </c>
      <c r="C34" s="189">
        <v>101750</v>
      </c>
      <c r="D34" s="189">
        <v>91205</v>
      </c>
      <c r="E34" s="189">
        <v>101750</v>
      </c>
      <c r="F34" s="190">
        <v>11.561866125760639</v>
      </c>
    </row>
    <row r="35" spans="1:6" ht="15.6" customHeight="1">
      <c r="A35" s="179" t="s">
        <v>153</v>
      </c>
      <c r="B35" s="178">
        <f>SUM(B7:B34)</f>
        <v>43139338.160999998</v>
      </c>
      <c r="C35" s="77">
        <f>SUM(C7:C34)</f>
        <v>41196673.949000008</v>
      </c>
      <c r="D35" s="76">
        <f>SUM(D7:D34)</f>
        <v>43139338.160999998</v>
      </c>
      <c r="E35" s="78">
        <f>SUM(E7:E34)</f>
        <v>41196673.949000008</v>
      </c>
      <c r="F35" s="177">
        <f>E35*100/D35-100</f>
        <v>-4.5032313772403825</v>
      </c>
    </row>
    <row r="36" spans="1:6" ht="15.6" customHeight="1">
      <c r="A36" s="73" t="s">
        <v>52</v>
      </c>
      <c r="B36" s="72"/>
      <c r="D36" s="72"/>
      <c r="E36" s="23"/>
    </row>
  </sheetData>
  <mergeCells count="3">
    <mergeCell ref="B5:C5"/>
    <mergeCell ref="D5:F5"/>
    <mergeCell ref="A5:A6"/>
  </mergeCells>
  <conditionalFormatting sqref="A7:F34">
    <cfRule type="expression" dxfId="67" priority="2">
      <formula>MOD(ROW(),2)=0</formula>
    </cfRule>
  </conditionalFormatting>
  <conditionalFormatting sqref="F7:F35">
    <cfRule type="expression" dxfId="6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3577-E741-4A2E-BC0C-3AEC0CA90B98}">
  <sheetPr codeName="Hoja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54</v>
      </c>
      <c r="E1" s="5"/>
      <c r="H1" s="4"/>
      <c r="I1" s="4"/>
      <c r="J1" s="4"/>
      <c r="K1" s="4"/>
      <c r="L1" s="4"/>
      <c r="M1" s="4"/>
    </row>
    <row r="2" spans="1:14" ht="15.6" customHeight="1">
      <c r="A2" s="79" t="s">
        <v>156</v>
      </c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776737</v>
      </c>
      <c r="C7" s="189">
        <v>845491</v>
      </c>
      <c r="D7" s="189">
        <v>776737</v>
      </c>
      <c r="E7" s="189">
        <v>845491</v>
      </c>
      <c r="F7" s="190">
        <v>8.851644765216534</v>
      </c>
      <c r="G7" s="13"/>
    </row>
    <row r="8" spans="1:14" ht="15.6" customHeight="1">
      <c r="A8" s="188" t="s">
        <v>11</v>
      </c>
      <c r="B8" s="189">
        <v>209666</v>
      </c>
      <c r="C8" s="189">
        <v>195217</v>
      </c>
      <c r="D8" s="189">
        <v>209666</v>
      </c>
      <c r="E8" s="189">
        <v>195217</v>
      </c>
      <c r="F8" s="190">
        <v>-6.8914368567149609</v>
      </c>
      <c r="G8" s="6"/>
    </row>
    <row r="9" spans="1:14" ht="15.6" customHeight="1">
      <c r="A9" s="188" t="s">
        <v>8</v>
      </c>
      <c r="B9" s="189">
        <v>350523</v>
      </c>
      <c r="C9" s="189">
        <v>370454</v>
      </c>
      <c r="D9" s="189">
        <v>350523</v>
      </c>
      <c r="E9" s="189">
        <v>370454</v>
      </c>
      <c r="F9" s="190">
        <v>5.6860748082151531</v>
      </c>
      <c r="G9" s="6"/>
    </row>
    <row r="10" spans="1:14" ht="15.6" customHeight="1">
      <c r="A10" s="188" t="s">
        <v>10</v>
      </c>
      <c r="B10" s="189">
        <v>366409</v>
      </c>
      <c r="C10" s="189">
        <v>379684</v>
      </c>
      <c r="D10" s="189">
        <v>366409</v>
      </c>
      <c r="E10" s="189">
        <v>379684</v>
      </c>
      <c r="F10" s="190">
        <v>3.6230005267337901</v>
      </c>
    </row>
    <row r="11" spans="1:14" ht="15.6" customHeight="1">
      <c r="A11" s="188" t="s">
        <v>9</v>
      </c>
      <c r="B11" s="189">
        <v>7646863</v>
      </c>
      <c r="C11" s="189">
        <v>6464819</v>
      </c>
      <c r="D11" s="189">
        <v>7646863</v>
      </c>
      <c r="E11" s="189">
        <v>6464819</v>
      </c>
      <c r="F11" s="190">
        <v>-15.457894302539479</v>
      </c>
    </row>
    <row r="12" spans="1:14" ht="15.6" customHeight="1">
      <c r="A12" s="188" t="s">
        <v>6</v>
      </c>
      <c r="B12" s="189">
        <v>469793</v>
      </c>
      <c r="C12" s="189">
        <v>372099</v>
      </c>
      <c r="D12" s="189">
        <v>469793</v>
      </c>
      <c r="E12" s="189">
        <v>372099</v>
      </c>
      <c r="F12" s="190">
        <v>-20.795116146898739</v>
      </c>
    </row>
    <row r="13" spans="1:14" ht="15.6" customHeight="1">
      <c r="A13" s="188" t="s">
        <v>175</v>
      </c>
      <c r="B13" s="189">
        <v>1234623</v>
      </c>
      <c r="C13" s="189">
        <v>1034074</v>
      </c>
      <c r="D13" s="189">
        <v>1234623</v>
      </c>
      <c r="E13" s="189">
        <v>1034074</v>
      </c>
      <c r="F13" s="190">
        <v>-16.243744041703419</v>
      </c>
    </row>
    <row r="14" spans="1:14" ht="15.6" customHeight="1">
      <c r="A14" s="188" t="s">
        <v>148</v>
      </c>
      <c r="B14" s="189">
        <v>4689956</v>
      </c>
      <c r="C14" s="189">
        <v>5358427</v>
      </c>
      <c r="D14" s="189">
        <v>4689956</v>
      </c>
      <c r="E14" s="189">
        <v>5358427</v>
      </c>
      <c r="F14" s="190">
        <v>14.253246725555639</v>
      </c>
    </row>
    <row r="15" spans="1:14" ht="15.6" customHeight="1">
      <c r="A15" s="188" t="s">
        <v>145</v>
      </c>
      <c r="B15" s="189">
        <v>2386800</v>
      </c>
      <c r="C15" s="189">
        <v>2162772</v>
      </c>
      <c r="D15" s="189">
        <v>2386800</v>
      </c>
      <c r="E15" s="189">
        <v>2162772</v>
      </c>
      <c r="F15" s="190">
        <v>-9.3861236802413259</v>
      </c>
    </row>
    <row r="16" spans="1:14" ht="15.6" customHeight="1">
      <c r="A16" s="188" t="s">
        <v>144</v>
      </c>
      <c r="B16" s="189">
        <v>3132595</v>
      </c>
      <c r="C16" s="189">
        <v>3138100</v>
      </c>
      <c r="D16" s="189">
        <v>3132595</v>
      </c>
      <c r="E16" s="189">
        <v>3138100</v>
      </c>
      <c r="F16" s="190">
        <v>0.17573289876284551</v>
      </c>
      <c r="G16" s="1"/>
    </row>
    <row r="17" spans="1:7" ht="15.6" customHeight="1">
      <c r="A17" s="188" t="s">
        <v>150</v>
      </c>
      <c r="B17" s="189">
        <v>1472105</v>
      </c>
      <c r="C17" s="189">
        <v>1475909</v>
      </c>
      <c r="D17" s="189">
        <v>1472105</v>
      </c>
      <c r="E17" s="189">
        <v>1475909</v>
      </c>
      <c r="F17" s="190">
        <v>0.25840548058732787</v>
      </c>
      <c r="G17" s="2"/>
    </row>
    <row r="18" spans="1:7" ht="15.6" customHeight="1">
      <c r="A18" s="188" t="s">
        <v>147</v>
      </c>
      <c r="B18" s="189">
        <v>96305</v>
      </c>
      <c r="C18" s="189">
        <v>102991</v>
      </c>
      <c r="D18" s="189">
        <v>96305</v>
      </c>
      <c r="E18" s="189">
        <v>102991</v>
      </c>
      <c r="F18" s="190">
        <v>6.9425263485800324</v>
      </c>
    </row>
    <row r="19" spans="1:7" ht="15.6" customHeight="1">
      <c r="A19" s="188" t="s">
        <v>143</v>
      </c>
      <c r="B19" s="189">
        <v>407068</v>
      </c>
      <c r="C19" s="189">
        <v>496339</v>
      </c>
      <c r="D19" s="189">
        <v>407068</v>
      </c>
      <c r="E19" s="189">
        <v>496339</v>
      </c>
      <c r="F19" s="190">
        <v>21.930242613027801</v>
      </c>
    </row>
    <row r="20" spans="1:7" ht="15.6" customHeight="1">
      <c r="A20" s="188" t="s">
        <v>142</v>
      </c>
      <c r="B20" s="189">
        <v>1339082</v>
      </c>
      <c r="C20" s="189">
        <v>903674</v>
      </c>
      <c r="D20" s="189">
        <v>1339082</v>
      </c>
      <c r="E20" s="189">
        <v>903674</v>
      </c>
      <c r="F20" s="190">
        <v>-32.515409810601597</v>
      </c>
    </row>
    <row r="21" spans="1:7" ht="15.6" customHeight="1">
      <c r="A21" s="188" t="s">
        <v>149</v>
      </c>
      <c r="B21" s="189">
        <v>2554319</v>
      </c>
      <c r="C21" s="189">
        <v>2436619</v>
      </c>
      <c r="D21" s="189">
        <v>2554319</v>
      </c>
      <c r="E21" s="189">
        <v>2436619</v>
      </c>
      <c r="F21" s="190">
        <v>-4.6078817876702232</v>
      </c>
    </row>
    <row r="22" spans="1:7" ht="15.6" customHeight="1">
      <c r="A22" s="188" t="s">
        <v>146</v>
      </c>
      <c r="B22" s="189">
        <v>2896180</v>
      </c>
      <c r="C22" s="189">
        <v>2429457</v>
      </c>
      <c r="D22" s="189">
        <v>2896180</v>
      </c>
      <c r="E22" s="189">
        <v>2429457</v>
      </c>
      <c r="F22" s="190">
        <v>-16.11512405996865</v>
      </c>
    </row>
    <row r="23" spans="1:7" ht="15.6" customHeight="1">
      <c r="A23" s="188" t="s">
        <v>165</v>
      </c>
      <c r="B23" s="189">
        <v>398506</v>
      </c>
      <c r="C23" s="189">
        <v>511300</v>
      </c>
      <c r="D23" s="189">
        <v>398506</v>
      </c>
      <c r="E23" s="189">
        <v>511300</v>
      </c>
      <c r="F23" s="190">
        <v>28.304216247685101</v>
      </c>
    </row>
    <row r="24" spans="1:7" ht="15.6" customHeight="1">
      <c r="A24" s="188" t="s">
        <v>141</v>
      </c>
      <c r="B24" s="189">
        <v>179277</v>
      </c>
      <c r="C24" s="189">
        <v>164033</v>
      </c>
      <c r="D24" s="189">
        <v>179277</v>
      </c>
      <c r="E24" s="189">
        <v>164033</v>
      </c>
      <c r="F24" s="190">
        <v>-8.5030427773780275</v>
      </c>
    </row>
    <row r="25" spans="1:7" ht="15.6" customHeight="1">
      <c r="A25" s="188" t="s">
        <v>140</v>
      </c>
      <c r="B25" s="189">
        <v>44272</v>
      </c>
      <c r="C25" s="189">
        <v>48341</v>
      </c>
      <c r="D25" s="189">
        <v>44272</v>
      </c>
      <c r="E25" s="189">
        <v>48341</v>
      </c>
      <c r="F25" s="190">
        <v>9.1909107336465468</v>
      </c>
    </row>
    <row r="26" spans="1:7" ht="15.6" customHeight="1">
      <c r="A26" s="188" t="s">
        <v>152</v>
      </c>
      <c r="B26" s="189">
        <v>207702</v>
      </c>
      <c r="C26" s="189">
        <v>250078</v>
      </c>
      <c r="D26" s="189">
        <v>207702</v>
      </c>
      <c r="E26" s="189">
        <v>250078</v>
      </c>
      <c r="F26" s="190">
        <v>20.402307151592179</v>
      </c>
    </row>
    <row r="27" spans="1:7" ht="15.6" customHeight="1">
      <c r="A27" s="188" t="s">
        <v>173</v>
      </c>
      <c r="B27" s="189">
        <v>206556</v>
      </c>
      <c r="C27" s="189">
        <v>249763</v>
      </c>
      <c r="D27" s="189">
        <v>206556</v>
      </c>
      <c r="E27" s="189">
        <v>249763</v>
      </c>
      <c r="F27" s="190">
        <v>20.917814055268309</v>
      </c>
    </row>
    <row r="28" spans="1:7" ht="15.6" customHeight="1">
      <c r="A28" s="188" t="s">
        <v>177</v>
      </c>
      <c r="B28" s="189">
        <v>1197145</v>
      </c>
      <c r="C28" s="189">
        <v>1021896</v>
      </c>
      <c r="D28" s="189">
        <v>1197145</v>
      </c>
      <c r="E28" s="189">
        <v>1021896</v>
      </c>
      <c r="F28" s="190">
        <v>-14.63891174419139</v>
      </c>
    </row>
    <row r="29" spans="1:7" ht="15.6" customHeight="1">
      <c r="A29" s="188" t="s">
        <v>178</v>
      </c>
      <c r="B29" s="189">
        <v>412513</v>
      </c>
      <c r="C29" s="189">
        <v>543935</v>
      </c>
      <c r="D29" s="189">
        <v>412513</v>
      </c>
      <c r="E29" s="189">
        <v>543935</v>
      </c>
      <c r="F29" s="190">
        <v>31.858874750613921</v>
      </c>
    </row>
    <row r="30" spans="1:7" ht="15.6" customHeight="1">
      <c r="A30" s="188" t="s">
        <v>179</v>
      </c>
      <c r="B30" s="189">
        <v>298904</v>
      </c>
      <c r="C30" s="189">
        <v>337193</v>
      </c>
      <c r="D30" s="189">
        <v>298904</v>
      </c>
      <c r="E30" s="189">
        <v>337193</v>
      </c>
      <c r="F30" s="190">
        <v>12.809798463720799</v>
      </c>
    </row>
    <row r="31" spans="1:7" ht="15.6" customHeight="1">
      <c r="A31" s="188" t="s">
        <v>180</v>
      </c>
      <c r="B31" s="189">
        <v>2327148</v>
      </c>
      <c r="C31" s="189">
        <v>2461197</v>
      </c>
      <c r="D31" s="189">
        <v>2327148</v>
      </c>
      <c r="E31" s="189">
        <v>2461197</v>
      </c>
      <c r="F31" s="190">
        <v>5.7602266808986826</v>
      </c>
    </row>
    <row r="32" spans="1:7" ht="15.6" customHeight="1">
      <c r="A32" s="188" t="s">
        <v>181</v>
      </c>
      <c r="B32" s="189">
        <v>6213883</v>
      </c>
      <c r="C32" s="189">
        <v>5735503</v>
      </c>
      <c r="D32" s="189">
        <v>6213883</v>
      </c>
      <c r="E32" s="189">
        <v>5735503</v>
      </c>
      <c r="F32" s="190">
        <v>-7.6985678681108132</v>
      </c>
    </row>
    <row r="33" spans="1:6" ht="15.6" customHeight="1">
      <c r="A33" s="188" t="s">
        <v>182</v>
      </c>
      <c r="B33" s="189">
        <v>319275</v>
      </c>
      <c r="C33" s="189">
        <v>304688</v>
      </c>
      <c r="D33" s="189">
        <v>319275</v>
      </c>
      <c r="E33" s="189">
        <v>304688</v>
      </c>
      <c r="F33" s="190">
        <v>-4.5687886618119222</v>
      </c>
    </row>
    <row r="34" spans="1:6" ht="15.6" customHeight="1">
      <c r="A34" s="188" t="s">
        <v>183</v>
      </c>
      <c r="B34" s="189">
        <v>90795</v>
      </c>
      <c r="C34" s="189">
        <v>101087</v>
      </c>
      <c r="D34" s="189">
        <v>90795</v>
      </c>
      <c r="E34" s="189">
        <v>101087</v>
      </c>
      <c r="F34" s="190">
        <v>11.33542595957927</v>
      </c>
    </row>
    <row r="35" spans="1:6" ht="15.6" customHeight="1">
      <c r="A35" s="156" t="s">
        <v>153</v>
      </c>
      <c r="B35" s="178">
        <f>SUM(B7:B34)</f>
        <v>41925000</v>
      </c>
      <c r="C35" s="178">
        <f>SUM(C7:C34)</f>
        <v>39895140</v>
      </c>
      <c r="D35" s="76">
        <f>SUM(D7:D34)</f>
        <v>41925000</v>
      </c>
      <c r="E35" s="78">
        <f>SUM(E7:E34)</f>
        <v>39895140</v>
      </c>
      <c r="F35" s="140">
        <f>E35*100/D35-100</f>
        <v>-4.8416457960643982</v>
      </c>
    </row>
    <row r="36" spans="1:6" ht="15.6" customHeight="1">
      <c r="A36" s="73" t="s">
        <v>52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5" priority="2">
      <formula>MOD(ROW(),2)=0</formula>
    </cfRule>
  </conditionalFormatting>
  <conditionalFormatting sqref="F7:F35">
    <cfRule type="expression" dxfId="6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89A1A-9B3D-495F-9696-402210BD663F}">
  <sheetPr codeName="Hoja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55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1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1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503931</v>
      </c>
      <c r="C7" s="189">
        <v>514226</v>
      </c>
      <c r="D7" s="189">
        <v>503931</v>
      </c>
      <c r="E7" s="189">
        <v>514226</v>
      </c>
      <c r="F7" s="190">
        <v>2.0429384181564529</v>
      </c>
      <c r="G7" s="37"/>
    </row>
    <row r="8" spans="1:14" ht="15.6" customHeight="1">
      <c r="A8" s="188" t="s">
        <v>11</v>
      </c>
      <c r="B8" s="189">
        <v>4031</v>
      </c>
      <c r="C8" s="189">
        <v>8225</v>
      </c>
      <c r="D8" s="189">
        <v>4031</v>
      </c>
      <c r="E8" s="189">
        <v>8225</v>
      </c>
      <c r="F8" s="190">
        <v>104.0436616224262</v>
      </c>
      <c r="G8" s="6"/>
    </row>
    <row r="9" spans="1:14" ht="15.6" customHeight="1">
      <c r="A9" s="188" t="s">
        <v>8</v>
      </c>
      <c r="B9" s="189">
        <v>0</v>
      </c>
      <c r="C9" s="189">
        <v>6600</v>
      </c>
      <c r="D9" s="189">
        <v>0</v>
      </c>
      <c r="E9" s="189">
        <v>6600</v>
      </c>
      <c r="F9" s="190" t="s">
        <v>151</v>
      </c>
      <c r="G9" s="6"/>
    </row>
    <row r="10" spans="1:14" ht="15.6" customHeight="1">
      <c r="A10" s="188" t="s">
        <v>10</v>
      </c>
      <c r="B10" s="189">
        <v>32180</v>
      </c>
      <c r="C10" s="189">
        <v>43421</v>
      </c>
      <c r="D10" s="189">
        <v>32180</v>
      </c>
      <c r="E10" s="189">
        <v>43421</v>
      </c>
      <c r="F10" s="190">
        <v>34.931634555624612</v>
      </c>
    </row>
    <row r="11" spans="1:14" ht="15.6" customHeight="1">
      <c r="A11" s="188" t="s">
        <v>9</v>
      </c>
      <c r="B11" s="189">
        <v>2208287</v>
      </c>
      <c r="C11" s="189">
        <v>1794632</v>
      </c>
      <c r="D11" s="189">
        <v>2208287</v>
      </c>
      <c r="E11" s="189">
        <v>1794632</v>
      </c>
      <c r="F11" s="190">
        <v>-18.731940187122419</v>
      </c>
    </row>
    <row r="12" spans="1:14" ht="15.6" customHeight="1">
      <c r="A12" s="188" t="s">
        <v>6</v>
      </c>
      <c r="B12" s="189">
        <v>32846</v>
      </c>
      <c r="C12" s="189">
        <v>57211</v>
      </c>
      <c r="D12" s="189">
        <v>32846</v>
      </c>
      <c r="E12" s="189">
        <v>57211</v>
      </c>
      <c r="F12" s="190">
        <v>74.179504353650373</v>
      </c>
    </row>
    <row r="13" spans="1:14" ht="15.6" customHeight="1">
      <c r="A13" s="188" t="s">
        <v>175</v>
      </c>
      <c r="B13" s="189">
        <v>142236</v>
      </c>
      <c r="C13" s="189">
        <v>38441</v>
      </c>
      <c r="D13" s="189">
        <v>142236</v>
      </c>
      <c r="E13" s="189">
        <v>38441</v>
      </c>
      <c r="F13" s="190">
        <v>-72.973790039089963</v>
      </c>
    </row>
    <row r="14" spans="1:14" ht="15.6" customHeight="1">
      <c r="A14" s="188" t="s">
        <v>148</v>
      </c>
      <c r="B14" s="189">
        <v>711291</v>
      </c>
      <c r="C14" s="189">
        <v>1338991</v>
      </c>
      <c r="D14" s="189">
        <v>711291</v>
      </c>
      <c r="E14" s="189">
        <v>1338991</v>
      </c>
      <c r="F14" s="190">
        <v>88.247988516654914</v>
      </c>
    </row>
    <row r="15" spans="1:14" ht="15.6" customHeight="1">
      <c r="A15" s="188" t="s">
        <v>145</v>
      </c>
      <c r="B15" s="189">
        <v>1480144</v>
      </c>
      <c r="C15" s="189">
        <v>1336587</v>
      </c>
      <c r="D15" s="189">
        <v>1480144</v>
      </c>
      <c r="E15" s="189">
        <v>1336587</v>
      </c>
      <c r="F15" s="190">
        <v>-9.698853625052692</v>
      </c>
    </row>
    <row r="16" spans="1:14" ht="15.6" customHeight="1">
      <c r="A16" s="188" t="s">
        <v>144</v>
      </c>
      <c r="B16" s="189">
        <v>2487900</v>
      </c>
      <c r="C16" s="189">
        <v>2151721</v>
      </c>
      <c r="D16" s="189">
        <v>2487900</v>
      </c>
      <c r="E16" s="189">
        <v>2151721</v>
      </c>
      <c r="F16" s="190">
        <v>-13.512560794244139</v>
      </c>
      <c r="G16" s="1"/>
    </row>
    <row r="17" spans="1:7" ht="15.6" customHeight="1">
      <c r="A17" s="188" t="s">
        <v>150</v>
      </c>
      <c r="B17" s="189">
        <v>829377</v>
      </c>
      <c r="C17" s="189">
        <v>821398</v>
      </c>
      <c r="D17" s="189">
        <v>829377</v>
      </c>
      <c r="E17" s="189">
        <v>821398</v>
      </c>
      <c r="F17" s="190">
        <v>-0.96204741631369473</v>
      </c>
      <c r="G17" s="2"/>
    </row>
    <row r="18" spans="1:7" ht="15.6" customHeight="1">
      <c r="A18" s="188" t="s">
        <v>147</v>
      </c>
      <c r="B18" s="189">
        <v>43767</v>
      </c>
      <c r="C18" s="189">
        <v>60640</v>
      </c>
      <c r="D18" s="189">
        <v>43767</v>
      </c>
      <c r="E18" s="189">
        <v>60640</v>
      </c>
      <c r="F18" s="190">
        <v>38.551876984942993</v>
      </c>
    </row>
    <row r="19" spans="1:7" ht="15.6" customHeight="1">
      <c r="A19" s="188" t="s">
        <v>143</v>
      </c>
      <c r="B19" s="189">
        <v>190166</v>
      </c>
      <c r="C19" s="189">
        <v>236045</v>
      </c>
      <c r="D19" s="189">
        <v>190166</v>
      </c>
      <c r="E19" s="189">
        <v>236045</v>
      </c>
      <c r="F19" s="190">
        <v>24.125763806358648</v>
      </c>
    </row>
    <row r="20" spans="1:7" ht="15.6" customHeight="1">
      <c r="A20" s="188" t="s">
        <v>142</v>
      </c>
      <c r="B20" s="189">
        <v>122287</v>
      </c>
      <c r="C20" s="189">
        <v>163429</v>
      </c>
      <c r="D20" s="189">
        <v>122287</v>
      </c>
      <c r="E20" s="189">
        <v>163429</v>
      </c>
      <c r="F20" s="190">
        <v>33.643805146908512</v>
      </c>
    </row>
    <row r="21" spans="1:7" ht="15.6" customHeight="1">
      <c r="A21" s="188" t="s">
        <v>149</v>
      </c>
      <c r="B21" s="189">
        <v>1849987</v>
      </c>
      <c r="C21" s="189">
        <v>1950854</v>
      </c>
      <c r="D21" s="189">
        <v>1849987</v>
      </c>
      <c r="E21" s="189">
        <v>1950854</v>
      </c>
      <c r="F21" s="190">
        <v>5.4523085837900416</v>
      </c>
    </row>
    <row r="22" spans="1:7" ht="15.6" customHeight="1">
      <c r="A22" s="188" t="s">
        <v>146</v>
      </c>
      <c r="B22" s="189">
        <v>917064</v>
      </c>
      <c r="C22" s="189">
        <v>806310</v>
      </c>
      <c r="D22" s="189">
        <v>917064</v>
      </c>
      <c r="E22" s="189">
        <v>806310</v>
      </c>
      <c r="F22" s="190">
        <v>-12.077019706367279</v>
      </c>
    </row>
    <row r="23" spans="1:7" ht="15.6" customHeight="1">
      <c r="A23" s="188" t="s">
        <v>165</v>
      </c>
      <c r="B23" s="189">
        <v>17664</v>
      </c>
      <c r="C23" s="189">
        <v>10411</v>
      </c>
      <c r="D23" s="189">
        <v>17664</v>
      </c>
      <c r="E23" s="189">
        <v>10411</v>
      </c>
      <c r="F23" s="190">
        <v>-41.060914855072461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4578</v>
      </c>
      <c r="C25" s="189">
        <v>7708</v>
      </c>
      <c r="D25" s="189">
        <v>4578</v>
      </c>
      <c r="E25" s="189">
        <v>7708</v>
      </c>
      <c r="F25" s="190">
        <v>68.370467453036269</v>
      </c>
    </row>
    <row r="26" spans="1:7" ht="15.6" customHeight="1">
      <c r="A26" s="188" t="s">
        <v>152</v>
      </c>
      <c r="B26" s="189">
        <v>111691</v>
      </c>
      <c r="C26" s="189">
        <v>185608</v>
      </c>
      <c r="D26" s="189">
        <v>111691</v>
      </c>
      <c r="E26" s="189">
        <v>185608</v>
      </c>
      <c r="F26" s="190">
        <v>66.179907065027635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407088</v>
      </c>
      <c r="C28" s="189">
        <v>312725</v>
      </c>
      <c r="D28" s="189">
        <v>407088</v>
      </c>
      <c r="E28" s="189">
        <v>312725</v>
      </c>
      <c r="F28" s="190">
        <v>-23.18000039303541</v>
      </c>
    </row>
    <row r="29" spans="1:7" ht="15.6" customHeight="1">
      <c r="A29" s="188" t="s">
        <v>178</v>
      </c>
      <c r="B29" s="189">
        <v>23670</v>
      </c>
      <c r="C29" s="189">
        <v>17112</v>
      </c>
      <c r="D29" s="189">
        <v>23670</v>
      </c>
      <c r="E29" s="189">
        <v>17112</v>
      </c>
      <c r="F29" s="190">
        <v>-27.70595690747783</v>
      </c>
    </row>
    <row r="30" spans="1:7" ht="15.6" customHeight="1">
      <c r="A30" s="188" t="s">
        <v>179</v>
      </c>
      <c r="B30" s="189">
        <v>20670</v>
      </c>
      <c r="C30" s="189">
        <v>42770</v>
      </c>
      <c r="D30" s="189">
        <v>20670</v>
      </c>
      <c r="E30" s="189">
        <v>42770</v>
      </c>
      <c r="F30" s="190">
        <v>106.9182389937107</v>
      </c>
    </row>
    <row r="31" spans="1:7" ht="15.6" customHeight="1">
      <c r="A31" s="188" t="s">
        <v>180</v>
      </c>
      <c r="B31" s="189">
        <v>1613941</v>
      </c>
      <c r="C31" s="189">
        <v>1352262</v>
      </c>
      <c r="D31" s="189">
        <v>1613941</v>
      </c>
      <c r="E31" s="189">
        <v>1352262</v>
      </c>
      <c r="F31" s="190">
        <v>-16.213665803148938</v>
      </c>
    </row>
    <row r="32" spans="1:7" ht="15.6" customHeight="1">
      <c r="A32" s="188" t="s">
        <v>181</v>
      </c>
      <c r="B32" s="189">
        <v>341288</v>
      </c>
      <c r="C32" s="189">
        <v>400087</v>
      </c>
      <c r="D32" s="189">
        <v>341288</v>
      </c>
      <c r="E32" s="189">
        <v>400087</v>
      </c>
      <c r="F32" s="190">
        <v>17.228557699069409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9277</v>
      </c>
      <c r="C34" s="189">
        <v>24280</v>
      </c>
      <c r="D34" s="189">
        <v>9277</v>
      </c>
      <c r="E34" s="189">
        <v>24280</v>
      </c>
      <c r="F34" s="190">
        <v>161.72253961409939</v>
      </c>
    </row>
    <row r="35" spans="1:6" ht="15.6" customHeight="1">
      <c r="A35" s="156" t="s">
        <v>153</v>
      </c>
      <c r="B35" s="76">
        <f>SUM(B7:B34)</f>
        <v>14105361</v>
      </c>
      <c r="C35" s="77">
        <f>SUM(C7:C34)</f>
        <v>13681694</v>
      </c>
      <c r="D35" s="76">
        <f>SUM(D7:D34)</f>
        <v>14105361</v>
      </c>
      <c r="E35" s="78">
        <f>SUM(E7:E34)</f>
        <v>13681694</v>
      </c>
      <c r="F35" s="140">
        <f>E35*100/D35-100</f>
        <v>-3.0035884937648945</v>
      </c>
    </row>
    <row r="36" spans="1:6" ht="15.6" customHeight="1">
      <c r="A36" s="73" t="s">
        <v>56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3" priority="2">
      <formula>MOD(ROW(),2)=0</formula>
    </cfRule>
  </conditionalFormatting>
  <conditionalFormatting sqref="F7:F35">
    <cfRule type="expression" dxfId="6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C4CD0-35ED-4057-8F9E-7988628A05FD}">
  <sheetPr codeName="Hoja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257913</v>
      </c>
      <c r="C7" s="189">
        <v>292591</v>
      </c>
      <c r="D7" s="189">
        <v>257913</v>
      </c>
      <c r="E7" s="189">
        <v>292591</v>
      </c>
      <c r="F7" s="190">
        <v>13.445619259207559</v>
      </c>
      <c r="G7" s="37"/>
    </row>
    <row r="8" spans="1:14" ht="15.6" customHeight="1">
      <c r="A8" s="188" t="s">
        <v>11</v>
      </c>
      <c r="B8" s="189">
        <v>94885</v>
      </c>
      <c r="C8" s="189">
        <v>89389</v>
      </c>
      <c r="D8" s="189">
        <v>94885</v>
      </c>
      <c r="E8" s="189">
        <v>89389</v>
      </c>
      <c r="F8" s="190">
        <v>-5.7922748590398916</v>
      </c>
      <c r="G8" s="6"/>
    </row>
    <row r="9" spans="1:14" ht="15.6" customHeight="1">
      <c r="A9" s="188" t="s">
        <v>8</v>
      </c>
      <c r="B9" s="189">
        <v>206004</v>
      </c>
      <c r="C9" s="189">
        <v>263139</v>
      </c>
      <c r="D9" s="189">
        <v>206004</v>
      </c>
      <c r="E9" s="189">
        <v>263139</v>
      </c>
      <c r="F9" s="190">
        <v>27.734898351488329</v>
      </c>
      <c r="G9" s="6"/>
    </row>
    <row r="10" spans="1:14" ht="15.6" customHeight="1">
      <c r="A10" s="188" t="s">
        <v>10</v>
      </c>
      <c r="B10" s="189">
        <v>231849</v>
      </c>
      <c r="C10" s="189">
        <v>207614</v>
      </c>
      <c r="D10" s="189">
        <v>231849</v>
      </c>
      <c r="E10" s="189">
        <v>207614</v>
      </c>
      <c r="F10" s="190">
        <v>-10.452924101462591</v>
      </c>
    </row>
    <row r="11" spans="1:14" ht="15.6" customHeight="1">
      <c r="A11" s="188" t="s">
        <v>9</v>
      </c>
      <c r="B11" s="189">
        <v>16144</v>
      </c>
      <c r="C11" s="189">
        <v>12087</v>
      </c>
      <c r="D11" s="189">
        <v>16144</v>
      </c>
      <c r="E11" s="189">
        <v>12087</v>
      </c>
      <c r="F11" s="190">
        <v>-25.130079286422198</v>
      </c>
    </row>
    <row r="12" spans="1:14" ht="15.6" customHeight="1">
      <c r="A12" s="188" t="s">
        <v>6</v>
      </c>
      <c r="B12" s="189">
        <v>233593</v>
      </c>
      <c r="C12" s="189">
        <v>132913</v>
      </c>
      <c r="D12" s="189">
        <v>233593</v>
      </c>
      <c r="E12" s="189">
        <v>132913</v>
      </c>
      <c r="F12" s="190">
        <v>-43.100606610643297</v>
      </c>
    </row>
    <row r="13" spans="1:14" ht="15.6" customHeight="1">
      <c r="A13" s="188" t="s">
        <v>175</v>
      </c>
      <c r="B13" s="189">
        <v>28459</v>
      </c>
      <c r="C13" s="189">
        <v>20022</v>
      </c>
      <c r="D13" s="189">
        <v>28459</v>
      </c>
      <c r="E13" s="189">
        <v>20022</v>
      </c>
      <c r="F13" s="190">
        <v>-29.64615763027513</v>
      </c>
    </row>
    <row r="14" spans="1:14" ht="15.6" customHeight="1">
      <c r="A14" s="188" t="s">
        <v>148</v>
      </c>
      <c r="B14" s="189">
        <v>311158</v>
      </c>
      <c r="C14" s="189">
        <v>276203</v>
      </c>
      <c r="D14" s="189">
        <v>311158</v>
      </c>
      <c r="E14" s="189">
        <v>276203</v>
      </c>
      <c r="F14" s="190">
        <v>-11.233842613720361</v>
      </c>
    </row>
    <row r="15" spans="1:14" ht="15.6" customHeight="1">
      <c r="A15" s="188" t="s">
        <v>145</v>
      </c>
      <c r="B15" s="189">
        <v>321031</v>
      </c>
      <c r="C15" s="189">
        <v>319596</v>
      </c>
      <c r="D15" s="189">
        <v>321031</v>
      </c>
      <c r="E15" s="189">
        <v>319596</v>
      </c>
      <c r="F15" s="190">
        <v>-0.44699733047586682</v>
      </c>
    </row>
    <row r="16" spans="1:14" ht="15.6" customHeight="1">
      <c r="A16" s="188" t="s">
        <v>144</v>
      </c>
      <c r="B16" s="189">
        <v>562966</v>
      </c>
      <c r="C16" s="189">
        <v>941325</v>
      </c>
      <c r="D16" s="189">
        <v>562966</v>
      </c>
      <c r="E16" s="189">
        <v>941325</v>
      </c>
      <c r="F16" s="190">
        <v>67.208144008696792</v>
      </c>
      <c r="G16" s="1"/>
    </row>
    <row r="17" spans="1:7" ht="15.6" customHeight="1">
      <c r="A17" s="188" t="s">
        <v>150</v>
      </c>
      <c r="B17" s="189">
        <v>556584</v>
      </c>
      <c r="C17" s="189">
        <v>562546</v>
      </c>
      <c r="D17" s="189">
        <v>556584</v>
      </c>
      <c r="E17" s="189">
        <v>562546</v>
      </c>
      <c r="F17" s="190">
        <v>1.0711770370689779</v>
      </c>
      <c r="G17" s="2"/>
    </row>
    <row r="18" spans="1:7" ht="15.6" customHeight="1">
      <c r="A18" s="188" t="s">
        <v>147</v>
      </c>
      <c r="B18" s="189">
        <v>1300</v>
      </c>
      <c r="C18" s="189">
        <v>745</v>
      </c>
      <c r="D18" s="189">
        <v>1300</v>
      </c>
      <c r="E18" s="189">
        <v>745</v>
      </c>
      <c r="F18" s="190">
        <v>-42.692307692307693</v>
      </c>
    </row>
    <row r="19" spans="1:7" ht="15.6" customHeight="1">
      <c r="A19" s="188" t="s">
        <v>143</v>
      </c>
      <c r="B19" s="189">
        <v>165665</v>
      </c>
      <c r="C19" s="189">
        <v>204228</v>
      </c>
      <c r="D19" s="189">
        <v>165665</v>
      </c>
      <c r="E19" s="189">
        <v>204228</v>
      </c>
      <c r="F19" s="190">
        <v>23.277698970814601</v>
      </c>
    </row>
    <row r="20" spans="1:7" ht="15.6" customHeight="1">
      <c r="A20" s="188" t="s">
        <v>142</v>
      </c>
      <c r="B20" s="189">
        <v>1106568</v>
      </c>
      <c r="C20" s="189">
        <v>644327</v>
      </c>
      <c r="D20" s="189">
        <v>1106568</v>
      </c>
      <c r="E20" s="189">
        <v>644327</v>
      </c>
      <c r="F20" s="190">
        <v>-41.772489354472569</v>
      </c>
    </row>
    <row r="21" spans="1:7" ht="15.6" customHeight="1">
      <c r="A21" s="188" t="s">
        <v>149</v>
      </c>
      <c r="B21" s="189">
        <v>582799</v>
      </c>
      <c r="C21" s="189">
        <v>334480</v>
      </c>
      <c r="D21" s="189">
        <v>582799</v>
      </c>
      <c r="E21" s="189">
        <v>334480</v>
      </c>
      <c r="F21" s="190">
        <v>-42.608000356898337</v>
      </c>
    </row>
    <row r="22" spans="1:7" ht="15.6" customHeight="1">
      <c r="A22" s="188" t="s">
        <v>146</v>
      </c>
      <c r="B22" s="189">
        <v>37376</v>
      </c>
      <c r="C22" s="189">
        <v>42976</v>
      </c>
      <c r="D22" s="189">
        <v>37376</v>
      </c>
      <c r="E22" s="189">
        <v>42976</v>
      </c>
      <c r="F22" s="190">
        <v>14.982876712328761</v>
      </c>
    </row>
    <row r="23" spans="1:7" ht="15.6" customHeight="1">
      <c r="A23" s="188" t="s">
        <v>165</v>
      </c>
      <c r="B23" s="189">
        <v>89911</v>
      </c>
      <c r="C23" s="189">
        <v>45690</v>
      </c>
      <c r="D23" s="189">
        <v>89911</v>
      </c>
      <c r="E23" s="189">
        <v>45690</v>
      </c>
      <c r="F23" s="190">
        <v>-49.183081046812958</v>
      </c>
    </row>
    <row r="24" spans="1:7" ht="15.6" customHeight="1">
      <c r="A24" s="188" t="s">
        <v>141</v>
      </c>
      <c r="B24" s="189">
        <v>92996</v>
      </c>
      <c r="C24" s="189">
        <v>69920</v>
      </c>
      <c r="D24" s="189">
        <v>92996</v>
      </c>
      <c r="E24" s="189">
        <v>69920</v>
      </c>
      <c r="F24" s="190">
        <v>-24.81397049335455</v>
      </c>
    </row>
    <row r="25" spans="1:7" ht="15.6" customHeight="1">
      <c r="A25" s="188" t="s">
        <v>140</v>
      </c>
      <c r="B25" s="189">
        <v>0</v>
      </c>
      <c r="C25" s="189">
        <v>5000</v>
      </c>
      <c r="D25" s="189">
        <v>0</v>
      </c>
      <c r="E25" s="189">
        <v>5000</v>
      </c>
      <c r="F25" s="190" t="s">
        <v>151</v>
      </c>
    </row>
    <row r="26" spans="1:7" ht="15.6" customHeight="1">
      <c r="A26" s="188" t="s">
        <v>152</v>
      </c>
      <c r="B26" s="189">
        <v>29992</v>
      </c>
      <c r="C26" s="189">
        <v>57143</v>
      </c>
      <c r="D26" s="189">
        <v>29992</v>
      </c>
      <c r="E26" s="189">
        <v>57143</v>
      </c>
      <c r="F26" s="190">
        <v>90.527473993064831</v>
      </c>
    </row>
    <row r="27" spans="1:7" ht="15.6" customHeight="1">
      <c r="A27" s="188" t="s">
        <v>173</v>
      </c>
      <c r="B27" s="189">
        <v>91379</v>
      </c>
      <c r="C27" s="189">
        <v>84106</v>
      </c>
      <c r="D27" s="189">
        <v>91379</v>
      </c>
      <c r="E27" s="189">
        <v>84106</v>
      </c>
      <c r="F27" s="190">
        <v>-7.9591591065780989</v>
      </c>
    </row>
    <row r="28" spans="1:7" ht="15.6" customHeight="1">
      <c r="A28" s="188" t="s">
        <v>177</v>
      </c>
      <c r="B28" s="189">
        <v>42931</v>
      </c>
      <c r="C28" s="189">
        <v>17188</v>
      </c>
      <c r="D28" s="189">
        <v>42931</v>
      </c>
      <c r="E28" s="189">
        <v>17188</v>
      </c>
      <c r="F28" s="190">
        <v>-59.963662621415757</v>
      </c>
    </row>
    <row r="29" spans="1:7" ht="15.6" customHeight="1">
      <c r="A29" s="188" t="s">
        <v>178</v>
      </c>
      <c r="B29" s="189">
        <v>163979</v>
      </c>
      <c r="C29" s="189">
        <v>294142</v>
      </c>
      <c r="D29" s="189">
        <v>163979</v>
      </c>
      <c r="E29" s="189">
        <v>294142</v>
      </c>
      <c r="F29" s="190">
        <v>79.377847163356279</v>
      </c>
    </row>
    <row r="30" spans="1:7" ht="15.6" customHeight="1">
      <c r="A30" s="188" t="s">
        <v>179</v>
      </c>
      <c r="B30" s="189">
        <v>160057</v>
      </c>
      <c r="C30" s="189">
        <v>142881</v>
      </c>
      <c r="D30" s="189">
        <v>160057</v>
      </c>
      <c r="E30" s="189">
        <v>142881</v>
      </c>
      <c r="F30" s="190">
        <v>-10.731177018187269</v>
      </c>
    </row>
    <row r="31" spans="1:7" ht="15.6" customHeight="1">
      <c r="A31" s="188" t="s">
        <v>180</v>
      </c>
      <c r="B31" s="189">
        <v>560417</v>
      </c>
      <c r="C31" s="189">
        <v>1000898</v>
      </c>
      <c r="D31" s="189">
        <v>560417</v>
      </c>
      <c r="E31" s="189">
        <v>1000898</v>
      </c>
      <c r="F31" s="190">
        <v>78.598793398487203</v>
      </c>
    </row>
    <row r="32" spans="1:7" ht="15.6" customHeight="1">
      <c r="A32" s="188" t="s">
        <v>181</v>
      </c>
      <c r="B32" s="189">
        <v>183698</v>
      </c>
      <c r="C32" s="189">
        <v>156110</v>
      </c>
      <c r="D32" s="189">
        <v>183698</v>
      </c>
      <c r="E32" s="189">
        <v>156110</v>
      </c>
      <c r="F32" s="190">
        <v>-15.018127578961129</v>
      </c>
    </row>
    <row r="33" spans="1:6" ht="15.6" customHeight="1">
      <c r="A33" s="188" t="s">
        <v>182</v>
      </c>
      <c r="B33" s="189">
        <v>16587</v>
      </c>
      <c r="C33" s="189">
        <v>5918</v>
      </c>
      <c r="D33" s="189">
        <v>16587</v>
      </c>
      <c r="E33" s="189">
        <v>5918</v>
      </c>
      <c r="F33" s="190">
        <v>-64.321456562368127</v>
      </c>
    </row>
    <row r="34" spans="1:6" ht="15.6" customHeight="1">
      <c r="A34" s="188" t="s">
        <v>183</v>
      </c>
      <c r="B34" s="189">
        <v>18211</v>
      </c>
      <c r="C34" s="189">
        <v>21325</v>
      </c>
      <c r="D34" s="189">
        <v>18211</v>
      </c>
      <c r="E34" s="189">
        <v>21325</v>
      </c>
      <c r="F34" s="190">
        <v>17.099555213881711</v>
      </c>
    </row>
    <row r="35" spans="1:6" ht="15.6" customHeight="1">
      <c r="A35" s="156" t="s">
        <v>153</v>
      </c>
      <c r="B35" s="76">
        <f>SUM(B7:B34)</f>
        <v>6164452</v>
      </c>
      <c r="C35" s="77">
        <f>SUM(C7:C34)</f>
        <v>6244502</v>
      </c>
      <c r="D35" s="76">
        <f>SUM(D7:D34)</f>
        <v>6164452</v>
      </c>
      <c r="E35" s="78">
        <f>SUM(E7:E34)</f>
        <v>6244502</v>
      </c>
      <c r="F35" s="140">
        <f>E35*100/D35-100</f>
        <v>1.2985744718265266</v>
      </c>
    </row>
    <row r="36" spans="1:6" ht="15.6" customHeight="1">
      <c r="A36" s="73" t="s">
        <v>56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1" priority="2">
      <formula>MOD(ROW(),2)=0</formula>
    </cfRule>
  </conditionalFormatting>
  <conditionalFormatting sqref="F7:F35">
    <cfRule type="expression" dxfId="6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1DF40704-024A-4A26-9DC1-3207D90A6339}">
  <ds:schemaRefs/>
</ds:datastoreItem>
</file>

<file path=customXml/itemProps2.xml><?xml version="1.0" encoding="utf-8"?>
<ds:datastoreItem xmlns:ds="http://schemas.openxmlformats.org/officeDocument/2006/customXml" ds:itemID="{635FB22F-BDB4-4FD1-AFF0-CD2A6598EA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44</vt:i4>
      </vt:variant>
    </vt:vector>
  </HeadingPairs>
  <TitlesOfParts>
    <vt:vector size="89" baseType="lpstr">
      <vt:lpstr>Portada</vt:lpstr>
      <vt:lpstr>Cálculo</vt:lpstr>
      <vt:lpstr>Resumen general</vt:lpstr>
      <vt:lpstr>Resumen naturalezas3</vt:lpstr>
      <vt:lpstr>Resumen naturalezas</vt:lpstr>
      <vt:lpstr>Total tráfico</vt:lpstr>
      <vt:lpstr>Total presentación</vt:lpstr>
      <vt:lpstr>Líquidos</vt:lpstr>
      <vt:lpstr>Sólidos</vt:lpstr>
      <vt:lpstr>Mercancía general</vt:lpstr>
      <vt:lpstr>Mercancías contenedores</vt:lpstr>
      <vt:lpstr>Pesca</vt:lpstr>
      <vt:lpstr>Avituallamiento</vt:lpstr>
      <vt:lpstr>Avi. combustibles</vt:lpstr>
      <vt:lpstr>Tráfico interior</vt:lpstr>
      <vt:lpstr>Mercancías tránsito</vt:lpstr>
      <vt:lpstr>Mercan. contene. tránsito</vt:lpstr>
      <vt:lpstr>Ro-Ro</vt:lpstr>
      <vt:lpstr>Ro-Ro UTIS</vt:lpstr>
      <vt:lpstr>TEUS</vt:lpstr>
      <vt:lpstr>TEUS tránsito</vt:lpstr>
      <vt:lpstr>TEUS nacional</vt:lpstr>
      <vt:lpstr>TEUS exterior</vt:lpstr>
      <vt:lpstr>Buques número</vt:lpstr>
      <vt:lpstr>Buques GT</vt:lpstr>
      <vt:lpstr>Cruceros</vt:lpstr>
      <vt:lpstr>Pasajeros total</vt:lpstr>
      <vt:lpstr>Pasajeros regulares</vt:lpstr>
      <vt:lpstr>Pasajeros crucero</vt:lpstr>
      <vt:lpstr>Automóviles régimen pasaje</vt:lpstr>
      <vt:lpstr>Automóviles régimen mercancía</vt:lpstr>
      <vt:lpstr>Portada (2)</vt:lpstr>
      <vt:lpstr>Import total</vt:lpstr>
      <vt:lpstr>Import GL</vt:lpstr>
      <vt:lpstr>Import GS</vt:lpstr>
      <vt:lpstr>Import MG</vt:lpstr>
      <vt:lpstr>Export total</vt:lpstr>
      <vt:lpstr>Export GL</vt:lpstr>
      <vt:lpstr>Export GS</vt:lpstr>
      <vt:lpstr>Export MG</vt:lpstr>
      <vt:lpstr>Portada (3)</vt:lpstr>
      <vt:lpstr>Evolución Mensual (t)</vt:lpstr>
      <vt:lpstr>Evolución Mensual %</vt:lpstr>
      <vt:lpstr>Evolución Interanual (t)</vt:lpstr>
      <vt:lpstr>Evolución Interanual %</vt:lpstr>
      <vt:lpstr>'Automóviles régimen mercancía'!Área_de_impresión</vt:lpstr>
      <vt:lpstr>'Automóviles régimen pasaje'!Área_de_impresión</vt:lpstr>
      <vt:lpstr>'Avi. combustibles'!Área_de_impresión</vt:lpstr>
      <vt:lpstr>Avituallamiento!Área_de_impresión</vt:lpstr>
      <vt:lpstr>'Buques GT'!Área_de_impresión</vt:lpstr>
      <vt:lpstr>'Buques número'!Área_de_impresión</vt:lpstr>
      <vt:lpstr>Cruceros!Área_de_impresión</vt:lpstr>
      <vt:lpstr>'Evolución Interanual %'!Área_de_impresión</vt:lpstr>
      <vt:lpstr>'Evolución Interanual (t)'!Área_de_impresión</vt:lpstr>
      <vt:lpstr>'Evolución Mensual %'!Área_de_impresión</vt:lpstr>
      <vt:lpstr>'Evolución Mensual (t)'!Área_de_impresión</vt:lpstr>
      <vt:lpstr>'Export GL'!Área_de_impresión</vt:lpstr>
      <vt:lpstr>'Export GS'!Área_de_impresión</vt:lpstr>
      <vt:lpstr>'Export MG'!Área_de_impresión</vt:lpstr>
      <vt:lpstr>'Export total'!Área_de_impresión</vt:lpstr>
      <vt:lpstr>'Import GL'!Área_de_impresión</vt:lpstr>
      <vt:lpstr>'Import GS'!Área_de_impresión</vt:lpstr>
      <vt:lpstr>'Import MG'!Área_de_impresión</vt:lpstr>
      <vt:lpstr>'Import total'!Área_de_impresión</vt:lpstr>
      <vt:lpstr>Líquidos!Área_de_impresión</vt:lpstr>
      <vt:lpstr>'Mercan. contene. tránsito'!Área_de_impresión</vt:lpstr>
      <vt:lpstr>'Mercancía general'!Área_de_impresión</vt:lpstr>
      <vt:lpstr>'Mercancías contenedores'!Área_de_impresión</vt:lpstr>
      <vt:lpstr>'Mercancías tránsito'!Área_de_impresión</vt:lpstr>
      <vt:lpstr>'Pasajeros crucero'!Área_de_impresión</vt:lpstr>
      <vt:lpstr>'Pasajeros regulares'!Área_de_impresión</vt:lpstr>
      <vt:lpstr>'Pasajeros total'!Área_de_impresión</vt:lpstr>
      <vt:lpstr>Pesca!Área_de_impresión</vt:lpstr>
      <vt:lpstr>Portada!Área_de_impresión</vt:lpstr>
      <vt:lpstr>'Portada (2)'!Área_de_impresión</vt:lpstr>
      <vt:lpstr>'Portada (3)'!Área_de_impresión</vt:lpstr>
      <vt:lpstr>'Resumen general'!Área_de_impresión</vt:lpstr>
      <vt:lpstr>'Resumen naturalezas'!Área_de_impresión</vt:lpstr>
      <vt:lpstr>'Resumen naturalezas3'!Área_de_impresión</vt:lpstr>
      <vt:lpstr>'Ro-Ro'!Área_de_impresión</vt:lpstr>
      <vt:lpstr>'Ro-Ro UTIS'!Área_de_impresión</vt:lpstr>
      <vt:lpstr>Sólidos!Área_de_impresión</vt:lpstr>
      <vt:lpstr>TEUS!Área_de_impresión</vt:lpstr>
      <vt:lpstr>'TEUS exterior'!Área_de_impresión</vt:lpstr>
      <vt:lpstr>'TEUS nacional'!Área_de_impresión</vt:lpstr>
      <vt:lpstr>'TEUS tránsito'!Área_de_impresión</vt:lpstr>
      <vt:lpstr>'Total presentación'!Área_de_impresión</vt:lpstr>
      <vt:lpstr>'Total tráfico'!Área_de_impresión</vt:lpstr>
      <vt:lpstr>'Tráfico interior'!Área_de_impresión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Bartolomé Jiménez</dc:creator>
  <cp:keywords/>
  <dc:description/>
  <cp:lastModifiedBy>Raquel Bartolomé Jiménez</cp:lastModifiedBy>
  <dcterms:created xsi:type="dcterms:W3CDTF">2014-04-30T10:51:23Z</dcterms:created>
  <dcterms:modified xsi:type="dcterms:W3CDTF">2026-08-24T07:15:03Z</dcterms:modified>
  <cp:category/>
</cp:coreProperties>
</file>