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theme/themeOverride27.xml" ContentType="application/vnd.openxmlformats-officedocument.themeOverrid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theme/themeOverride28.xml" ContentType="application/vnd.openxmlformats-officedocument.themeOverrid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theme/themeOverride29.xml" ContentType="application/vnd.openxmlformats-officedocument.themeOverride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theme/themeOverride30.xml" ContentType="application/vnd.openxmlformats-officedocument.themeOverrid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theme/themeOverride31.xml" ContentType="application/vnd.openxmlformats-officedocument.themeOverride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theme/themeOverride32.xml" ContentType="application/vnd.openxmlformats-officedocument.themeOverride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2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4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44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Resumen\"/>
    </mc:Choice>
  </mc:AlternateContent>
  <xr:revisionPtr revIDLastSave="0" documentId="13_ncr:1_{8E27D6CA-68EA-4E00-933A-FDBD5D2585B7}" xr6:coauthVersionLast="47" xr6:coauthVersionMax="47" xr10:uidLastSave="{00000000-0000-0000-0000-000000000000}"/>
  <bookViews>
    <workbookView xWindow="-28920" yWindow="-120" windowWidth="29040" windowHeight="15720" tabRatio="863" xr2:uid="{00000000-000D-0000-FFFF-FFFF00000000}"/>
  </bookViews>
  <sheets>
    <sheet name="Portada" sheetId="41" r:id="rId1"/>
    <sheet name="Cálculo" sheetId="37" state="hidden" r:id="rId2"/>
    <sheet name="Resumen general" sheetId="6" r:id="rId3"/>
    <sheet name="Resumen naturalezas3" sheetId="39" state="hidden" r:id="rId4"/>
    <sheet name="Resumen naturalezas" sheetId="40" r:id="rId5"/>
    <sheet name="Total tráfico" sheetId="7" r:id="rId6"/>
    <sheet name="Total presentación" sheetId="9" r:id="rId7"/>
    <sheet name="Líquidos" sheetId="10" r:id="rId8"/>
    <sheet name="Sólidos" sheetId="11" r:id="rId9"/>
    <sheet name="Mercancía general" sheetId="12" r:id="rId10"/>
    <sheet name="Mercancías contenedores" sheetId="13" r:id="rId11"/>
    <sheet name="Pesca" sheetId="14" r:id="rId12"/>
    <sheet name="Avituallamiento" sheetId="15" r:id="rId13"/>
    <sheet name="Avi. combustibles" sheetId="16" r:id="rId14"/>
    <sheet name="Tráfico interior" sheetId="17" r:id="rId15"/>
    <sheet name="Mercancías tránsito" sheetId="18" r:id="rId16"/>
    <sheet name="Mercan. contene. tránsito" sheetId="19" r:id="rId17"/>
    <sheet name="Ro-Ro" sheetId="20" r:id="rId18"/>
    <sheet name="Ro-Ro UTIS" sheetId="21" r:id="rId19"/>
    <sheet name="TEUS" sheetId="22" r:id="rId20"/>
    <sheet name="TEUS tránsito" sheetId="24" r:id="rId21"/>
    <sheet name="TEUS nacional" sheetId="25" r:id="rId22"/>
    <sheet name="TEUS exterior" sheetId="26" r:id="rId23"/>
    <sheet name="Buques número" sheetId="32" r:id="rId24"/>
    <sheet name="Buques GT" sheetId="33" r:id="rId25"/>
    <sheet name="Cruceros" sheetId="34" r:id="rId26"/>
    <sheet name="Pasajeros total" sheetId="28" r:id="rId27"/>
    <sheet name="Pasajeros regulares" sheetId="38" r:id="rId28"/>
    <sheet name="Pasajeros crucero" sheetId="29" r:id="rId29"/>
    <sheet name="Automóviles régimen pasaje" sheetId="30" r:id="rId30"/>
    <sheet name="Automóviles régimen mercancía" sheetId="31" r:id="rId31"/>
    <sheet name="Portada (2)" sheetId="42" r:id="rId32"/>
    <sheet name="Import total" sheetId="43" r:id="rId33"/>
    <sheet name="Import GL" sheetId="44" r:id="rId34"/>
    <sheet name="Import GS" sheetId="45" r:id="rId35"/>
    <sheet name="Import MG" sheetId="46" r:id="rId36"/>
    <sheet name="Export total" sheetId="47" r:id="rId37"/>
    <sheet name="Export GL" sheetId="48" r:id="rId38"/>
    <sheet name="Export GS" sheetId="49" r:id="rId39"/>
    <sheet name="Export MG" sheetId="50" r:id="rId40"/>
    <sheet name="Portada (3)" sheetId="51" r:id="rId41"/>
    <sheet name="Evolución Mensual (t)" sheetId="52" r:id="rId42"/>
    <sheet name="Evolución Mensual %" sheetId="53" r:id="rId43"/>
    <sheet name="Evolución Interanual (t)" sheetId="54" r:id="rId44"/>
    <sheet name="Evolución Interanual %" sheetId="55" r:id="rId45"/>
  </sheets>
  <definedNames>
    <definedName name="_xlnm.Print_Area" localSheetId="30">'Automóviles régimen mercancía'!$A$1:$N$36</definedName>
    <definedName name="_xlnm.Print_Area" localSheetId="29">'Automóviles régimen pasaje'!$A$1:$N$36</definedName>
    <definedName name="_xlnm.Print_Area" localSheetId="13">'Avi. combustibles'!$A$1:$N$36</definedName>
    <definedName name="_xlnm.Print_Area" localSheetId="12">Avituallamiento!$A$1:$N$36</definedName>
    <definedName name="_xlnm.Print_Area" localSheetId="24">'Buques GT'!$A$1:$N$36</definedName>
    <definedName name="_xlnm.Print_Area" localSheetId="23">'Buques número'!$A$1:$N$36</definedName>
    <definedName name="_xlnm.Print_Area" localSheetId="25">Cruceros!$A$1:$N$36</definedName>
    <definedName name="_xlnm.Print_Area" localSheetId="44">'Evolución Interanual %'!$A$1:$X$59</definedName>
    <definedName name="_xlnm.Print_Area" localSheetId="43">'Evolución Interanual (t)'!$A$1:$X$58</definedName>
    <definedName name="_xlnm.Print_Area" localSheetId="42">'Evolución Mensual %'!$A$1:$X$58</definedName>
    <definedName name="_xlnm.Print_Area" localSheetId="41">'Evolución Mensual (t)'!$A$1:$X$58</definedName>
    <definedName name="_xlnm.Print_Area" localSheetId="37">'Export GL'!$A$1:$N$36</definedName>
    <definedName name="_xlnm.Print_Area" localSheetId="38">'Export GS'!$A$1:$N$36</definedName>
    <definedName name="_xlnm.Print_Area" localSheetId="39">'Export MG'!$A$1:$N$36</definedName>
    <definedName name="_xlnm.Print_Area" localSheetId="36">'Export total'!$A$1:$N$36</definedName>
    <definedName name="_xlnm.Print_Area" localSheetId="33">'Import GL'!$A$1:$N$36</definedName>
    <definedName name="_xlnm.Print_Area" localSheetId="34">'Import GS'!$A$1:$N$36</definedName>
    <definedName name="_xlnm.Print_Area" localSheetId="35">'Import MG'!$A$1:$N$36</definedName>
    <definedName name="_xlnm.Print_Area" localSheetId="32">'Import total'!$A$1:$N$36</definedName>
    <definedName name="_xlnm.Print_Area" localSheetId="7">Líquidos!$A$1:$N$36</definedName>
    <definedName name="_xlnm.Print_Area" localSheetId="16">'Mercan. contene. tránsito'!$A$1:$N$36</definedName>
    <definedName name="_xlnm.Print_Area" localSheetId="9">'Mercancía general'!$A$1:$N$36</definedName>
    <definedName name="_xlnm.Print_Area" localSheetId="10">'Mercancías contenedores'!$A$1:$N$36</definedName>
    <definedName name="_xlnm.Print_Area" localSheetId="15">'Mercancías tránsito'!$A$1:$N$36</definedName>
    <definedName name="_xlnm.Print_Area" localSheetId="28">'Pasajeros crucero'!$A$1:$N$36</definedName>
    <definedName name="_xlnm.Print_Area" localSheetId="27">'Pasajeros regulares'!$A$1:$N$36</definedName>
    <definedName name="_xlnm.Print_Area" localSheetId="26">'Pasajeros total'!$A$1:$N$36</definedName>
    <definedName name="_xlnm.Print_Area" localSheetId="11">Pesca!$A$1:$N$36</definedName>
    <definedName name="_xlnm.Print_Area" localSheetId="0">Portada!$A$1:$K$47</definedName>
    <definedName name="_xlnm.Print_Area" localSheetId="31">'Portada (2)'!$A$1:$K$47</definedName>
    <definedName name="_xlnm.Print_Area" localSheetId="40">'Portada (3)'!$A$1:$K$47</definedName>
    <definedName name="_xlnm.Print_Area" localSheetId="2">'Resumen general'!$A$1:$I$36</definedName>
    <definedName name="_xlnm.Print_Area" localSheetId="4">'Resumen naturalezas'!$A$1:$N$49</definedName>
    <definedName name="_xlnm.Print_Area" localSheetId="3">'Resumen naturalezas3'!$A$1:$N$50</definedName>
    <definedName name="_xlnm.Print_Area" localSheetId="17">'Ro-Ro'!$A$1:$N$36</definedName>
    <definedName name="_xlnm.Print_Area" localSheetId="18">'Ro-Ro UTIS'!$A$1:$N$36</definedName>
    <definedName name="_xlnm.Print_Area" localSheetId="8">Sólidos!$A$1:$N$36</definedName>
    <definedName name="_xlnm.Print_Area" localSheetId="19">TEUS!$A$1:$N$36</definedName>
    <definedName name="_xlnm.Print_Area" localSheetId="22">'TEUS exterior'!$A$1:$N$36</definedName>
    <definedName name="_xlnm.Print_Area" localSheetId="21">'TEUS nacional'!$A$1:$N$36</definedName>
    <definedName name="_xlnm.Print_Area" localSheetId="20">'TEUS tránsito'!$A$1:$N$36</definedName>
    <definedName name="_xlnm.Print_Area" localSheetId="6">'Total presentación'!$A$1:$N$36</definedName>
    <definedName name="_xlnm.Print_Area" localSheetId="5">'Total tráfico'!$A$1:$N$36</definedName>
    <definedName name="_xlnm.Print_Area" localSheetId="14">'Tráfico interior'!$A$1:$N$36</definedName>
    <definedName name="CABECERA">#REF!</definedName>
    <definedName name="CONCEPTO">#REF!</definedName>
    <definedName name="LblRes00_Acum">#REF!</definedName>
    <definedName name="LblRes00_Mes">#REF!</definedName>
    <definedName name="LblRes00_Var">#REF!</definedName>
    <definedName name="LblRes01_1_Acum">#REF!</definedName>
    <definedName name="LblRes01_1_Mes">#REF!</definedName>
    <definedName name="LblRes01_Acum">#REF!</definedName>
    <definedName name="LblRes01_Mes">#REF!</definedName>
    <definedName name="LblRes02_Acum">#REF!</definedName>
    <definedName name="LblRes02_Mes">#REF!</definedName>
    <definedName name="LblRes03_Acum">#REF!</definedName>
    <definedName name="LblRes03_Mes">#REF!</definedName>
    <definedName name="LblRes04_Acum">#REF!</definedName>
    <definedName name="LblRes04_Mes">#REF!</definedName>
    <definedName name="LblRes05_Acum">#REF!</definedName>
    <definedName name="LblRes05_Mes">#REF!</definedName>
    <definedName name="LblRes06_Acum">#REF!</definedName>
    <definedName name="LblRes06_Mes">#REF!</definedName>
    <definedName name="LblRes07_1_Acum">#REF!</definedName>
    <definedName name="LblRes07_1_Mes">#REF!</definedName>
    <definedName name="LblRes07_Acum">#REF!</definedName>
    <definedName name="LblRes07_Mes">#REF!</definedName>
    <definedName name="LblRes08_Acum">#REF!</definedName>
    <definedName name="LblRes08_Mes">#REF!</definedName>
    <definedName name="LblRes09_Acum">#REF!</definedName>
    <definedName name="LblRes09_Mes">#REF!</definedName>
    <definedName name="LblRes10_1_Acum">#REF!</definedName>
    <definedName name="LblRes10_1_Mes">#REF!</definedName>
    <definedName name="LblRes10_2_Acum">#REF!</definedName>
    <definedName name="LblRes10_2_Mes">#REF!</definedName>
    <definedName name="LblRes10_3_Acum">#REF!</definedName>
    <definedName name="LblRes10_3_Mes">#REF!</definedName>
    <definedName name="LblRes10_4_Acum">#REF!</definedName>
    <definedName name="LblRes10_4_Mes">#REF!</definedName>
    <definedName name="LblRes10_Acum">#REF!</definedName>
    <definedName name="LblRes10_Mes">#REF!</definedName>
    <definedName name="LblRes11_1_Acum">#REF!</definedName>
    <definedName name="LblRes11_1_Mes">#REF!</definedName>
    <definedName name="LblRes11_2_Acum">#REF!</definedName>
    <definedName name="LblRes11_2_Mes">#REF!</definedName>
    <definedName name="LblRes11_Acum">#REF!</definedName>
    <definedName name="LblRes11_Mes">#REF!</definedName>
    <definedName name="LblRes12_1_Acum">#REF!</definedName>
    <definedName name="LblRes12_1_Mes">#REF!</definedName>
    <definedName name="LblRes12_2_Acum">#REF!</definedName>
    <definedName name="LblRes12_2_Mes">#REF!</definedName>
    <definedName name="LblRes12_3_Acum">#REF!</definedName>
    <definedName name="LblRes12_3_Mes">#REF!</definedName>
    <definedName name="PROVINCIAS">#REF!</definedName>
    <definedName name="TxtFech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50" l="1"/>
  <c r="E35" i="50"/>
  <c r="D35" i="50"/>
  <c r="C35" i="50"/>
  <c r="B35" i="50"/>
  <c r="F35" i="49"/>
  <c r="E35" i="49"/>
  <c r="D35" i="49"/>
  <c r="C35" i="49"/>
  <c r="B35" i="49"/>
  <c r="E35" i="48"/>
  <c r="F35" i="48" s="1"/>
  <c r="D35" i="48"/>
  <c r="C35" i="48"/>
  <c r="B35" i="48"/>
  <c r="E35" i="47"/>
  <c r="D35" i="47"/>
  <c r="F35" i="47" s="1"/>
  <c r="C35" i="47"/>
  <c r="B35" i="47"/>
  <c r="E35" i="46"/>
  <c r="F35" i="46" s="1"/>
  <c r="D35" i="46"/>
  <c r="C35" i="46"/>
  <c r="B35" i="46"/>
  <c r="E35" i="45"/>
  <c r="F35" i="45" s="1"/>
  <c r="D35" i="45"/>
  <c r="C35" i="45"/>
  <c r="B35" i="45"/>
  <c r="E35" i="44"/>
  <c r="F35" i="44" s="1"/>
  <c r="D35" i="44"/>
  <c r="C35" i="44"/>
  <c r="B35" i="44"/>
  <c r="F35" i="43"/>
  <c r="E35" i="43"/>
  <c r="D35" i="43"/>
  <c r="C35" i="43"/>
  <c r="B35" i="43"/>
  <c r="AA2" i="43"/>
  <c r="AA1" i="43"/>
  <c r="F35" i="31"/>
  <c r="E35" i="31"/>
  <c r="D35" i="31"/>
  <c r="C35" i="31"/>
  <c r="B35" i="31"/>
  <c r="E35" i="30"/>
  <c r="F35" i="30" s="1"/>
  <c r="D35" i="30"/>
  <c r="C35" i="30"/>
  <c r="D34" i="6" s="1" a="1"/>
  <c r="B35" i="30"/>
  <c r="E35" i="29"/>
  <c r="F35" i="29" s="1"/>
  <c r="D35" i="29"/>
  <c r="D33" i="6" s="1" a="1"/>
  <c r="C35" i="29"/>
  <c r="B35" i="29"/>
  <c r="E35" i="38"/>
  <c r="F35" i="38" s="1"/>
  <c r="D35" i="38"/>
  <c r="C35" i="38"/>
  <c r="B35" i="38"/>
  <c r="F35" i="28"/>
  <c r="E35" i="28"/>
  <c r="D35" i="28"/>
  <c r="C35" i="28"/>
  <c r="B35" i="28"/>
  <c r="D31" i="6" s="1" a="1"/>
  <c r="F35" i="34"/>
  <c r="E35" i="34"/>
  <c r="D35" i="34"/>
  <c r="C35" i="34"/>
  <c r="B35" i="34"/>
  <c r="E35" i="33"/>
  <c r="F35" i="33" s="1"/>
  <c r="D35" i="33"/>
  <c r="D29" i="6" s="1" a="1"/>
  <c r="C35" i="33"/>
  <c r="B35" i="33"/>
  <c r="E35" i="32"/>
  <c r="F35" i="32" s="1"/>
  <c r="D35" i="32"/>
  <c r="C35" i="32"/>
  <c r="B35" i="32"/>
  <c r="E35" i="26"/>
  <c r="D35" i="26"/>
  <c r="F35" i="26" s="1"/>
  <c r="C35" i="26"/>
  <c r="B35" i="26"/>
  <c r="D27" i="6" s="1" a="1"/>
  <c r="F35" i="25"/>
  <c r="E35" i="25"/>
  <c r="D35" i="25"/>
  <c r="C35" i="25"/>
  <c r="B35" i="25"/>
  <c r="E35" i="24"/>
  <c r="F35" i="24" s="1"/>
  <c r="D35" i="24"/>
  <c r="C35" i="24"/>
  <c r="B35" i="24"/>
  <c r="E35" i="22"/>
  <c r="F35" i="22" s="1"/>
  <c r="D35" i="22"/>
  <c r="C35" i="22"/>
  <c r="B35" i="22"/>
  <c r="F35" i="21"/>
  <c r="E35" i="21"/>
  <c r="D35" i="21"/>
  <c r="C35" i="21"/>
  <c r="B35" i="21"/>
  <c r="E35" i="20"/>
  <c r="F35" i="20" s="1"/>
  <c r="D35" i="20"/>
  <c r="C35" i="20"/>
  <c r="D22" i="6" s="1" a="1"/>
  <c r="B35" i="20"/>
  <c r="E35" i="19"/>
  <c r="F35" i="19" s="1"/>
  <c r="D35" i="19"/>
  <c r="D21" i="6" s="1" a="1"/>
  <c r="C35" i="19"/>
  <c r="B35" i="19"/>
  <c r="E35" i="18"/>
  <c r="F35" i="18" s="1"/>
  <c r="D35" i="18"/>
  <c r="C35" i="18"/>
  <c r="B35" i="18"/>
  <c r="F35" i="17"/>
  <c r="E35" i="17"/>
  <c r="D35" i="17"/>
  <c r="C35" i="17"/>
  <c r="B35" i="17"/>
  <c r="D16" i="6" s="1" a="1"/>
  <c r="F35" i="16"/>
  <c r="E35" i="16"/>
  <c r="D35" i="16"/>
  <c r="C35" i="16"/>
  <c r="B35" i="16"/>
  <c r="E35" i="15"/>
  <c r="F35" i="15" s="1"/>
  <c r="D35" i="15"/>
  <c r="D14" i="6" s="1" a="1"/>
  <c r="C35" i="15"/>
  <c r="B35" i="15"/>
  <c r="E35" i="14"/>
  <c r="D13" i="6" s="1" a="1"/>
  <c r="D35" i="14"/>
  <c r="C35" i="14"/>
  <c r="B35" i="14"/>
  <c r="F35" i="13"/>
  <c r="E35" i="13"/>
  <c r="D35" i="13"/>
  <c r="C35" i="13"/>
  <c r="B35" i="13"/>
  <c r="D10" i="6" s="1" a="1"/>
  <c r="E35" i="12"/>
  <c r="F35" i="12" s="1"/>
  <c r="D35" i="12"/>
  <c r="C35" i="12"/>
  <c r="B35" i="12"/>
  <c r="E35" i="11"/>
  <c r="F35" i="11" s="1"/>
  <c r="D35" i="11"/>
  <c r="C35" i="11"/>
  <c r="B35" i="11"/>
  <c r="E35" i="10"/>
  <c r="F35" i="10" s="1"/>
  <c r="D35" i="10"/>
  <c r="C35" i="10"/>
  <c r="B35" i="10"/>
  <c r="D7" i="6" s="1" a="1"/>
  <c r="F35" i="9"/>
  <c r="E35" i="9"/>
  <c r="D35" i="9"/>
  <c r="C35" i="9"/>
  <c r="B35" i="9"/>
  <c r="E35" i="7"/>
  <c r="F35" i="7" s="1"/>
  <c r="D35" i="7"/>
  <c r="C35" i="7"/>
  <c r="B35" i="7"/>
  <c r="AA2" i="7"/>
  <c r="AA1" i="7"/>
  <c r="L48" i="40"/>
  <c r="K48" i="40"/>
  <c r="N48" i="40" s="1"/>
  <c r="J48" i="40"/>
  <c r="H48" i="40"/>
  <c r="I48" i="40" s="1"/>
  <c r="G48" i="40"/>
  <c r="F48" i="40"/>
  <c r="D48" i="40"/>
  <c r="E48" i="40" s="1"/>
  <c r="C48" i="40"/>
  <c r="L48" i="39"/>
  <c r="K48" i="39"/>
  <c r="N48" i="39" s="1"/>
  <c r="J48" i="39"/>
  <c r="H48" i="39"/>
  <c r="I48" i="39" s="1"/>
  <c r="G48" i="39"/>
  <c r="F48" i="39"/>
  <c r="D48" i="39"/>
  <c r="E48" i="39" s="1"/>
  <c r="C48" i="39"/>
  <c r="N47" i="39"/>
  <c r="M47" i="39"/>
  <c r="J47" i="39"/>
  <c r="I47" i="39"/>
  <c r="F47" i="39"/>
  <c r="E47" i="39"/>
  <c r="N46" i="39"/>
  <c r="M46" i="39"/>
  <c r="J46" i="39"/>
  <c r="I46" i="39"/>
  <c r="F46" i="39"/>
  <c r="E46" i="39"/>
  <c r="N45" i="39"/>
  <c r="M45" i="39"/>
  <c r="J45" i="39"/>
  <c r="I45" i="39"/>
  <c r="F45" i="39"/>
  <c r="E45" i="39"/>
  <c r="N44" i="39"/>
  <c r="M44" i="39"/>
  <c r="J44" i="39"/>
  <c r="I44" i="39"/>
  <c r="F44" i="39"/>
  <c r="E44" i="39"/>
  <c r="N43" i="39"/>
  <c r="M43" i="39"/>
  <c r="J43" i="39"/>
  <c r="I43" i="39"/>
  <c r="F43" i="39"/>
  <c r="E43" i="39"/>
  <c r="N42" i="39"/>
  <c r="M42" i="39"/>
  <c r="J42" i="39"/>
  <c r="I42" i="39"/>
  <c r="F42" i="39"/>
  <c r="E42" i="39"/>
  <c r="N41" i="39"/>
  <c r="M41" i="39"/>
  <c r="J41" i="39"/>
  <c r="I41" i="39"/>
  <c r="F41" i="39"/>
  <c r="E41" i="39"/>
  <c r="N40" i="39"/>
  <c r="M40" i="39"/>
  <c r="J40" i="39"/>
  <c r="I40" i="39"/>
  <c r="F40" i="39"/>
  <c r="E40" i="39"/>
  <c r="N39" i="39"/>
  <c r="M39" i="39"/>
  <c r="J39" i="39"/>
  <c r="I39" i="39"/>
  <c r="F39" i="39"/>
  <c r="E39" i="39"/>
  <c r="N38" i="39"/>
  <c r="M38" i="39"/>
  <c r="J38" i="39"/>
  <c r="I38" i="39"/>
  <c r="F38" i="39"/>
  <c r="E38" i="39"/>
  <c r="N37" i="39"/>
  <c r="M37" i="39"/>
  <c r="J37" i="39"/>
  <c r="I37" i="39"/>
  <c r="F37" i="39"/>
  <c r="E37" i="39"/>
  <c r="N36" i="39"/>
  <c r="M36" i="39"/>
  <c r="J36" i="39"/>
  <c r="I36" i="39"/>
  <c r="F36" i="39"/>
  <c r="E36" i="39"/>
  <c r="N35" i="39"/>
  <c r="M35" i="39"/>
  <c r="J35" i="39"/>
  <c r="I35" i="39"/>
  <c r="F35" i="39"/>
  <c r="E35" i="39"/>
  <c r="N34" i="39"/>
  <c r="M34" i="39"/>
  <c r="J34" i="39"/>
  <c r="I34" i="39"/>
  <c r="F34" i="39"/>
  <c r="E34" i="39"/>
  <c r="N33" i="39"/>
  <c r="M33" i="39"/>
  <c r="J33" i="39"/>
  <c r="I33" i="39"/>
  <c r="F33" i="39"/>
  <c r="E33" i="39"/>
  <c r="N32" i="39"/>
  <c r="M32" i="39"/>
  <c r="J32" i="39"/>
  <c r="I32" i="39"/>
  <c r="F32" i="39"/>
  <c r="E32" i="39"/>
  <c r="N31" i="39"/>
  <c r="M31" i="39"/>
  <c r="J31" i="39"/>
  <c r="I31" i="39"/>
  <c r="F31" i="39"/>
  <c r="E31" i="39"/>
  <c r="N30" i="39"/>
  <c r="M30" i="39"/>
  <c r="J30" i="39"/>
  <c r="I30" i="39"/>
  <c r="F30" i="39"/>
  <c r="E30" i="39"/>
  <c r="N29" i="39"/>
  <c r="M29" i="39"/>
  <c r="J29" i="39"/>
  <c r="I29" i="39"/>
  <c r="F29" i="39"/>
  <c r="E29" i="39"/>
  <c r="N28" i="39"/>
  <c r="M28" i="39"/>
  <c r="J28" i="39"/>
  <c r="I28" i="39"/>
  <c r="F28" i="39"/>
  <c r="E28" i="39"/>
  <c r="N27" i="39"/>
  <c r="M27" i="39"/>
  <c r="J27" i="39"/>
  <c r="I27" i="39"/>
  <c r="F27" i="39"/>
  <c r="E27" i="39"/>
  <c r="N26" i="39"/>
  <c r="M26" i="39"/>
  <c r="J26" i="39"/>
  <c r="I26" i="39"/>
  <c r="F26" i="39"/>
  <c r="E26" i="39"/>
  <c r="N25" i="39"/>
  <c r="M25" i="39"/>
  <c r="J25" i="39"/>
  <c r="I25" i="39"/>
  <c r="F25" i="39"/>
  <c r="E25" i="39"/>
  <c r="N24" i="39"/>
  <c r="M24" i="39"/>
  <c r="J24" i="39"/>
  <c r="I24" i="39"/>
  <c r="F24" i="39"/>
  <c r="E24" i="39"/>
  <c r="N23" i="39"/>
  <c r="M23" i="39"/>
  <c r="J23" i="39"/>
  <c r="I23" i="39"/>
  <c r="F23" i="39"/>
  <c r="E23" i="39"/>
  <c r="N22" i="39"/>
  <c r="M22" i="39"/>
  <c r="J22" i="39"/>
  <c r="I22" i="39"/>
  <c r="F22" i="39"/>
  <c r="E22" i="39"/>
  <c r="N21" i="39"/>
  <c r="M21" i="39"/>
  <c r="J21" i="39"/>
  <c r="I21" i="39"/>
  <c r="F21" i="39"/>
  <c r="E21" i="39"/>
  <c r="N20" i="39"/>
  <c r="M20" i="39"/>
  <c r="J20" i="39"/>
  <c r="I20" i="39"/>
  <c r="F20" i="39"/>
  <c r="E20" i="39"/>
  <c r="N19" i="39"/>
  <c r="M19" i="39"/>
  <c r="J19" i="39"/>
  <c r="I19" i="39"/>
  <c r="F19" i="39"/>
  <c r="E19" i="39"/>
  <c r="N18" i="39"/>
  <c r="M18" i="39"/>
  <c r="J18" i="39"/>
  <c r="I18" i="39"/>
  <c r="F18" i="39"/>
  <c r="E18" i="39"/>
  <c r="N17" i="39"/>
  <c r="M17" i="39"/>
  <c r="J17" i="39"/>
  <c r="I17" i="39"/>
  <c r="F17" i="39"/>
  <c r="E17" i="39"/>
  <c r="N16" i="39"/>
  <c r="M16" i="39"/>
  <c r="J16" i="39"/>
  <c r="I16" i="39"/>
  <c r="F16" i="39"/>
  <c r="E16" i="39"/>
  <c r="N15" i="39"/>
  <c r="M15" i="39"/>
  <c r="J15" i="39"/>
  <c r="I15" i="39"/>
  <c r="F15" i="39"/>
  <c r="E15" i="39"/>
  <c r="N14" i="39"/>
  <c r="M14" i="39"/>
  <c r="J14" i="39"/>
  <c r="I14" i="39"/>
  <c r="F14" i="39"/>
  <c r="E14" i="39"/>
  <c r="N13" i="39"/>
  <c r="M13" i="39"/>
  <c r="J13" i="39"/>
  <c r="I13" i="39"/>
  <c r="F13" i="39"/>
  <c r="E13" i="39"/>
  <c r="N12" i="39"/>
  <c r="M12" i="39"/>
  <c r="J12" i="39"/>
  <c r="I12" i="39"/>
  <c r="F12" i="39"/>
  <c r="E12" i="39"/>
  <c r="N11" i="39"/>
  <c r="M11" i="39"/>
  <c r="J11" i="39"/>
  <c r="I11" i="39"/>
  <c r="F11" i="39"/>
  <c r="E11" i="39"/>
  <c r="N10" i="39"/>
  <c r="M10" i="39"/>
  <c r="J10" i="39"/>
  <c r="I10" i="39"/>
  <c r="F10" i="39"/>
  <c r="E10" i="39"/>
  <c r="N9" i="39"/>
  <c r="M9" i="39"/>
  <c r="J9" i="39"/>
  <c r="I9" i="39"/>
  <c r="F9" i="39"/>
  <c r="E9" i="39"/>
  <c r="N8" i="39"/>
  <c r="M8" i="39"/>
  <c r="J8" i="39"/>
  <c r="I8" i="39"/>
  <c r="F8" i="39"/>
  <c r="E8" i="39"/>
  <c r="H35" i="6"/>
  <c r="D35" i="6" a="1"/>
  <c r="I35" i="6" s="1"/>
  <c r="I32" i="6"/>
  <c r="H32" i="6"/>
  <c r="D32" i="6" a="1"/>
  <c r="D32" i="6" s="1"/>
  <c r="I30" i="6"/>
  <c r="H30" i="6"/>
  <c r="D30" i="6" a="1"/>
  <c r="D30" i="6" s="1"/>
  <c r="I26" i="6"/>
  <c r="H26" i="6"/>
  <c r="D26" i="6" a="1"/>
  <c r="D26" i="6" s="1"/>
  <c r="I25" i="6"/>
  <c r="H25" i="6"/>
  <c r="D25" i="6" a="1"/>
  <c r="D25" i="6"/>
  <c r="I23" i="6"/>
  <c r="H23" i="6"/>
  <c r="D23" i="6" a="1"/>
  <c r="D23" i="6" s="1"/>
  <c r="I20" i="6"/>
  <c r="H20" i="6"/>
  <c r="D20" i="6" a="1"/>
  <c r="D20" i="6" s="1"/>
  <c r="I15" i="6"/>
  <c r="H15" i="6"/>
  <c r="D15" i="6" a="1"/>
  <c r="D15" i="6" s="1"/>
  <c r="H9" i="6"/>
  <c r="D9" i="6" a="1"/>
  <c r="D9" i="6" s="1"/>
  <c r="I8" i="6"/>
  <c r="H8" i="6"/>
  <c r="D8" i="6" a="1"/>
  <c r="D8" i="6"/>
  <c r="I33" i="6" l="1"/>
  <c r="H33" i="6"/>
  <c r="D33" i="6"/>
  <c r="I22" i="6"/>
  <c r="H22" i="6"/>
  <c r="D22" i="6"/>
  <c r="I31" i="6"/>
  <c r="H31" i="6"/>
  <c r="D31" i="6"/>
  <c r="I14" i="6"/>
  <c r="D14" i="6"/>
  <c r="H14" i="6"/>
  <c r="H7" i="6"/>
  <c r="I7" i="6"/>
  <c r="G12" i="6"/>
  <c r="F12" i="6"/>
  <c r="F18" i="6" s="1"/>
  <c r="D7" i="6"/>
  <c r="D12" i="6" s="1"/>
  <c r="E12" i="6"/>
  <c r="E18" i="6" s="1"/>
  <c r="I34" i="6"/>
  <c r="H34" i="6"/>
  <c r="D34" i="6"/>
  <c r="H10" i="6"/>
  <c r="G11" i="6"/>
  <c r="I10" i="6"/>
  <c r="D10" i="6"/>
  <c r="D11" i="6" s="1"/>
  <c r="F17" i="6"/>
  <c r="E17" i="6"/>
  <c r="I13" i="6"/>
  <c r="H13" i="6"/>
  <c r="D13" i="6"/>
  <c r="G17" i="6"/>
  <c r="I21" i="6"/>
  <c r="D21" i="6"/>
  <c r="H21" i="6"/>
  <c r="H27" i="6"/>
  <c r="I27" i="6"/>
  <c r="D27" i="6"/>
  <c r="H29" i="6"/>
  <c r="D29" i="6"/>
  <c r="I29" i="6"/>
  <c r="I16" i="6"/>
  <c r="H16" i="6"/>
  <c r="D16" i="6"/>
  <c r="F35" i="14"/>
  <c r="I9" i="6"/>
  <c r="D24" i="6" a="1"/>
  <c r="E11" i="6"/>
  <c r="D28" i="6" a="1"/>
  <c r="F11" i="6"/>
  <c r="D35" i="6"/>
  <c r="M48" i="39"/>
  <c r="M48" i="40"/>
  <c r="I11" i="6" l="1"/>
  <c r="H11" i="6"/>
  <c r="I28" i="6"/>
  <c r="H28" i="6"/>
  <c r="D28" i="6"/>
  <c r="I17" i="6"/>
  <c r="H17" i="6"/>
  <c r="D17" i="6"/>
  <c r="D18" i="6" s="1"/>
  <c r="H24" i="6"/>
  <c r="I24" i="6"/>
  <c r="D24" i="6"/>
  <c r="G18" i="6"/>
  <c r="I12" i="6"/>
  <c r="H12" i="6"/>
  <c r="I18" i="6" l="1"/>
  <c r="H18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<sst xmlns="http://schemas.openxmlformats.org/spreadsheetml/2006/main" count="1919" uniqueCount="244">
  <si>
    <t>Acumulado desde Enero</t>
  </si>
  <si>
    <t>Autoridad Portuaria</t>
  </si>
  <si>
    <t>Total</t>
  </si>
  <si>
    <t>GRANELES LÍQUIDOS</t>
  </si>
  <si>
    <t>GRANELES SÓLIDOS</t>
  </si>
  <si>
    <t>MERCANCÍA GENERAL</t>
  </si>
  <si>
    <t>Bahía de Cádiz</t>
  </si>
  <si>
    <t>Var. (%)</t>
  </si>
  <si>
    <t>Almería</t>
  </si>
  <si>
    <t>Bahía de Algeciras</t>
  </si>
  <si>
    <t>Avilés</t>
  </si>
  <si>
    <t>Alicante</t>
  </si>
  <si>
    <t>Variación</t>
  </si>
  <si>
    <t>Diferencia</t>
  </si>
  <si>
    <t>%</t>
  </si>
  <si>
    <t>CONCEPTO</t>
  </si>
  <si>
    <t>MERCANCÍAS SEGÚN SU PRESENTACIÓN</t>
  </si>
  <si>
    <t>OTRAS MERCANCÍAS</t>
  </si>
  <si>
    <t>A Coruña</t>
  </si>
  <si>
    <t>Datos en toneladas salvo indicación expresa</t>
  </si>
  <si>
    <t>RESUMEN DEL TRÁFICO PORTUARIO</t>
  </si>
  <si>
    <t>Graneles líquidos</t>
  </si>
  <si>
    <t>Graneles sólidos</t>
  </si>
  <si>
    <t>Mercancía general</t>
  </si>
  <si>
    <t>En contenedores</t>
  </si>
  <si>
    <t>Convencional</t>
  </si>
  <si>
    <t>SUBTOTAL</t>
  </si>
  <si>
    <t>Pesca</t>
  </si>
  <si>
    <t>Avituallamiento</t>
  </si>
  <si>
    <t>Combustibles líquidos</t>
  </si>
  <si>
    <t>Trafico interior</t>
  </si>
  <si>
    <t>TRÁFICO PORTUARIO TOTAL (*)</t>
  </si>
  <si>
    <t>Mercancías en tránsito</t>
  </si>
  <si>
    <t>Tráfico ro-ro</t>
  </si>
  <si>
    <t>Total (t)</t>
  </si>
  <si>
    <t>UTIS (uds.)</t>
  </si>
  <si>
    <t>Contenedores (TEUS)</t>
  </si>
  <si>
    <t>Buques mercantes</t>
  </si>
  <si>
    <t>Pasajeros (nº)</t>
  </si>
  <si>
    <t>Automóviles (uds.)</t>
  </si>
  <si>
    <t>En tránsito</t>
  </si>
  <si>
    <t>Total número</t>
  </si>
  <si>
    <t>Total GT</t>
  </si>
  <si>
    <t>Cruceros (nº)</t>
  </si>
  <si>
    <t>En régimen de transporte</t>
  </si>
  <si>
    <t>De crucero</t>
  </si>
  <si>
    <t>En régimen de pasaje</t>
  </si>
  <si>
    <t>RESUMEN DE MERCANCÍAS SEGÚN SU NATURALEZA Y PRESENTACIÓN</t>
  </si>
  <si>
    <t>OTROS DATOS DE TRÁFICO</t>
  </si>
  <si>
    <t>(*) Incluye cargas, descargas, tránsito, transbordo y taras</t>
  </si>
  <si>
    <t>1. TRÁFICO PORTUARIO TOTAL</t>
  </si>
  <si>
    <t>Datos en toneladas</t>
  </si>
  <si>
    <t>Incluye cargas, descargas, tránsito, transbordo y taras</t>
  </si>
  <si>
    <t>Taras de contenedores</t>
  </si>
  <si>
    <t>1.1. MERCANCÍAS SEGÚN SU PRESENTACIÓN</t>
  </si>
  <si>
    <t>2. GRANELES LÍQUIDOS</t>
  </si>
  <si>
    <t>Incluye cargas, descargas, tránsito y transbordo</t>
  </si>
  <si>
    <t>3. GRANELES SÓLIDOS</t>
  </si>
  <si>
    <t>4. MERCANCÍA GENERAL</t>
  </si>
  <si>
    <t>4.1. MERCANCÍA GENERAL EN CONTENEDORES</t>
  </si>
  <si>
    <t>5. PESCA</t>
  </si>
  <si>
    <t>6. AVITUALLAMIENTO</t>
  </si>
  <si>
    <t>6.1. AVITUALLAMIENTO DE COMBUSTIBLES LÍQUIDOS</t>
  </si>
  <si>
    <t>7. TRÁFICO INTERIOR</t>
  </si>
  <si>
    <t>8. MERCANCÍAS EN TRÁNSITO</t>
  </si>
  <si>
    <t>Incluye cargas y descargas en tránsito y taras</t>
  </si>
  <si>
    <t>8.1. MERCANCÍAS EN TRÁNSITO EN CONTENEDORES</t>
  </si>
  <si>
    <t>9. TRÁFICO RO-RO</t>
  </si>
  <si>
    <t>Datos en unidades</t>
  </si>
  <si>
    <t>Incluye camiones, remolques, semirremolques, plataformas, cabezas tractoras, furgones y otros equipos</t>
  </si>
  <si>
    <t>9.1. UNIDADES DE TRANSPORTE INTERMODAL RO-RO</t>
  </si>
  <si>
    <t>10. CONTENEDORES</t>
  </si>
  <si>
    <t>Datos en TEUS</t>
  </si>
  <si>
    <t>10.1. CONTENEDORES EN TRÁNSITO</t>
  </si>
  <si>
    <t>11.1. BUQUES MERCANTES (G.T.)</t>
  </si>
  <si>
    <t>11. BUQUES MERCANTES (NÚMERO)</t>
  </si>
  <si>
    <t>Datos en número</t>
  </si>
  <si>
    <t>Incluye tanques, graneleros, carga general, portacontenedores, ro-ro, de pasaje y otros buques mercantes</t>
  </si>
  <si>
    <t>Datos en GT</t>
  </si>
  <si>
    <t>11.2. BUQUES DE CRUCERO (NÚMERO)</t>
  </si>
  <si>
    <t>Incluye embarques, desembarques y tránsito</t>
  </si>
  <si>
    <t>12. PASAJEROS EN RÉGIMEN DE TRANSPORTE Y DE CRUCERO</t>
  </si>
  <si>
    <t>Incluye cargas de combustibles líquidos</t>
  </si>
  <si>
    <t>12.2. PASAJEROS DE CRUCERO</t>
  </si>
  <si>
    <t>13.1. AUTOMÓVILES EN RÉGIMEN DE PASAJE</t>
  </si>
  <si>
    <t>Incluye embarques y desembarques</t>
  </si>
  <si>
    <t>Incluye descargas de peces, moluscos, crustáceos y otros productos</t>
  </si>
  <si>
    <t>12.1. PASAJEROS EN RÉGIMEN DE TRANSPORTE</t>
  </si>
  <si>
    <t>MERCANCÍAS SEGÚN SU NATURALEZA</t>
  </si>
  <si>
    <t>Acumulado desde enero</t>
  </si>
  <si>
    <t>Grupo energético</t>
  </si>
  <si>
    <t>Petróleo crudo</t>
  </si>
  <si>
    <t>Fueloil</t>
  </si>
  <si>
    <t>Gasoil</t>
  </si>
  <si>
    <t>Gasolina</t>
  </si>
  <si>
    <t>Otros productos petrolíferos</t>
  </si>
  <si>
    <t>Gases energéticos de petróleo</t>
  </si>
  <si>
    <t>Carbón y coque de petróleo</t>
  </si>
  <si>
    <t>Gas natural</t>
  </si>
  <si>
    <t>Biocombustibles</t>
  </si>
  <si>
    <t>Grupo siderometalúrgico</t>
  </si>
  <si>
    <t>Mineral de hierro</t>
  </si>
  <si>
    <t>Otros minerales y residuos metálicos</t>
  </si>
  <si>
    <t>Chatarra de hierro</t>
  </si>
  <si>
    <t>Productos siderúrgicos</t>
  </si>
  <si>
    <t>Otros productos metalúrgicos</t>
  </si>
  <si>
    <t>Grupo minerales no metálicos</t>
  </si>
  <si>
    <t>Sal común</t>
  </si>
  <si>
    <t>Otros minerales no metálicos</t>
  </si>
  <si>
    <t>Grupo abonos</t>
  </si>
  <si>
    <t>Fosfatos</t>
  </si>
  <si>
    <t>Potasas</t>
  </si>
  <si>
    <t>Abonos naturales y artificiales</t>
  </si>
  <si>
    <t>Grupo productos químicos</t>
  </si>
  <si>
    <t>Productos químicos</t>
  </si>
  <si>
    <t>Grupo materiales de construcción</t>
  </si>
  <si>
    <t>Asfalto</t>
  </si>
  <si>
    <t>Cemento y clínker</t>
  </si>
  <si>
    <t>Materiales de construcción elaborados</t>
  </si>
  <si>
    <t>Grupo agroganadero y alimentario</t>
  </si>
  <si>
    <t>Cereales y sus harinas</t>
  </si>
  <si>
    <t>Habas de soja</t>
  </si>
  <si>
    <t>Frutas, hortalizas y legumbres</t>
  </si>
  <si>
    <t>Vinos, bebidas, alcoholes y derivados</t>
  </si>
  <si>
    <t>Conservas</t>
  </si>
  <si>
    <t>Tabaco, cacao, café y especias</t>
  </si>
  <si>
    <t>Aceites y grasas</t>
  </si>
  <si>
    <t>Otros productos alimenticios</t>
  </si>
  <si>
    <t>Pescado congelado y refrigerado</t>
  </si>
  <si>
    <t>Piensos y forrajes</t>
  </si>
  <si>
    <t>Grupo otras mercancías</t>
  </si>
  <si>
    <t>Maderas y corcho</t>
  </si>
  <si>
    <t>Papel y pasta</t>
  </si>
  <si>
    <t>Maquinaria, aparatos, herramientas y respuestos</t>
  </si>
  <si>
    <t>Resto de mercancías</t>
  </si>
  <si>
    <t>Grupo vehículos y elementos de transporte</t>
  </si>
  <si>
    <t>Vehículos y sus piezas</t>
  </si>
  <si>
    <t>Taras de equipamiento ro-ro</t>
  </si>
  <si>
    <t>Tara de contenedores</t>
  </si>
  <si>
    <t>TOTAL MERCANCÍAS SEGÚN SU NATURALEZA Y PRESENTACIÓN  (*)</t>
  </si>
  <si>
    <t>Melilla</t>
  </si>
  <si>
    <t>Marín y Ría de Pontevedra</t>
  </si>
  <si>
    <t>Gijón</t>
  </si>
  <si>
    <t>Ferrol-San Cibrao</t>
  </si>
  <si>
    <t>Cartagena</t>
  </si>
  <si>
    <t>Bilbao</t>
  </si>
  <si>
    <t>Las Palmas</t>
  </si>
  <si>
    <t>Ceuta</t>
  </si>
  <si>
    <t>Barcelona</t>
  </si>
  <si>
    <t>Huelva</t>
  </si>
  <si>
    <t>Castellón</t>
  </si>
  <si>
    <t xml:space="preserve"> </t>
  </si>
  <si>
    <t>Motril</t>
  </si>
  <si>
    <t>TOTAL</t>
  </si>
  <si>
    <t xml:space="preserve"> Febrero </t>
  </si>
  <si>
    <t xml:space="preserve"> Febrero</t>
  </si>
  <si>
    <t>(graneles líquidos, graneles sólidos y mercancía general)</t>
  </si>
  <si>
    <t>13.2. AUTOMÓVILES EN RÉGIMEN DE MERCANCÍA</t>
  </si>
  <si>
    <t>Incluye tractores, autobuses, turismos, camiones, vehículos especiales, motocicletas y resto</t>
  </si>
  <si>
    <t>Incluye inicio, fin de línea y tránsito</t>
  </si>
  <si>
    <t>Incluye cargas de combustibles líquidos, agua, hielo, provisiones y varios</t>
  </si>
  <si>
    <t>Incluye buques de crucero en cualquier tipo de situación (sin indicencias, en reparación, en avituallamiento, en construcción, en desguace e inactivo)</t>
  </si>
  <si>
    <t xml:space="preserve"> TOTAL MERCANCÍAS SEGÚN SU NATURALEZA Y PRESENTACIÓN  (*)</t>
  </si>
  <si>
    <t xml:space="preserve"> Febrero de 2026</t>
  </si>
  <si>
    <t>En régimen de mercancía</t>
  </si>
  <si>
    <t>Málaga</t>
  </si>
  <si>
    <t>10.2. CONTENEDORES ORIGEN-DESTINO NACIONAL</t>
  </si>
  <si>
    <t>Incluye descargas y cargas sin tránsito, y el origen o el destino, respectivamente, es nacional. No incluye transbordo</t>
  </si>
  <si>
    <t>10.3. CONTENEDORES IMPORT-EXPORT</t>
  </si>
  <si>
    <t>Incluye descargas y cargas sin tránsito, y el origen o el destino, respectivamente, no es nacional. No incluye transbordo</t>
  </si>
  <si>
    <t>Import-Export</t>
  </si>
  <si>
    <t>Origen-destino nacional</t>
  </si>
  <si>
    <t>Fecha: 21/8/2026</t>
  </si>
  <si>
    <t>Pasaia</t>
  </si>
  <si>
    <t>Maquinaria, aparatos, herramientas y repuestos</t>
  </si>
  <si>
    <t>Baleares</t>
  </si>
  <si>
    <t xml:space="preserve">Febrero </t>
  </si>
  <si>
    <t>Santa Cruz de Tenerife</t>
  </si>
  <si>
    <t>Santander</t>
  </si>
  <si>
    <t>Sevilla</t>
  </si>
  <si>
    <t>Tarragona</t>
  </si>
  <si>
    <t>Valencia</t>
  </si>
  <si>
    <t>Vigo</t>
  </si>
  <si>
    <t>Vilagarcía</t>
  </si>
  <si>
    <t>1. IMPORTACIONES TOTALES</t>
  </si>
  <si>
    <t>Fecha: 21/08/2026</t>
  </si>
  <si>
    <t>Var.(%)</t>
  </si>
  <si>
    <t>No incluye tránsito, ni taras ni transbordo y el país de origen es distinto a España</t>
  </si>
  <si>
    <t>1.1. IMPORTACIONES DE GRANELES LÍQUIDOS</t>
  </si>
  <si>
    <t>1.2. IMPORTACIONES DE GRANELES SÓLIDOS</t>
  </si>
  <si>
    <t>1.3. IMPORTACIONES DE MERCANCÍA GENERAL</t>
  </si>
  <si>
    <t>-</t>
  </si>
  <si>
    <t>2. EXPORTACIONES TOTALES</t>
  </si>
  <si>
    <t>No incluye tránsito, ni taras ni transbordo y el país de destino es distinto a España</t>
  </si>
  <si>
    <t>2.1. EXPORTACIONES DE GRANELES LÍQUIDOS</t>
  </si>
  <si>
    <t>2.2. EXPORTACIONES DE GRANELES SÓLIDOS</t>
  </si>
  <si>
    <t>2.3. EXPORTACIONES DE MERCANCÍA GENERAL</t>
  </si>
  <si>
    <t>EVOLUCIÓN MENSUAL (toneladas)</t>
  </si>
  <si>
    <t>En la celda del mes actual del 2022 y 2021 copiar la fórmula del mes anterior y reemplazar el número del mes</t>
  </si>
  <si>
    <t>Año 2021: de enero al mes actual la fórmula está vinculada al resumen 2022 del mes correspondiente, para que los datos sean los más actualizados; para el resto de meses de 2021 la fórmula está vinculada al resumen 2021</t>
  </si>
  <si>
    <t xml:space="preserve">Gráfico 2022: incluir en Selcción datos el mes actual </t>
  </si>
  <si>
    <t>TRAFICO TOTAL</t>
  </si>
  <si>
    <t>GRANELES LIQUIDOS</t>
  </si>
  <si>
    <t>GRANELES SOLIDOS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</si>
  <si>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</si>
  <si>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</si>
  <si>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</si>
  <si>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</si>
  <si>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</si>
  <si>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</si>
  <si>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</si>
  <si>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</si>
  <si>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</si>
  <si>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</si>
  <si>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</si>
  <si>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</si>
  <si>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MERCANCIA GENERAL</t>
  </si>
  <si>
    <t>MERCANCIAS EN CONTENEDORES</t>
  </si>
  <si>
    <t>TEUS</t>
  </si>
  <si>
    <t>EVOLUCIÓN MENSUAL (%)</t>
  </si>
  <si>
    <t>Copiar la fórmula del mes anterior y actualizar de la siguiente forma:</t>
  </si>
  <si>
    <t>Tráfico total: la fórmula debe recoger de la celda AFx a la celda AF9 (para 2022) y de la celda AEx a la AE9 para 2021. Lo mismo para GL y GS pero cambiando la columna</t>
  </si>
  <si>
    <t>Mercancía General: la fórmula debe recoger de la celda AFx a la celda AF36 (para el 2022) y de la celda AEx a la AE36 para el 2021. Igual para M.en contenedores y Teus cambiando la columna</t>
  </si>
  <si>
    <t>Gráfico 2022: se incluirá en Selección datos el mes actual</t>
  </si>
  <si>
    <t>AFx a AF9</t>
  </si>
  <si>
    <t>AEx a AE9</t>
  </si>
  <si>
    <t>AFx a AF36</t>
  </si>
  <si>
    <t>AEx a AE36</t>
  </si>
  <si>
    <t>EVOLUCIÓN INTERANUAL (millones de toneladas)</t>
  </si>
  <si>
    <t>Añadir el mes actual en cada columna y copiar la fórmula del mes anterior, que habrá que cambiar de la siguiente forma:</t>
  </si>
  <si>
    <t>Tráfico total: la fórmula debe recoger de la celda AFx a la celda AF9 (para 2022) y de la celda AE20 a la AEx para 2021. Lo mismo para GL y GS pero cambiando la columna</t>
  </si>
  <si>
    <t>Mercancía General: la fórmula debe recoger de la celda AFx a la celda AF36 (para el 2022) y de la celda AE47 a la Aex para el 2021. Igual para M.en contenedores y Teus cambiando la columna</t>
  </si>
  <si>
    <t>En los gráficos se cambiará la Selección datos para que coja los datos del mes y los once meses anteriores</t>
  </si>
  <si>
    <t>Se marcará en gris la fila con los datos del mes anterior que ya no está en la Selección datos</t>
  </si>
  <si>
    <t>AE20 a AEx</t>
  </si>
  <si>
    <t xml:space="preserve">TEUS </t>
  </si>
  <si>
    <t>AE47 a AEx</t>
  </si>
  <si>
    <t>EVOLUCIÓN INTERANUAL (%)</t>
  </si>
  <si>
    <t>Tráfico total: la fórmula debe recoger de la celda AFx a la celda AF9 (para 2022) y de la celda AE20 a la AEx para 2021; también de la celda Aey a AE9 para el 2021 y de AD20 a Adx para 2020. Lo mismo para GL y GS pero cambiando la columna</t>
  </si>
  <si>
    <t>Mercancía General: la fórmula debe recoger de la celda AFx a la celda AF36 (para el 2022) y de la celda AE47 a la AEx para el 2021; además de la celda AEy a la AE36 para 2021 y de AD47 a Adx para 2020. Igual para M.en contenedores y Teus cambiando la columna</t>
  </si>
  <si>
    <t>AEy a AE9</t>
  </si>
  <si>
    <t>AD20 a ADx</t>
  </si>
  <si>
    <t>AEy a AE36</t>
  </si>
  <si>
    <t>AD47 a ADx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</si>
</sst>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-m\-yyyy;@"/>
    <numFmt numFmtId="165" formatCode="#,##0.0_ ;[Red]\-#,##0.0\ "/>
    <numFmt numFmtId="166" formatCode="#,##0_ ;[Red]\-#,##0\ "/>
    <numFmt numFmtId="167" formatCode="0.0"/>
    <numFmt numFmtId="168" formatCode="#,##0.0"/>
    <numFmt numFmtId="169" formatCode="[$-C0A]mmm\-yy;@"/>
    <numFmt numFmtId="170" formatCode="[$-C0A]mmmm\-yy;@"/>
  </numFmts>
  <fonts count="4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5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4" tint="-0.4999237037263100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28"/>
      <color rgb="FF0A0943"/>
      <name val="Archivo"/>
      <family val="2"/>
    </font>
    <font>
      <sz val="11"/>
      <color theme="1"/>
      <name val="Archivo"/>
      <family val="2"/>
    </font>
    <font>
      <sz val="11"/>
      <name val="Calibri"/>
      <family val="2"/>
      <scheme val="minor"/>
    </font>
    <font>
      <i/>
      <sz val="8"/>
      <color theme="1"/>
      <name val="Arial"/>
      <family val="2"/>
    </font>
    <font>
      <sz val="9"/>
      <color theme="1"/>
      <name val="Arial"/>
      <family val="2"/>
    </font>
    <font>
      <b/>
      <sz val="16"/>
      <color rgb="FF0A0A44"/>
      <name val="Arial"/>
      <family val="2"/>
    </font>
    <font>
      <b/>
      <sz val="8"/>
      <color rgb="FF363636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363636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i/>
      <sz val="9"/>
      <color rgb="FFFF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2"/>
      <color rgb="FF0A0A44"/>
      <name val="Arial"/>
      <family val="2"/>
    </font>
    <font>
      <b/>
      <sz val="10"/>
      <color theme="0"/>
      <name val="Arial"/>
      <family val="2"/>
    </font>
    <font>
      <b/>
      <sz val="10"/>
      <color rgb="FF363636"/>
      <name val="Arial"/>
      <family val="2"/>
    </font>
    <font>
      <sz val="10"/>
      <color rgb="FF363636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0A0A44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00408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7BCE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A0A44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A7BCE3"/>
      </left>
      <right style="thin">
        <color rgb="FFA7BCE3"/>
      </right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rgb="FF0A0A44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0A0A44"/>
      </right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/>
      <diagonal/>
    </border>
    <border>
      <left style="thin">
        <color theme="0"/>
      </left>
      <right/>
      <top/>
      <bottom style="thin">
        <color theme="2" tint="-9.9948118533890809E-2"/>
      </bottom>
      <diagonal/>
    </border>
    <border>
      <left style="thin">
        <color theme="0"/>
      </left>
      <right/>
      <top style="thin">
        <color theme="2" tint="-9.9948118533890809E-2"/>
      </top>
      <bottom/>
      <diagonal/>
    </border>
    <border>
      <left/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8" fillId="0" borderId="0"/>
  </cellStyleXfs>
  <cellXfs count="284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6" fillId="0" borderId="0" xfId="0" applyFont="1"/>
    <xf numFmtId="0" fontId="0" fillId="0" borderId="1" xfId="0" applyBorder="1"/>
    <xf numFmtId="164" fontId="7" fillId="0" borderId="0" xfId="0" applyNumberFormat="1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7" fillId="0" borderId="0" xfId="0" applyFont="1"/>
    <xf numFmtId="0" fontId="1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4" fillId="0" borderId="7" xfId="0" applyFont="1" applyBorder="1"/>
    <xf numFmtId="0" fontId="15" fillId="0" borderId="7" xfId="0" applyFont="1" applyBorder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horizontal="right"/>
    </xf>
    <xf numFmtId="0" fontId="23" fillId="2" borderId="4" xfId="0" applyFont="1" applyFill="1" applyBorder="1" applyAlignment="1">
      <alignment horizontal="left" vertical="center"/>
    </xf>
    <xf numFmtId="0" fontId="23" fillId="2" borderId="8" xfId="0" applyFont="1" applyFill="1" applyBorder="1" applyAlignment="1">
      <alignment horizontal="left" vertical="center"/>
    </xf>
    <xf numFmtId="0" fontId="7" fillId="0" borderId="1" xfId="0" applyFont="1" applyBorder="1"/>
    <xf numFmtId="0" fontId="12" fillId="0" borderId="1" xfId="0" applyFont="1" applyBorder="1"/>
    <xf numFmtId="0" fontId="24" fillId="0" borderId="0" xfId="0" applyFont="1"/>
    <xf numFmtId="0" fontId="22" fillId="3" borderId="16" xfId="0" applyFont="1" applyFill="1" applyBorder="1" applyAlignment="1">
      <alignment horizontal="left" vertical="center"/>
    </xf>
    <xf numFmtId="0" fontId="20" fillId="3" borderId="10" xfId="0" applyFont="1" applyFill="1" applyBorder="1" applyAlignment="1">
      <alignment horizontal="right" vertical="center"/>
    </xf>
    <xf numFmtId="0" fontId="20" fillId="4" borderId="4" xfId="0" applyFont="1" applyFill="1" applyBorder="1" applyAlignment="1">
      <alignment horizontal="left" vertical="center"/>
    </xf>
    <xf numFmtId="0" fontId="20" fillId="4" borderId="8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right" vertical="center"/>
    </xf>
    <xf numFmtId="0" fontId="17" fillId="0" borderId="0" xfId="0" applyFont="1" applyAlignment="1">
      <alignment vertical="center"/>
    </xf>
    <xf numFmtId="3" fontId="28" fillId="4" borderId="6" xfId="0" applyNumberFormat="1" applyFont="1" applyFill="1" applyBorder="1" applyAlignment="1">
      <alignment vertical="center"/>
    </xf>
    <xf numFmtId="3" fontId="28" fillId="0" borderId="6" xfId="0" applyNumberFormat="1" applyFont="1" applyBorder="1" applyAlignment="1">
      <alignment vertical="center"/>
    </xf>
    <xf numFmtId="3" fontId="29" fillId="3" borderId="12" xfId="0" applyNumberFormat="1" applyFont="1" applyFill="1" applyBorder="1" applyAlignment="1">
      <alignment horizontal="right" vertical="center"/>
    </xf>
    <xf numFmtId="3" fontId="29" fillId="3" borderId="4" xfId="0" applyNumberFormat="1" applyFont="1" applyFill="1" applyBorder="1" applyAlignment="1">
      <alignment horizontal="right" vertical="center"/>
    </xf>
    <xf numFmtId="3" fontId="28" fillId="4" borderId="12" xfId="0" applyNumberFormat="1" applyFont="1" applyFill="1" applyBorder="1" applyAlignment="1">
      <alignment horizontal="right" vertical="center"/>
    </xf>
    <xf numFmtId="3" fontId="28" fillId="4" borderId="8" xfId="0" applyNumberFormat="1" applyFont="1" applyFill="1" applyBorder="1" applyAlignment="1">
      <alignment horizontal="right" vertical="center"/>
    </xf>
    <xf numFmtId="3" fontId="28" fillId="4" borderId="4" xfId="0" applyNumberFormat="1" applyFont="1" applyFill="1" applyBorder="1" applyAlignment="1">
      <alignment horizontal="right" vertical="center"/>
    </xf>
    <xf numFmtId="3" fontId="28" fillId="4" borderId="10" xfId="0" applyNumberFormat="1" applyFont="1" applyFill="1" applyBorder="1" applyAlignment="1">
      <alignment horizontal="right" vertical="center"/>
    </xf>
    <xf numFmtId="3" fontId="28" fillId="4" borderId="6" xfId="0" applyNumberFormat="1" applyFont="1" applyFill="1" applyBorder="1" applyAlignment="1">
      <alignment horizontal="right" vertical="center"/>
    </xf>
    <xf numFmtId="3" fontId="28" fillId="0" borderId="4" xfId="0" applyNumberFormat="1" applyFont="1" applyBorder="1" applyAlignment="1">
      <alignment horizontal="right" vertical="center"/>
    </xf>
    <xf numFmtId="3" fontId="28" fillId="0" borderId="9" xfId="0" applyNumberFormat="1" applyFont="1" applyBorder="1" applyAlignment="1">
      <alignment horizontal="right" vertical="center"/>
    </xf>
    <xf numFmtId="3" fontId="28" fillId="0" borderId="8" xfId="0" applyNumberFormat="1" applyFont="1" applyBorder="1" applyAlignment="1">
      <alignment horizontal="right" vertical="center"/>
    </xf>
    <xf numFmtId="3" fontId="28" fillId="4" borderId="3" xfId="0" applyNumberFormat="1" applyFont="1" applyFill="1" applyBorder="1" applyAlignment="1">
      <alignment horizontal="right" vertical="center"/>
    </xf>
    <xf numFmtId="3" fontId="28" fillId="4" borderId="13" xfId="0" applyNumberFormat="1" applyFont="1" applyFill="1" applyBorder="1" applyAlignment="1">
      <alignment horizontal="right" vertical="center"/>
    </xf>
    <xf numFmtId="166" fontId="28" fillId="4" borderId="4" xfId="0" applyNumberFormat="1" applyFont="1" applyFill="1" applyBorder="1" applyAlignment="1">
      <alignment horizontal="right" vertical="center"/>
    </xf>
    <xf numFmtId="165" fontId="28" fillId="4" borderId="4" xfId="0" applyNumberFormat="1" applyFont="1" applyFill="1" applyBorder="1" applyAlignment="1">
      <alignment horizontal="right" vertical="center"/>
    </xf>
    <xf numFmtId="3" fontId="28" fillId="2" borderId="4" xfId="0" applyNumberFormat="1" applyFont="1" applyFill="1" applyBorder="1" applyAlignment="1">
      <alignment horizontal="right" vertical="center"/>
    </xf>
    <xf numFmtId="166" fontId="28" fillId="2" borderId="4" xfId="0" applyNumberFormat="1" applyFont="1" applyFill="1" applyBorder="1" applyAlignment="1">
      <alignment horizontal="right" vertical="center"/>
    </xf>
    <xf numFmtId="165" fontId="28" fillId="2" borderId="4" xfId="0" applyNumberFormat="1" applyFont="1" applyFill="1" applyBorder="1" applyAlignment="1">
      <alignment horizontal="right" vertical="center"/>
    </xf>
    <xf numFmtId="3" fontId="28" fillId="4" borderId="1" xfId="0" applyNumberFormat="1" applyFont="1" applyFill="1" applyBorder="1" applyAlignment="1">
      <alignment horizontal="right" vertical="center"/>
    </xf>
    <xf numFmtId="3" fontId="28" fillId="4" borderId="0" xfId="0" applyNumberFormat="1" applyFont="1" applyFill="1" applyAlignment="1">
      <alignment horizontal="right" vertical="center"/>
    </xf>
    <xf numFmtId="3" fontId="28" fillId="0" borderId="14" xfId="0" applyNumberFormat="1" applyFont="1" applyBorder="1" applyAlignment="1">
      <alignment horizontal="right" vertical="center"/>
    </xf>
    <xf numFmtId="3" fontId="28" fillId="0" borderId="1" xfId="0" applyNumberFormat="1" applyFont="1" applyBorder="1" applyAlignment="1">
      <alignment horizontal="right" vertical="center"/>
    </xf>
    <xf numFmtId="3" fontId="28" fillId="0" borderId="6" xfId="0" applyNumberFormat="1" applyFont="1" applyBorder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0" fontId="7" fillId="0" borderId="10" xfId="0" applyFont="1" applyBorder="1"/>
    <xf numFmtId="0" fontId="17" fillId="0" borderId="10" xfId="0" applyFont="1" applyBorder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0" fontId="16" fillId="0" borderId="0" xfId="0" applyFont="1"/>
    <xf numFmtId="3" fontId="30" fillId="5" borderId="12" xfId="0" applyNumberFormat="1" applyFont="1" applyFill="1" applyBorder="1" applyAlignment="1">
      <alignment horizontal="right" vertical="center"/>
    </xf>
    <xf numFmtId="3" fontId="30" fillId="5" borderId="8" xfId="0" applyNumberFormat="1" applyFont="1" applyFill="1" applyBorder="1" applyAlignment="1">
      <alignment horizontal="right" vertical="center"/>
    </xf>
    <xf numFmtId="3" fontId="30" fillId="5" borderId="6" xfId="0" applyNumberFormat="1" applyFont="1" applyFill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32" fillId="5" borderId="14" xfId="0" applyNumberFormat="1" applyFont="1" applyFill="1" applyBorder="1" applyAlignment="1">
      <alignment horizontal="right" vertical="center"/>
    </xf>
    <xf numFmtId="165" fontId="32" fillId="5" borderId="14" xfId="0" applyNumberFormat="1" applyFont="1" applyFill="1" applyBorder="1" applyAlignment="1">
      <alignment horizontal="right" vertical="center"/>
    </xf>
    <xf numFmtId="166" fontId="34" fillId="6" borderId="9" xfId="0" applyNumberFormat="1" applyFont="1" applyFill="1" applyBorder="1" applyAlignment="1">
      <alignment horizontal="right" vertical="center"/>
    </xf>
    <xf numFmtId="165" fontId="34" fillId="6" borderId="9" xfId="0" applyNumberFormat="1" applyFont="1" applyFill="1" applyBorder="1" applyAlignment="1">
      <alignment horizontal="right" vertical="center"/>
    </xf>
    <xf numFmtId="0" fontId="32" fillId="5" borderId="6" xfId="0" applyFont="1" applyFill="1" applyBorder="1" applyAlignment="1">
      <alignment horizontal="center" vertical="center"/>
    </xf>
    <xf numFmtId="165" fontId="34" fillId="6" borderId="17" xfId="0" applyNumberFormat="1" applyFont="1" applyFill="1" applyBorder="1" applyAlignment="1">
      <alignment horizontal="right" vertical="center"/>
    </xf>
    <xf numFmtId="0" fontId="33" fillId="0" borderId="8" xfId="0" applyFont="1" applyBorder="1" applyAlignment="1">
      <alignment vertical="center"/>
    </xf>
    <xf numFmtId="3" fontId="34" fillId="0" borderId="18" xfId="0" applyNumberFormat="1" applyFont="1" applyBorder="1" applyAlignment="1">
      <alignment horizontal="right" vertical="center"/>
    </xf>
    <xf numFmtId="3" fontId="34" fillId="0" borderId="19" xfId="0" applyNumberFormat="1" applyFont="1" applyBorder="1" applyAlignment="1">
      <alignment horizontal="right" vertical="center"/>
    </xf>
    <xf numFmtId="3" fontId="34" fillId="0" borderId="20" xfId="0" applyNumberFormat="1" applyFont="1" applyBorder="1" applyAlignment="1">
      <alignment horizontal="right" vertical="center"/>
    </xf>
    <xf numFmtId="3" fontId="34" fillId="0" borderId="9" xfId="0" applyNumberFormat="1" applyFont="1" applyBorder="1" applyAlignment="1">
      <alignment horizontal="right" vertical="center"/>
    </xf>
    <xf numFmtId="3" fontId="34" fillId="0" borderId="21" xfId="0" applyNumberFormat="1" applyFont="1" applyBorder="1" applyAlignment="1">
      <alignment horizontal="right" vertical="center"/>
    </xf>
    <xf numFmtId="3" fontId="34" fillId="0" borderId="22" xfId="0" applyNumberFormat="1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166" fontId="34" fillId="6" borderId="19" xfId="0" applyNumberFormat="1" applyFont="1" applyFill="1" applyBorder="1" applyAlignment="1">
      <alignment horizontal="right" vertical="center"/>
    </xf>
    <xf numFmtId="165" fontId="34" fillId="6" borderId="24" xfId="0" applyNumberFormat="1" applyFont="1" applyFill="1" applyBorder="1" applyAlignment="1">
      <alignment horizontal="right" vertical="center"/>
    </xf>
    <xf numFmtId="166" fontId="34" fillId="6" borderId="23" xfId="0" applyNumberFormat="1" applyFont="1" applyFill="1" applyBorder="1" applyAlignment="1">
      <alignment horizontal="right" vertical="center"/>
    </xf>
    <xf numFmtId="165" fontId="34" fillId="6" borderId="25" xfId="0" applyNumberFormat="1" applyFont="1" applyFill="1" applyBorder="1" applyAlignment="1">
      <alignment horizontal="right" vertical="center"/>
    </xf>
    <xf numFmtId="0" fontId="33" fillId="0" borderId="26" xfId="0" applyFont="1" applyBorder="1" applyAlignment="1">
      <alignment vertical="center"/>
    </xf>
    <xf numFmtId="3" fontId="34" fillId="0" borderId="27" xfId="0" applyNumberFormat="1" applyFont="1" applyBorder="1" applyAlignment="1">
      <alignment horizontal="right" vertical="center"/>
    </xf>
    <xf numFmtId="165" fontId="34" fillId="6" borderId="19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vertical="center"/>
    </xf>
    <xf numFmtId="3" fontId="34" fillId="0" borderId="29" xfId="0" applyNumberFormat="1" applyFont="1" applyBorder="1" applyAlignment="1">
      <alignment horizontal="right" vertical="center"/>
    </xf>
    <xf numFmtId="165" fontId="34" fillId="6" borderId="23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horizontal="left" vertical="center"/>
    </xf>
    <xf numFmtId="166" fontId="34" fillId="6" borderId="30" xfId="0" applyNumberFormat="1" applyFont="1" applyFill="1" applyBorder="1" applyAlignment="1">
      <alignment horizontal="right" vertical="center"/>
    </xf>
    <xf numFmtId="165" fontId="34" fillId="6" borderId="30" xfId="0" applyNumberFormat="1" applyFont="1" applyFill="1" applyBorder="1" applyAlignment="1">
      <alignment horizontal="right" vertical="center"/>
    </xf>
    <xf numFmtId="165" fontId="34" fillId="6" borderId="31" xfId="0" applyNumberFormat="1" applyFont="1" applyFill="1" applyBorder="1" applyAlignment="1">
      <alignment horizontal="right" vertical="center"/>
    </xf>
    <xf numFmtId="0" fontId="33" fillId="3" borderId="32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vertical="center"/>
    </xf>
    <xf numFmtId="3" fontId="34" fillId="4" borderId="9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vertical="center"/>
    </xf>
    <xf numFmtId="3" fontId="34" fillId="4" borderId="20" xfId="0" applyNumberFormat="1" applyFont="1" applyFill="1" applyBorder="1" applyAlignment="1">
      <alignment horizontal="right" vertical="center"/>
    </xf>
    <xf numFmtId="0" fontId="33" fillId="4" borderId="26" xfId="0" applyFont="1" applyFill="1" applyBorder="1" applyAlignment="1">
      <alignment vertical="center"/>
    </xf>
    <xf numFmtId="3" fontId="34" fillId="4" borderId="27" xfId="0" applyNumberFormat="1" applyFont="1" applyFill="1" applyBorder="1" applyAlignment="1">
      <alignment horizontal="right" vertical="center"/>
    </xf>
    <xf numFmtId="3" fontId="34" fillId="4" borderId="19" xfId="0" applyNumberFormat="1" applyFont="1" applyFill="1" applyBorder="1" applyAlignment="1">
      <alignment horizontal="right" vertical="center"/>
    </xf>
    <xf numFmtId="0" fontId="33" fillId="4" borderId="28" xfId="0" applyFont="1" applyFill="1" applyBorder="1" applyAlignment="1">
      <alignment vertical="center"/>
    </xf>
    <xf numFmtId="3" fontId="34" fillId="4" borderId="29" xfId="0" applyNumberFormat="1" applyFont="1" applyFill="1" applyBorder="1" applyAlignment="1">
      <alignment horizontal="right" vertical="center"/>
    </xf>
    <xf numFmtId="3" fontId="34" fillId="4" borderId="23" xfId="0" applyNumberFormat="1" applyFont="1" applyFill="1" applyBorder="1" applyAlignment="1">
      <alignment horizontal="right" vertical="center"/>
    </xf>
    <xf numFmtId="0" fontId="33" fillId="4" borderId="33" xfId="0" applyFont="1" applyFill="1" applyBorder="1" applyAlignment="1">
      <alignment vertical="center"/>
    </xf>
    <xf numFmtId="3" fontId="34" fillId="4" borderId="34" xfId="0" applyNumberFormat="1" applyFont="1" applyFill="1" applyBorder="1" applyAlignment="1">
      <alignment horizontal="right" vertical="center"/>
    </xf>
    <xf numFmtId="3" fontId="34" fillId="4" borderId="30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horizontal="left" vertical="center"/>
    </xf>
    <xf numFmtId="3" fontId="34" fillId="4" borderId="21" xfId="0" applyNumberFormat="1" applyFont="1" applyFill="1" applyBorder="1" applyAlignment="1">
      <alignment horizontal="right" vertical="center"/>
    </xf>
    <xf numFmtId="3" fontId="34" fillId="4" borderId="18" xfId="0" applyNumberFormat="1" applyFont="1" applyFill="1" applyBorder="1" applyAlignment="1">
      <alignment horizontal="right" vertical="center"/>
    </xf>
    <xf numFmtId="3" fontId="34" fillId="4" borderId="22" xfId="0" applyNumberFormat="1" applyFont="1" applyFill="1" applyBorder="1" applyAlignment="1">
      <alignment horizontal="right" vertical="center"/>
    </xf>
    <xf numFmtId="3" fontId="34" fillId="4" borderId="35" xfId="0" applyNumberFormat="1" applyFont="1" applyFill="1" applyBorder="1" applyAlignment="1">
      <alignment horizontal="right" vertical="center"/>
    </xf>
    <xf numFmtId="0" fontId="0" fillId="0" borderId="36" xfId="0" applyBorder="1"/>
    <xf numFmtId="0" fontId="0" fillId="6" borderId="0" xfId="0" applyFill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0" xfId="0" applyAlignment="1">
      <alignment horizontal="left"/>
    </xf>
    <xf numFmtId="0" fontId="37" fillId="0" borderId="0" xfId="0" applyFont="1"/>
    <xf numFmtId="168" fontId="30" fillId="5" borderId="10" xfId="0" applyNumberFormat="1" applyFont="1" applyFill="1" applyBorder="1" applyAlignment="1">
      <alignment horizontal="right" vertical="center"/>
    </xf>
    <xf numFmtId="167" fontId="28" fillId="4" borderId="6" xfId="0" applyNumberFormat="1" applyFont="1" applyFill="1" applyBorder="1" applyAlignment="1">
      <alignment horizontal="right" vertical="center"/>
    </xf>
    <xf numFmtId="167" fontId="28" fillId="4" borderId="4" xfId="0" applyNumberFormat="1" applyFont="1" applyFill="1" applyBorder="1" applyAlignment="1">
      <alignment horizontal="right" vertical="center"/>
    </xf>
    <xf numFmtId="167" fontId="28" fillId="0" borderId="3" xfId="0" applyNumberFormat="1" applyFont="1" applyBorder="1" applyAlignment="1">
      <alignment horizontal="right" vertical="center"/>
    </xf>
    <xf numFmtId="167" fontId="28" fillId="0" borderId="1" xfId="0" applyNumberFormat="1" applyFont="1" applyBorder="1" applyAlignment="1">
      <alignment horizontal="right" vertical="center"/>
    </xf>
    <xf numFmtId="167" fontId="29" fillId="3" borderId="6" xfId="0" applyNumberFormat="1" applyFont="1" applyFill="1" applyBorder="1" applyAlignment="1">
      <alignment horizontal="right" vertical="center"/>
    </xf>
    <xf numFmtId="167" fontId="28" fillId="4" borderId="5" xfId="0" applyNumberFormat="1" applyFont="1" applyFill="1" applyBorder="1" applyAlignment="1">
      <alignment horizontal="right" vertical="center"/>
    </xf>
    <xf numFmtId="167" fontId="28" fillId="0" borderId="7" xfId="0" applyNumberFormat="1" applyFont="1" applyBorder="1" applyAlignment="1">
      <alignment horizontal="right" vertical="center"/>
    </xf>
    <xf numFmtId="0" fontId="20" fillId="4" borderId="3" xfId="0" applyFont="1" applyFill="1" applyBorder="1" applyAlignment="1">
      <alignment horizontal="left" vertical="center"/>
    </xf>
    <xf numFmtId="0" fontId="0" fillId="0" borderId="41" xfId="0" applyBorder="1"/>
    <xf numFmtId="0" fontId="0" fillId="0" borderId="42" xfId="0" applyBorder="1"/>
    <xf numFmtId="0" fontId="27" fillId="0" borderId="0" xfId="0" applyFont="1"/>
    <xf numFmtId="0" fontId="0" fillId="0" borderId="36" xfId="0" applyBorder="1" applyAlignment="1">
      <alignment horizontal="left"/>
    </xf>
    <xf numFmtId="3" fontId="25" fillId="5" borderId="0" xfId="0" applyNumberFormat="1" applyFont="1" applyFill="1" applyAlignment="1">
      <alignment horizontal="right" vertical="center"/>
    </xf>
    <xf numFmtId="0" fontId="30" fillId="5" borderId="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left" vertical="center"/>
    </xf>
    <xf numFmtId="0" fontId="30" fillId="5" borderId="10" xfId="0" applyFont="1" applyFill="1" applyBorder="1" applyAlignment="1">
      <alignment horizontal="left" vertical="center" indent="1"/>
    </xf>
    <xf numFmtId="3" fontId="20" fillId="3" borderId="4" xfId="0" applyNumberFormat="1" applyFont="1" applyFill="1" applyBorder="1" applyAlignment="1">
      <alignment horizontal="right" vertical="center"/>
    </xf>
    <xf numFmtId="3" fontId="20" fillId="3" borderId="6" xfId="0" applyNumberFormat="1" applyFont="1" applyFill="1" applyBorder="1" applyAlignment="1">
      <alignment horizontal="right" vertical="center"/>
    </xf>
    <xf numFmtId="3" fontId="20" fillId="3" borderId="12" xfId="0" applyNumberFormat="1" applyFont="1" applyFill="1" applyBorder="1" applyAlignment="1">
      <alignment horizontal="right" vertical="center"/>
    </xf>
    <xf numFmtId="0" fontId="27" fillId="0" borderId="9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8" fillId="0" borderId="8" xfId="0" applyFont="1" applyBorder="1" applyAlignment="1">
      <alignment horizontal="right" vertical="center"/>
    </xf>
    <xf numFmtId="0" fontId="27" fillId="0" borderId="4" xfId="0" applyFont="1" applyBorder="1" applyAlignment="1">
      <alignment horizontal="left" vertical="center"/>
    </xf>
    <xf numFmtId="0" fontId="30" fillId="5" borderId="4" xfId="0" applyFont="1" applyFill="1" applyBorder="1" applyAlignment="1">
      <alignment horizontal="center" vertical="center"/>
    </xf>
    <xf numFmtId="3" fontId="28" fillId="4" borderId="4" xfId="0" applyNumberFormat="1" applyFont="1" applyFill="1" applyBorder="1" applyAlignment="1">
      <alignment vertical="center"/>
    </xf>
    <xf numFmtId="0" fontId="7" fillId="0" borderId="43" xfId="0" applyFont="1" applyBorder="1"/>
    <xf numFmtId="0" fontId="28" fillId="0" borderId="11" xfId="0" applyFont="1" applyBorder="1" applyAlignment="1">
      <alignment horizontal="right" vertical="center"/>
    </xf>
    <xf numFmtId="0" fontId="28" fillId="0" borderId="4" xfId="0" applyFont="1" applyBorder="1" applyAlignment="1">
      <alignment horizontal="right" vertical="center"/>
    </xf>
    <xf numFmtId="0" fontId="28" fillId="0" borderId="4" xfId="0" applyFont="1" applyBorder="1" applyAlignment="1">
      <alignment vertical="center"/>
    </xf>
    <xf numFmtId="0" fontId="30" fillId="5" borderId="7" xfId="0" applyFont="1" applyFill="1" applyBorder="1" applyAlignment="1">
      <alignment horizontal="center" vertical="center"/>
    </xf>
    <xf numFmtId="0" fontId="7" fillId="0" borderId="44" xfId="0" applyFont="1" applyBorder="1"/>
    <xf numFmtId="3" fontId="25" fillId="5" borderId="8" xfId="0" applyNumberFormat="1" applyFont="1" applyFill="1" applyBorder="1" applyAlignment="1">
      <alignment horizontal="right" vertical="center"/>
    </xf>
    <xf numFmtId="167" fontId="25" fillId="5" borderId="5" xfId="0" applyNumberFormat="1" applyFont="1" applyFill="1" applyBorder="1" applyAlignment="1">
      <alignment horizontal="right" vertical="center"/>
    </xf>
    <xf numFmtId="3" fontId="25" fillId="5" borderId="4" xfId="0" applyNumberFormat="1" applyFont="1" applyFill="1" applyBorder="1" applyAlignment="1">
      <alignment vertical="center"/>
    </xf>
    <xf numFmtId="3" fontId="32" fillId="5" borderId="6" xfId="0" applyNumberFormat="1" applyFont="1" applyFill="1" applyBorder="1" applyAlignment="1">
      <alignment horizontal="right" vertical="center"/>
    </xf>
    <xf numFmtId="165" fontId="32" fillId="5" borderId="6" xfId="0" applyNumberFormat="1" applyFont="1" applyFill="1" applyBorder="1" applyAlignment="1">
      <alignment horizontal="right" vertical="center"/>
    </xf>
    <xf numFmtId="168" fontId="30" fillId="5" borderId="8" xfId="0" applyNumberFormat="1" applyFont="1" applyFill="1" applyBorder="1" applyAlignment="1">
      <alignment horizontal="right" vertical="center"/>
    </xf>
    <xf numFmtId="3" fontId="30" fillId="5" borderId="4" xfId="0" applyNumberFormat="1" applyFont="1" applyFill="1" applyBorder="1" applyAlignment="1">
      <alignment horizontal="right" vertical="center"/>
    </xf>
    <xf numFmtId="0" fontId="30" fillId="5" borderId="7" xfId="0" applyFont="1" applyFill="1" applyBorder="1" applyAlignment="1">
      <alignment horizontal="left" vertical="center" indent="1"/>
    </xf>
    <xf numFmtId="0" fontId="32" fillId="5" borderId="45" xfId="0" applyFont="1" applyFill="1" applyBorder="1" applyAlignment="1">
      <alignment horizontal="center" vertical="center"/>
    </xf>
    <xf numFmtId="0" fontId="33" fillId="3" borderId="53" xfId="0" applyFont="1" applyFill="1" applyBorder="1" applyAlignment="1">
      <alignment horizontal="left" vertical="center" wrapText="1"/>
    </xf>
    <xf numFmtId="0" fontId="33" fillId="2" borderId="54" xfId="0" applyFont="1" applyFill="1" applyBorder="1" applyAlignment="1">
      <alignment horizontal="left" vertical="center" wrapText="1"/>
    </xf>
    <xf numFmtId="3" fontId="34" fillId="2" borderId="55" xfId="0" applyNumberFormat="1" applyFont="1" applyFill="1" applyBorder="1" applyAlignment="1">
      <alignment horizontal="right" vertical="center" wrapText="1"/>
    </xf>
    <xf numFmtId="3" fontId="34" fillId="2" borderId="56" xfId="0" applyNumberFormat="1" applyFont="1" applyFill="1" applyBorder="1" applyAlignment="1">
      <alignment horizontal="right" vertical="center" wrapText="1"/>
    </xf>
    <xf numFmtId="166" fontId="34" fillId="2" borderId="30" xfId="0" applyNumberFormat="1" applyFont="1" applyFill="1" applyBorder="1" applyAlignment="1">
      <alignment horizontal="right" vertical="center" wrapText="1"/>
    </xf>
    <xf numFmtId="165" fontId="34" fillId="2" borderId="57" xfId="0" applyNumberFormat="1" applyFont="1" applyFill="1" applyBorder="1" applyAlignment="1">
      <alignment horizontal="right" vertical="center" wrapText="1"/>
    </xf>
    <xf numFmtId="3" fontId="34" fillId="2" borderId="58" xfId="0" applyNumberFormat="1" applyFont="1" applyFill="1" applyBorder="1" applyAlignment="1">
      <alignment horizontal="right" vertical="center" wrapText="1"/>
    </xf>
    <xf numFmtId="0" fontId="22" fillId="0" borderId="60" xfId="0" applyFont="1" applyBorder="1" applyAlignment="1">
      <alignment horizontal="left" vertical="center" wrapText="1" indent="1"/>
    </xf>
    <xf numFmtId="3" fontId="21" fillId="0" borderId="61" xfId="0" applyNumberFormat="1" applyFont="1" applyBorder="1" applyAlignment="1">
      <alignment horizontal="right" vertical="center" wrapText="1"/>
    </xf>
    <xf numFmtId="168" fontId="21" fillId="0" borderId="6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0" fillId="4" borderId="49" xfId="0" applyFont="1" applyFill="1" applyBorder="1" applyAlignment="1">
      <alignment horizontal="left" vertical="center"/>
    </xf>
    <xf numFmtId="0" fontId="20" fillId="3" borderId="5" xfId="0" applyFont="1" applyFill="1" applyBorder="1" applyAlignment="1">
      <alignment horizontal="left" vertical="center" indent="1"/>
    </xf>
    <xf numFmtId="0" fontId="20" fillId="3" borderId="48" xfId="0" applyFont="1" applyFill="1" applyBorder="1" applyAlignment="1">
      <alignment horizontal="left" vertical="center" indent="1"/>
    </xf>
    <xf numFmtId="0" fontId="25" fillId="5" borderId="47" xfId="0" applyFont="1" applyFill="1" applyBorder="1" applyAlignment="1">
      <alignment horizontal="right" vertical="center"/>
    </xf>
    <xf numFmtId="0" fontId="30" fillId="5" borderId="46" xfId="0" applyFont="1" applyFill="1" applyBorder="1" applyAlignment="1">
      <alignment horizontal="center" vertical="center"/>
    </xf>
    <xf numFmtId="0" fontId="30" fillId="5" borderId="47" xfId="0" applyFont="1" applyFill="1" applyBorder="1" applyAlignment="1">
      <alignment horizontal="center" vertical="center"/>
    </xf>
    <xf numFmtId="0" fontId="30" fillId="5" borderId="48" xfId="0" applyFont="1" applyFill="1" applyBorder="1" applyAlignment="1">
      <alignment horizontal="center" vertical="center"/>
    </xf>
    <xf numFmtId="0" fontId="20" fillId="3" borderId="48" xfId="0" applyFont="1" applyFill="1" applyBorder="1" applyAlignment="1">
      <alignment horizontal="left" vertical="center" wrapText="1" indent="1"/>
    </xf>
    <xf numFmtId="0" fontId="33" fillId="3" borderId="32" xfId="0" applyFont="1" applyFill="1" applyBorder="1" applyAlignment="1">
      <alignment horizontal="left" vertical="center" wrapText="1"/>
    </xf>
    <xf numFmtId="0" fontId="33" fillId="3" borderId="52" xfId="0" applyFont="1" applyFill="1" applyBorder="1" applyAlignment="1">
      <alignment horizontal="left" vertical="center" wrapText="1"/>
    </xf>
    <xf numFmtId="0" fontId="32" fillId="5" borderId="47" xfId="0" applyFont="1" applyFill="1" applyBorder="1" applyAlignment="1">
      <alignment horizontal="right" vertical="center"/>
    </xf>
    <xf numFmtId="0" fontId="32" fillId="5" borderId="51" xfId="0" applyFont="1" applyFill="1" applyBorder="1" applyAlignment="1">
      <alignment horizontal="center" vertical="center"/>
    </xf>
    <xf numFmtId="0" fontId="33" fillId="3" borderId="45" xfId="0" applyFont="1" applyFill="1" applyBorder="1" applyAlignment="1">
      <alignment horizontal="left" vertical="center" wrapText="1"/>
    </xf>
    <xf numFmtId="0" fontId="32" fillId="5" borderId="50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32" fillId="5" borderId="46" xfId="0" applyFont="1" applyFill="1" applyBorder="1" applyAlignment="1">
      <alignment horizontal="center" vertical="center"/>
    </xf>
    <xf numFmtId="0" fontId="32" fillId="5" borderId="59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/>
    </xf>
    <xf numFmtId="0" fontId="30" fillId="5" borderId="62" xfId="0" applyFont="1" applyFill="1" applyBorder="1" applyAlignment="1">
      <alignment horizontal="center" vertical="center"/>
    </xf>
    <xf numFmtId="0" fontId="38" fillId="0" borderId="2" xfId="1" applyBorder="1"/>
    <xf numFmtId="0" fontId="38" fillId="0" borderId="3" xfId="1" applyBorder="1"/>
    <xf numFmtId="0" fontId="38" fillId="0" borderId="4" xfId="1" applyBorder="1"/>
    <xf numFmtId="0" fontId="38" fillId="0" borderId="5" xfId="1" applyBorder="1"/>
    <xf numFmtId="0" fontId="38" fillId="0" borderId="0" xfId="1"/>
    <xf numFmtId="0" fontId="38" fillId="0" borderId="6" xfId="1" applyBorder="1"/>
    <xf numFmtId="0" fontId="38" fillId="0" borderId="7" xfId="1" applyBorder="1"/>
    <xf numFmtId="0" fontId="38" fillId="0" borderId="8" xfId="1" applyBorder="1"/>
    <xf numFmtId="0" fontId="38" fillId="0" borderId="9" xfId="1" applyBorder="1"/>
    <xf numFmtId="0" fontId="38" fillId="0" borderId="10" xfId="1" applyBorder="1"/>
    <xf numFmtId="0" fontId="38" fillId="0" borderId="11" xfId="1" applyBorder="1"/>
    <xf numFmtId="0" fontId="38" fillId="0" borderId="1" xfId="1" applyBorder="1"/>
    <xf numFmtId="0" fontId="38" fillId="0" borderId="12" xfId="1" applyBorder="1"/>
    <xf numFmtId="0" fontId="38" fillId="0" borderId="13" xfId="1" applyBorder="1"/>
    <xf numFmtId="0" fontId="38" fillId="0" borderId="14" xfId="1" applyBorder="1"/>
    <xf numFmtId="0" fontId="38" fillId="0" borderId="15" xfId="1" applyBorder="1"/>
    <xf numFmtId="0" fontId="14" fillId="0" borderId="7" xfId="1" applyFont="1" applyBorder="1"/>
    <xf numFmtId="0" fontId="15" fillId="0" borderId="7" xfId="1" applyFont="1" applyBorder="1"/>
    <xf numFmtId="0" fontId="38" fillId="0" borderId="41" xfId="1" applyBorder="1"/>
    <xf numFmtId="0" fontId="38" fillId="0" borderId="42" xfId="1" applyBorder="1"/>
    <xf numFmtId="0" fontId="27" fillId="0" borderId="0" xfId="1" applyFont="1"/>
    <xf numFmtId="0" fontId="30" fillId="5" borderId="15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center" vertical="center"/>
    </xf>
    <xf numFmtId="0" fontId="30" fillId="5" borderId="6" xfId="0" applyFont="1" applyFill="1" applyBorder="1" applyAlignment="1">
      <alignment horizontal="center" vertical="center"/>
    </xf>
    <xf numFmtId="0" fontId="22" fillId="0" borderId="63" xfId="0" applyFont="1" applyBorder="1" applyAlignment="1">
      <alignment horizontal="left" vertical="center" wrapText="1" indent="1"/>
    </xf>
    <xf numFmtId="3" fontId="21" fillId="0" borderId="64" xfId="0" applyNumberFormat="1" applyFont="1" applyBorder="1" applyAlignment="1">
      <alignment horizontal="right" vertical="center" wrapText="1"/>
    </xf>
    <xf numFmtId="168" fontId="21" fillId="0" borderId="64" xfId="0" applyNumberFormat="1" applyFont="1" applyBorder="1" applyAlignment="1">
      <alignment horizontal="right" vertical="center" wrapText="1"/>
    </xf>
    <xf numFmtId="0" fontId="21" fillId="0" borderId="1" xfId="0" applyFont="1" applyBorder="1"/>
    <xf numFmtId="0" fontId="30" fillId="5" borderId="0" xfId="0" applyFont="1" applyFill="1" applyAlignment="1">
      <alignment horizontal="left" vertical="center" indent="1"/>
    </xf>
    <xf numFmtId="3" fontId="30" fillId="5" borderId="1" xfId="0" applyNumberFormat="1" applyFont="1" applyFill="1" applyBorder="1" applyAlignment="1">
      <alignment horizontal="right" vertical="center"/>
    </xf>
    <xf numFmtId="168" fontId="30" fillId="5" borderId="14" xfId="0" applyNumberFormat="1" applyFont="1" applyFill="1" applyBorder="1" applyAlignment="1">
      <alignment horizontal="right" vertical="center"/>
    </xf>
    <xf numFmtId="0" fontId="0" fillId="0" borderId="65" xfId="0" applyBorder="1"/>
    <xf numFmtId="0" fontId="0" fillId="0" borderId="66" xfId="0" applyBorder="1"/>
    <xf numFmtId="0" fontId="21" fillId="0" borderId="67" xfId="0" applyFont="1" applyBorder="1"/>
    <xf numFmtId="0" fontId="0" fillId="0" borderId="68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69" xfId="0" applyBorder="1"/>
    <xf numFmtId="0" fontId="0" fillId="0" borderId="70" xfId="0" applyBorder="1"/>
    <xf numFmtId="0" fontId="40" fillId="0" borderId="0" xfId="0" applyFont="1" applyAlignment="1">
      <alignment vertical="center"/>
    </xf>
    <xf numFmtId="0" fontId="27" fillId="2" borderId="0" xfId="0" applyFont="1" applyFill="1"/>
    <xf numFmtId="0" fontId="41" fillId="0" borderId="0" xfId="0" applyFont="1"/>
    <xf numFmtId="2" fontId="24" fillId="0" borderId="0" xfId="0" applyNumberFormat="1" applyFont="1"/>
    <xf numFmtId="0" fontId="19" fillId="0" borderId="0" xfId="0" applyFont="1"/>
    <xf numFmtId="0" fontId="42" fillId="2" borderId="0" xfId="0" quotePrefix="1" applyFont="1" applyFill="1" applyAlignment="1">
      <alignment horizontal="right"/>
    </xf>
    <xf numFmtId="0" fontId="43" fillId="0" borderId="0" xfId="0" applyFont="1"/>
    <xf numFmtId="0" fontId="43" fillId="0" borderId="0" xfId="0" applyFont="1" applyAlignment="1">
      <alignment horizontal="center"/>
    </xf>
    <xf numFmtId="3" fontId="41" fillId="0" borderId="0" xfId="0" applyNumberFormat="1" applyFo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24" fillId="6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44" fillId="2" borderId="0" xfId="0" applyFont="1" applyFill="1" applyAlignment="1">
      <alignment horizontal="center"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24" fillId="6" borderId="71" xfId="0" applyFont="1" applyFill="1" applyBorder="1" applyAlignment="1">
      <alignment vertical="center"/>
    </xf>
    <xf numFmtId="0" fontId="24" fillId="6" borderId="72" xfId="0" applyFont="1" applyFill="1" applyBorder="1" applyAlignment="1">
      <alignment vertical="center"/>
    </xf>
    <xf numFmtId="0" fontId="24" fillId="6" borderId="73" xfId="0" applyFont="1" applyFill="1" applyBorder="1" applyAlignment="1">
      <alignment vertical="center"/>
    </xf>
    <xf numFmtId="0" fontId="24" fillId="6" borderId="74" xfId="0" applyFont="1" applyFill="1" applyBorder="1" applyAlignment="1">
      <alignment vertical="center"/>
    </xf>
    <xf numFmtId="0" fontId="39" fillId="0" borderId="0" xfId="0" applyFont="1"/>
    <xf numFmtId="169" fontId="24" fillId="0" borderId="0" xfId="0" applyNumberFormat="1" applyFont="1"/>
    <xf numFmtId="0" fontId="24" fillId="0" borderId="71" xfId="0" applyFont="1" applyBorder="1"/>
    <xf numFmtId="0" fontId="24" fillId="0" borderId="72" xfId="0" applyFont="1" applyBorder="1"/>
    <xf numFmtId="0" fontId="24" fillId="0" borderId="73" xfId="0" applyFont="1" applyBorder="1"/>
    <xf numFmtId="0" fontId="24" fillId="0" borderId="74" xfId="0" applyFont="1" applyBorder="1"/>
    <xf numFmtId="170" fontId="24" fillId="0" borderId="0" xfId="0" applyNumberFormat="1" applyFont="1"/>
    <xf numFmtId="0" fontId="0" fillId="2" borderId="0" xfId="0" applyFill="1" applyAlignment="1">
      <alignment horizontal="center" vertical="center"/>
    </xf>
    <xf numFmtId="3" fontId="24" fillId="0" borderId="0" xfId="0" applyNumberFormat="1" applyFont="1" applyAlignment="1">
      <alignment vertical="center"/>
    </xf>
    <xf numFmtId="169" fontId="24" fillId="0" borderId="0" xfId="0" applyNumberFormat="1" applyFont="1" applyAlignment="1">
      <alignment vertical="center"/>
    </xf>
    <xf numFmtId="170" fontId="2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</cellXfs>
  <cellStyles count="2">
    <cellStyle name="Normal" xfId="0" builtinId="0"/>
    <cellStyle name="Normal 2" xfId="1" xr:uid="{FAD11A22-EC9A-46E3-8C3A-DB787C65659E}"/>
  </cellStyles>
  <dxfs count="74"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tráfico'!$E$7:$E$34</c:f>
              <c:numCache>
                <c:formatCode>#,##0</c:formatCode>
                <c:ptCount val="28"/>
                <c:pt idx="0">
                  <c:v>1935166.571</c:v>
                </c:pt>
                <c:pt idx="1">
                  <c:v>395473</c:v>
                </c:pt>
                <c:pt idx="2">
                  <c:v>1016742.029</c:v>
                </c:pt>
                <c:pt idx="3">
                  <c:v>693882.304</c:v>
                </c:pt>
                <c:pt idx="4">
                  <c:v>14088088.280999999</c:v>
                </c:pt>
                <c:pt idx="5">
                  <c:v>898337.37</c:v>
                </c:pt>
                <c:pt idx="6">
                  <c:v>2267996.5460000001</c:v>
                </c:pt>
                <c:pt idx="7">
                  <c:v>11151723.749</c:v>
                </c:pt>
                <c:pt idx="8">
                  <c:v>5225246</c:v>
                </c:pt>
                <c:pt idx="9">
                  <c:v>6066405.0800000001</c:v>
                </c:pt>
                <c:pt idx="10">
                  <c:v>3247790.9279999998</c:v>
                </c:pt>
                <c:pt idx="11">
                  <c:v>288594</c:v>
                </c:pt>
                <c:pt idx="12">
                  <c:v>1307749.6229999999</c:v>
                </c:pt>
                <c:pt idx="13">
                  <c:v>2094320.618</c:v>
                </c:pt>
                <c:pt idx="14">
                  <c:v>5080976.2570000002</c:v>
                </c:pt>
                <c:pt idx="15">
                  <c:v>5626654.6050000004</c:v>
                </c:pt>
                <c:pt idx="16">
                  <c:v>1139095.743</c:v>
                </c:pt>
                <c:pt idx="17">
                  <c:v>300973.97899999999</c:v>
                </c:pt>
                <c:pt idx="18">
                  <c:v>91775</c:v>
                </c:pt>
                <c:pt idx="19">
                  <c:v>411673.05599999998</c:v>
                </c:pt>
                <c:pt idx="20">
                  <c:v>529803.92099999997</c:v>
                </c:pt>
                <c:pt idx="21">
                  <c:v>2374430.8160000001</c:v>
                </c:pt>
                <c:pt idx="22">
                  <c:v>1115371.6359999999</c:v>
                </c:pt>
                <c:pt idx="23">
                  <c:v>629525</c:v>
                </c:pt>
                <c:pt idx="24">
                  <c:v>5062934.159</c:v>
                </c:pt>
                <c:pt idx="25">
                  <c:v>11673497.386</c:v>
                </c:pt>
                <c:pt idx="26">
                  <c:v>769365.32700000005</c:v>
                </c:pt>
                <c:pt idx="27">
                  <c:v>258709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F-4DA6-823E-2ADBFDB40C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tráfico'!$D$7:$D$34</c:f>
              <c:numCache>
                <c:formatCode>#,##0</c:formatCode>
                <c:ptCount val="28"/>
                <c:pt idx="0">
                  <c:v>2001690.0519999999</c:v>
                </c:pt>
                <c:pt idx="1">
                  <c:v>425585</c:v>
                </c:pt>
                <c:pt idx="2">
                  <c:v>954572.03799999994</c:v>
                </c:pt>
                <c:pt idx="3">
                  <c:v>791445.02799999982</c:v>
                </c:pt>
                <c:pt idx="4">
                  <c:v>16502431.956</c:v>
                </c:pt>
                <c:pt idx="5">
                  <c:v>897151.83700000006</c:v>
                </c:pt>
                <c:pt idx="6">
                  <c:v>2512374.1120000002</c:v>
                </c:pt>
                <c:pt idx="7">
                  <c:v>10110181.668</c:v>
                </c:pt>
                <c:pt idx="8">
                  <c:v>5276981</c:v>
                </c:pt>
                <c:pt idx="9">
                  <c:v>5565674.5389999999</c:v>
                </c:pt>
                <c:pt idx="10">
                  <c:v>2918122.7779999999</c:v>
                </c:pt>
                <c:pt idx="11">
                  <c:v>344142</c:v>
                </c:pt>
                <c:pt idx="12">
                  <c:v>855807.33499999996</c:v>
                </c:pt>
                <c:pt idx="13">
                  <c:v>2564913.7790000001</c:v>
                </c:pt>
                <c:pt idx="14">
                  <c:v>4873906.0470000003</c:v>
                </c:pt>
                <c:pt idx="15">
                  <c:v>5400452.8530000001</c:v>
                </c:pt>
                <c:pt idx="16">
                  <c:v>745030.96900000004</c:v>
                </c:pt>
                <c:pt idx="17">
                  <c:v>407216.76199999999</c:v>
                </c:pt>
                <c:pt idx="18">
                  <c:v>89126</c:v>
                </c:pt>
                <c:pt idx="19">
                  <c:v>378033.32199999999</c:v>
                </c:pt>
                <c:pt idx="20">
                  <c:v>543867.30900000001</c:v>
                </c:pt>
                <c:pt idx="21">
                  <c:v>2535054.4049999998</c:v>
                </c:pt>
                <c:pt idx="22">
                  <c:v>1003799.31</c:v>
                </c:pt>
                <c:pt idx="23">
                  <c:v>715233</c:v>
                </c:pt>
                <c:pt idx="24">
                  <c:v>4902530.233</c:v>
                </c:pt>
                <c:pt idx="25">
                  <c:v>12728854.057</c:v>
                </c:pt>
                <c:pt idx="26">
                  <c:v>752557.96100000001</c:v>
                </c:pt>
                <c:pt idx="27">
                  <c:v>248359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DF-4DA6-823E-2ADBFDB40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542331"/>
        <c:axId val="30364748"/>
      </c:barChart>
      <c:catAx>
        <c:axId val="4454233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64748"/>
        <c:crosses val="autoZero"/>
        <c:auto val="1"/>
        <c:lblAlgn val="ctr"/>
        <c:lblOffset val="100"/>
        <c:noMultiLvlLbl val="0"/>
      </c:catAx>
      <c:valAx>
        <c:axId val="3036474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9525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542331"/>
        <c:crosses val="autoZero"/>
        <c:crossBetween val="between"/>
      </c:valAx>
      <c:spPr>
        <a:noFill/>
        <a:ln w="9525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490342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4942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71299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196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8-427E-AF61-270FD6A93B3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interior'!$D$7:$D$34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14700</c:v>
                </c:pt>
                <c:pt idx="4">
                  <c:v>600451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37139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324</c:v>
                </c:pt>
                <c:pt idx="22">
                  <c:v>0</c:v>
                </c:pt>
                <c:pt idx="23">
                  <c:v>0</c:v>
                </c:pt>
                <c:pt idx="24">
                  <c:v>68620</c:v>
                </c:pt>
                <c:pt idx="25">
                  <c:v>0</c:v>
                </c:pt>
                <c:pt idx="26">
                  <c:v>84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A8-427E-AF61-270FD6A93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4682634"/>
        <c:axId val="48804323"/>
      </c:barChart>
      <c:catAx>
        <c:axId val="3468263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804323"/>
        <c:crosses val="autoZero"/>
        <c:auto val="1"/>
        <c:lblAlgn val="ctr"/>
        <c:lblOffset val="100"/>
        <c:noMultiLvlLbl val="0"/>
      </c:catAx>
      <c:valAx>
        <c:axId val="4880432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68263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tránsito'!$E$7:$E$34</c:f>
              <c:numCache>
                <c:formatCode>#,##0</c:formatCode>
                <c:ptCount val="28"/>
                <c:pt idx="0">
                  <c:v>6302</c:v>
                </c:pt>
                <c:pt idx="1">
                  <c:v>12317</c:v>
                </c:pt>
                <c:pt idx="2">
                  <c:v>0</c:v>
                </c:pt>
                <c:pt idx="3">
                  <c:v>9494</c:v>
                </c:pt>
                <c:pt idx="4">
                  <c:v>8302711</c:v>
                </c:pt>
                <c:pt idx="5">
                  <c:v>197073</c:v>
                </c:pt>
                <c:pt idx="6">
                  <c:v>36246</c:v>
                </c:pt>
                <c:pt idx="7">
                  <c:v>4505129</c:v>
                </c:pt>
                <c:pt idx="8">
                  <c:v>63404</c:v>
                </c:pt>
                <c:pt idx="9">
                  <c:v>117069</c:v>
                </c:pt>
                <c:pt idx="10">
                  <c:v>106140</c:v>
                </c:pt>
                <c:pt idx="11">
                  <c:v>0</c:v>
                </c:pt>
                <c:pt idx="12">
                  <c:v>28628</c:v>
                </c:pt>
                <c:pt idx="13">
                  <c:v>96004</c:v>
                </c:pt>
                <c:pt idx="14">
                  <c:v>583450</c:v>
                </c:pt>
                <c:pt idx="15">
                  <c:v>2690009</c:v>
                </c:pt>
                <c:pt idx="16">
                  <c:v>739062</c:v>
                </c:pt>
                <c:pt idx="17">
                  <c:v>899</c:v>
                </c:pt>
                <c:pt idx="18">
                  <c:v>0</c:v>
                </c:pt>
                <c:pt idx="19">
                  <c:v>0</c:v>
                </c:pt>
                <c:pt idx="20">
                  <c:v>5169</c:v>
                </c:pt>
                <c:pt idx="21">
                  <c:v>204906</c:v>
                </c:pt>
                <c:pt idx="22">
                  <c:v>71322</c:v>
                </c:pt>
                <c:pt idx="23">
                  <c:v>1352</c:v>
                </c:pt>
                <c:pt idx="24">
                  <c:v>544533</c:v>
                </c:pt>
                <c:pt idx="25">
                  <c:v>4317763</c:v>
                </c:pt>
                <c:pt idx="26">
                  <c:v>78517</c:v>
                </c:pt>
                <c:pt idx="27">
                  <c:v>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8-48A4-B360-C96A9BBF412C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tránsito'!$D$7:$D$34</c:f>
              <c:numCache>
                <c:formatCode>#,##0</c:formatCode>
                <c:ptCount val="28"/>
                <c:pt idx="0">
                  <c:v>132053</c:v>
                </c:pt>
                <c:pt idx="1">
                  <c:v>5249</c:v>
                </c:pt>
                <c:pt idx="2">
                  <c:v>17</c:v>
                </c:pt>
                <c:pt idx="3">
                  <c:v>0</c:v>
                </c:pt>
                <c:pt idx="4">
                  <c:v>9897035</c:v>
                </c:pt>
                <c:pt idx="5">
                  <c:v>145297</c:v>
                </c:pt>
                <c:pt idx="6">
                  <c:v>2321</c:v>
                </c:pt>
                <c:pt idx="7">
                  <c:v>3629722</c:v>
                </c:pt>
                <c:pt idx="8">
                  <c:v>9427</c:v>
                </c:pt>
                <c:pt idx="9">
                  <c:v>2277</c:v>
                </c:pt>
                <c:pt idx="10">
                  <c:v>15624</c:v>
                </c:pt>
                <c:pt idx="11">
                  <c:v>0</c:v>
                </c:pt>
                <c:pt idx="12">
                  <c:v>26891</c:v>
                </c:pt>
                <c:pt idx="13">
                  <c:v>15279</c:v>
                </c:pt>
                <c:pt idx="14">
                  <c:v>340229</c:v>
                </c:pt>
                <c:pt idx="15">
                  <c:v>2490028</c:v>
                </c:pt>
                <c:pt idx="16">
                  <c:v>409666</c:v>
                </c:pt>
                <c:pt idx="17">
                  <c:v>28</c:v>
                </c:pt>
                <c:pt idx="18">
                  <c:v>0</c:v>
                </c:pt>
                <c:pt idx="19">
                  <c:v>0</c:v>
                </c:pt>
                <c:pt idx="20">
                  <c:v>3164</c:v>
                </c:pt>
                <c:pt idx="21">
                  <c:v>273147</c:v>
                </c:pt>
                <c:pt idx="22">
                  <c:v>45999</c:v>
                </c:pt>
                <c:pt idx="23">
                  <c:v>0</c:v>
                </c:pt>
                <c:pt idx="24">
                  <c:v>299467</c:v>
                </c:pt>
                <c:pt idx="25">
                  <c:v>5086697</c:v>
                </c:pt>
                <c:pt idx="26">
                  <c:v>56318</c:v>
                </c:pt>
                <c:pt idx="27">
                  <c:v>6552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E8-48A4-B360-C96A9BBF4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945797"/>
        <c:axId val="31390017"/>
      </c:barChart>
      <c:catAx>
        <c:axId val="594579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390017"/>
        <c:crosses val="autoZero"/>
        <c:auto val="1"/>
        <c:lblAlgn val="ctr"/>
        <c:lblOffset val="100"/>
        <c:noMultiLvlLbl val="0"/>
      </c:catAx>
      <c:valAx>
        <c:axId val="3139001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4579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12317</c:v>
                </c:pt>
                <c:pt idx="2">
                  <c:v>0</c:v>
                </c:pt>
                <c:pt idx="3">
                  <c:v>0</c:v>
                </c:pt>
                <c:pt idx="4">
                  <c:v>6570376</c:v>
                </c:pt>
                <c:pt idx="5">
                  <c:v>36413</c:v>
                </c:pt>
                <c:pt idx="6">
                  <c:v>0</c:v>
                </c:pt>
                <c:pt idx="7">
                  <c:v>3270700</c:v>
                </c:pt>
                <c:pt idx="8">
                  <c:v>62577</c:v>
                </c:pt>
                <c:pt idx="9">
                  <c:v>9090</c:v>
                </c:pt>
                <c:pt idx="10">
                  <c:v>106140</c:v>
                </c:pt>
                <c:pt idx="11">
                  <c:v>0</c:v>
                </c:pt>
                <c:pt idx="12">
                  <c:v>28452</c:v>
                </c:pt>
                <c:pt idx="13">
                  <c:v>400</c:v>
                </c:pt>
                <c:pt idx="14">
                  <c:v>49323</c:v>
                </c:pt>
                <c:pt idx="15">
                  <c:v>1669766</c:v>
                </c:pt>
                <c:pt idx="16">
                  <c:v>733040</c:v>
                </c:pt>
                <c:pt idx="17">
                  <c:v>829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181477</c:v>
                </c:pt>
                <c:pt idx="22">
                  <c:v>70594</c:v>
                </c:pt>
                <c:pt idx="23">
                  <c:v>8</c:v>
                </c:pt>
                <c:pt idx="24">
                  <c:v>198</c:v>
                </c:pt>
                <c:pt idx="25">
                  <c:v>4249623</c:v>
                </c:pt>
                <c:pt idx="26">
                  <c:v>56130</c:v>
                </c:pt>
                <c:pt idx="27">
                  <c:v>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21-4CE0-B3B8-715469C6260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5249</c:v>
                </c:pt>
                <c:pt idx="2">
                  <c:v>17</c:v>
                </c:pt>
                <c:pt idx="3">
                  <c:v>0</c:v>
                </c:pt>
                <c:pt idx="4">
                  <c:v>7337328</c:v>
                </c:pt>
                <c:pt idx="5">
                  <c:v>33681</c:v>
                </c:pt>
                <c:pt idx="6">
                  <c:v>10</c:v>
                </c:pt>
                <c:pt idx="7">
                  <c:v>2676010</c:v>
                </c:pt>
                <c:pt idx="8">
                  <c:v>9309</c:v>
                </c:pt>
                <c:pt idx="9">
                  <c:v>1445</c:v>
                </c:pt>
                <c:pt idx="10">
                  <c:v>15624</c:v>
                </c:pt>
                <c:pt idx="11">
                  <c:v>0</c:v>
                </c:pt>
                <c:pt idx="12">
                  <c:v>627</c:v>
                </c:pt>
                <c:pt idx="13">
                  <c:v>57</c:v>
                </c:pt>
                <c:pt idx="14">
                  <c:v>18427</c:v>
                </c:pt>
                <c:pt idx="15">
                  <c:v>1745209</c:v>
                </c:pt>
                <c:pt idx="16">
                  <c:v>399581</c:v>
                </c:pt>
                <c:pt idx="17">
                  <c:v>28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269199</c:v>
                </c:pt>
                <c:pt idx="22">
                  <c:v>45460</c:v>
                </c:pt>
                <c:pt idx="23">
                  <c:v>0</c:v>
                </c:pt>
                <c:pt idx="24">
                  <c:v>0</c:v>
                </c:pt>
                <c:pt idx="25">
                  <c:v>4996843</c:v>
                </c:pt>
                <c:pt idx="26">
                  <c:v>37877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21-4CE0-B3B8-715469C62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4453813"/>
        <c:axId val="15705379"/>
      </c:barChart>
      <c:catAx>
        <c:axId val="5445381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705379"/>
        <c:crosses val="autoZero"/>
        <c:auto val="1"/>
        <c:lblAlgn val="ctr"/>
        <c:lblOffset val="100"/>
        <c:noMultiLvlLbl val="0"/>
      </c:catAx>
      <c:valAx>
        <c:axId val="1570537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45381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'Ro-Ro'!$E$7:$E$34</c:f>
              <c:numCache>
                <c:formatCode>#,##0</c:formatCode>
                <c:ptCount val="28"/>
                <c:pt idx="0">
                  <c:v>0</c:v>
                </c:pt>
                <c:pt idx="1">
                  <c:v>11542</c:v>
                </c:pt>
                <c:pt idx="2">
                  <c:v>198370</c:v>
                </c:pt>
                <c:pt idx="3">
                  <c:v>0</c:v>
                </c:pt>
                <c:pt idx="4">
                  <c:v>2140455</c:v>
                </c:pt>
                <c:pt idx="5">
                  <c:v>159177</c:v>
                </c:pt>
                <c:pt idx="6">
                  <c:v>2078487</c:v>
                </c:pt>
                <c:pt idx="7">
                  <c:v>1672529</c:v>
                </c:pt>
                <c:pt idx="8">
                  <c:v>141371</c:v>
                </c:pt>
                <c:pt idx="9">
                  <c:v>0</c:v>
                </c:pt>
                <c:pt idx="10">
                  <c:v>0</c:v>
                </c:pt>
                <c:pt idx="11">
                  <c:v>88881</c:v>
                </c:pt>
                <c:pt idx="12">
                  <c:v>4056</c:v>
                </c:pt>
                <c:pt idx="13">
                  <c:v>0</c:v>
                </c:pt>
                <c:pt idx="14">
                  <c:v>97894</c:v>
                </c:pt>
                <c:pt idx="15">
                  <c:v>939972</c:v>
                </c:pt>
                <c:pt idx="16">
                  <c:v>74573</c:v>
                </c:pt>
                <c:pt idx="17">
                  <c:v>0</c:v>
                </c:pt>
                <c:pt idx="18">
                  <c:v>71364</c:v>
                </c:pt>
                <c:pt idx="19">
                  <c:v>7419</c:v>
                </c:pt>
                <c:pt idx="20">
                  <c:v>72877</c:v>
                </c:pt>
                <c:pt idx="21">
                  <c:v>735813</c:v>
                </c:pt>
                <c:pt idx="22">
                  <c:v>292999</c:v>
                </c:pt>
                <c:pt idx="23">
                  <c:v>20851</c:v>
                </c:pt>
                <c:pt idx="24">
                  <c:v>51504</c:v>
                </c:pt>
                <c:pt idx="25">
                  <c:v>2013161</c:v>
                </c:pt>
                <c:pt idx="26">
                  <c:v>195553</c:v>
                </c:pt>
                <c:pt idx="27">
                  <c:v>59123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9-481C-B6E1-E5E25EC171FB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'Ro-Ro'!$D$7:$D$34</c:f>
              <c:numCache>
                <c:formatCode>#,##0</c:formatCode>
                <c:ptCount val="28"/>
                <c:pt idx="0">
                  <c:v>0</c:v>
                </c:pt>
                <c:pt idx="1">
                  <c:v>12460</c:v>
                </c:pt>
                <c:pt idx="2">
                  <c:v>165306</c:v>
                </c:pt>
                <c:pt idx="3">
                  <c:v>0</c:v>
                </c:pt>
                <c:pt idx="4">
                  <c:v>2254510</c:v>
                </c:pt>
                <c:pt idx="5">
                  <c:v>165205</c:v>
                </c:pt>
                <c:pt idx="6">
                  <c:v>2213267</c:v>
                </c:pt>
                <c:pt idx="7">
                  <c:v>1737337</c:v>
                </c:pt>
                <c:pt idx="8">
                  <c:v>194871</c:v>
                </c:pt>
                <c:pt idx="9">
                  <c:v>0</c:v>
                </c:pt>
                <c:pt idx="10">
                  <c:v>0</c:v>
                </c:pt>
                <c:pt idx="11">
                  <c:v>96809</c:v>
                </c:pt>
                <c:pt idx="12">
                  <c:v>3743</c:v>
                </c:pt>
                <c:pt idx="13">
                  <c:v>0</c:v>
                </c:pt>
                <c:pt idx="14">
                  <c:v>95200</c:v>
                </c:pt>
                <c:pt idx="15">
                  <c:v>920437</c:v>
                </c:pt>
                <c:pt idx="16">
                  <c:v>68996</c:v>
                </c:pt>
                <c:pt idx="17">
                  <c:v>0</c:v>
                </c:pt>
                <c:pt idx="18">
                  <c:v>77477</c:v>
                </c:pt>
                <c:pt idx="19">
                  <c:v>113896</c:v>
                </c:pt>
                <c:pt idx="20">
                  <c:v>75384</c:v>
                </c:pt>
                <c:pt idx="21">
                  <c:v>805618</c:v>
                </c:pt>
                <c:pt idx="22">
                  <c:v>316695</c:v>
                </c:pt>
                <c:pt idx="23">
                  <c:v>29119</c:v>
                </c:pt>
                <c:pt idx="24">
                  <c:v>64745</c:v>
                </c:pt>
                <c:pt idx="25">
                  <c:v>2165458</c:v>
                </c:pt>
                <c:pt idx="26">
                  <c:v>198324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9-481C-B6E1-E5E25EC17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1918449"/>
        <c:axId val="40147924"/>
      </c:barChart>
      <c:catAx>
        <c:axId val="4191844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147924"/>
        <c:crosses val="autoZero"/>
        <c:auto val="1"/>
        <c:lblAlgn val="ctr"/>
        <c:lblOffset val="100"/>
        <c:noMultiLvlLbl val="0"/>
      </c:catAx>
      <c:valAx>
        <c:axId val="4014792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91844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UTIS'!$E$7:$E$34</c:f>
              <c:numCache>
                <c:formatCode>#,##0</c:formatCode>
                <c:ptCount val="28"/>
                <c:pt idx="0">
                  <c:v>0</c:v>
                </c:pt>
                <c:pt idx="1">
                  <c:v>252</c:v>
                </c:pt>
                <c:pt idx="2">
                  <c:v>9646</c:v>
                </c:pt>
                <c:pt idx="3">
                  <c:v>0</c:v>
                </c:pt>
                <c:pt idx="4">
                  <c:v>88071</c:v>
                </c:pt>
                <c:pt idx="5">
                  <c:v>5999</c:v>
                </c:pt>
                <c:pt idx="6">
                  <c:v>96300</c:v>
                </c:pt>
                <c:pt idx="7">
                  <c:v>60784</c:v>
                </c:pt>
                <c:pt idx="8">
                  <c:v>5060</c:v>
                </c:pt>
                <c:pt idx="9">
                  <c:v>0</c:v>
                </c:pt>
                <c:pt idx="10">
                  <c:v>0</c:v>
                </c:pt>
                <c:pt idx="11">
                  <c:v>4815</c:v>
                </c:pt>
                <c:pt idx="12">
                  <c:v>11</c:v>
                </c:pt>
                <c:pt idx="13">
                  <c:v>0</c:v>
                </c:pt>
                <c:pt idx="14">
                  <c:v>4917</c:v>
                </c:pt>
                <c:pt idx="15">
                  <c:v>55726</c:v>
                </c:pt>
                <c:pt idx="16">
                  <c:v>3257</c:v>
                </c:pt>
                <c:pt idx="17">
                  <c:v>0</c:v>
                </c:pt>
                <c:pt idx="18">
                  <c:v>4383</c:v>
                </c:pt>
                <c:pt idx="19">
                  <c:v>532</c:v>
                </c:pt>
                <c:pt idx="20">
                  <c:v>493</c:v>
                </c:pt>
                <c:pt idx="21">
                  <c:v>47357</c:v>
                </c:pt>
                <c:pt idx="22">
                  <c:v>6479</c:v>
                </c:pt>
                <c:pt idx="23">
                  <c:v>1079</c:v>
                </c:pt>
                <c:pt idx="24">
                  <c:v>0</c:v>
                </c:pt>
                <c:pt idx="25">
                  <c:v>73753</c:v>
                </c:pt>
                <c:pt idx="26">
                  <c:v>2540</c:v>
                </c:pt>
                <c:pt idx="27">
                  <c:v>1838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7-4CF7-88FA-6129A2ECC02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UTIS'!$D$7:$D$34</c:f>
              <c:numCache>
                <c:formatCode>#,##0</c:formatCode>
                <c:ptCount val="28"/>
                <c:pt idx="0">
                  <c:v>0</c:v>
                </c:pt>
                <c:pt idx="1">
                  <c:v>176</c:v>
                </c:pt>
                <c:pt idx="2">
                  <c:v>8717</c:v>
                </c:pt>
                <c:pt idx="3">
                  <c:v>0</c:v>
                </c:pt>
                <c:pt idx="4">
                  <c:v>93139</c:v>
                </c:pt>
                <c:pt idx="5">
                  <c:v>5868</c:v>
                </c:pt>
                <c:pt idx="6">
                  <c:v>100061</c:v>
                </c:pt>
                <c:pt idx="7">
                  <c:v>61350</c:v>
                </c:pt>
                <c:pt idx="8">
                  <c:v>7362</c:v>
                </c:pt>
                <c:pt idx="9">
                  <c:v>0</c:v>
                </c:pt>
                <c:pt idx="10">
                  <c:v>0</c:v>
                </c:pt>
                <c:pt idx="11">
                  <c:v>5543</c:v>
                </c:pt>
                <c:pt idx="12">
                  <c:v>0</c:v>
                </c:pt>
                <c:pt idx="13">
                  <c:v>0</c:v>
                </c:pt>
                <c:pt idx="14">
                  <c:v>4883</c:v>
                </c:pt>
                <c:pt idx="15">
                  <c:v>56581</c:v>
                </c:pt>
                <c:pt idx="16">
                  <c:v>3664</c:v>
                </c:pt>
                <c:pt idx="17">
                  <c:v>0</c:v>
                </c:pt>
                <c:pt idx="18">
                  <c:v>4958</c:v>
                </c:pt>
                <c:pt idx="19">
                  <c:v>4621</c:v>
                </c:pt>
                <c:pt idx="20">
                  <c:v>443</c:v>
                </c:pt>
                <c:pt idx="21">
                  <c:v>48974</c:v>
                </c:pt>
                <c:pt idx="22">
                  <c:v>7064</c:v>
                </c:pt>
                <c:pt idx="23">
                  <c:v>1489</c:v>
                </c:pt>
                <c:pt idx="24">
                  <c:v>0</c:v>
                </c:pt>
                <c:pt idx="25">
                  <c:v>80737</c:v>
                </c:pt>
                <c:pt idx="26">
                  <c:v>2787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47-4CF7-88FA-6129A2ECC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44258"/>
        <c:axId val="58171293"/>
      </c:barChart>
      <c:catAx>
        <c:axId val="1734425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171293"/>
        <c:crosses val="autoZero"/>
        <c:auto val="1"/>
        <c:lblAlgn val="ctr"/>
        <c:lblOffset val="100"/>
        <c:noMultiLvlLbl val="0"/>
      </c:catAx>
      <c:valAx>
        <c:axId val="5817129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34425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TEUS!$E$7:$E$34</c:f>
              <c:numCache>
                <c:formatCode>#,##0</c:formatCode>
                <c:ptCount val="28"/>
                <c:pt idx="0">
                  <c:v>0</c:v>
                </c:pt>
                <c:pt idx="1">
                  <c:v>30992.75</c:v>
                </c:pt>
                <c:pt idx="2">
                  <c:v>2282</c:v>
                </c:pt>
                <c:pt idx="3">
                  <c:v>8</c:v>
                </c:pt>
                <c:pt idx="4">
                  <c:v>690720</c:v>
                </c:pt>
                <c:pt idx="5">
                  <c:v>32068.75</c:v>
                </c:pt>
                <c:pt idx="6">
                  <c:v>11238</c:v>
                </c:pt>
                <c:pt idx="7">
                  <c:v>620533</c:v>
                </c:pt>
                <c:pt idx="8">
                  <c:v>61327.25</c:v>
                </c:pt>
                <c:pt idx="9">
                  <c:v>4585</c:v>
                </c:pt>
                <c:pt idx="10">
                  <c:v>21119.75</c:v>
                </c:pt>
                <c:pt idx="11">
                  <c:v>980</c:v>
                </c:pt>
                <c:pt idx="12">
                  <c:v>2410.25</c:v>
                </c:pt>
                <c:pt idx="13">
                  <c:v>11348</c:v>
                </c:pt>
                <c:pt idx="14">
                  <c:v>16338.25</c:v>
                </c:pt>
                <c:pt idx="15">
                  <c:v>233479</c:v>
                </c:pt>
                <c:pt idx="16">
                  <c:v>62735</c:v>
                </c:pt>
                <c:pt idx="17">
                  <c:v>6684</c:v>
                </c:pt>
                <c:pt idx="18">
                  <c:v>561.5</c:v>
                </c:pt>
                <c:pt idx="19">
                  <c:v>0</c:v>
                </c:pt>
                <c:pt idx="20">
                  <c:v>0</c:v>
                </c:pt>
                <c:pt idx="21">
                  <c:v>84809</c:v>
                </c:pt>
                <c:pt idx="22">
                  <c:v>26611.25</c:v>
                </c:pt>
                <c:pt idx="23">
                  <c:v>23445.75</c:v>
                </c:pt>
                <c:pt idx="24">
                  <c:v>2078</c:v>
                </c:pt>
                <c:pt idx="25">
                  <c:v>833250</c:v>
                </c:pt>
                <c:pt idx="26">
                  <c:v>43949</c:v>
                </c:pt>
                <c:pt idx="27">
                  <c:v>6784.25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4-4719-9577-B5C7A17B8D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TEUS!$D$7:$D$34</c:f>
              <c:numCache>
                <c:formatCode>#,##0</c:formatCode>
                <c:ptCount val="28"/>
                <c:pt idx="0">
                  <c:v>2</c:v>
                </c:pt>
                <c:pt idx="1">
                  <c:v>32223.25</c:v>
                </c:pt>
                <c:pt idx="2">
                  <c:v>3287</c:v>
                </c:pt>
                <c:pt idx="3">
                  <c:v>0</c:v>
                </c:pt>
                <c:pt idx="4">
                  <c:v>691780</c:v>
                </c:pt>
                <c:pt idx="5">
                  <c:v>35411.75</c:v>
                </c:pt>
                <c:pt idx="6">
                  <c:v>12244</c:v>
                </c:pt>
                <c:pt idx="7">
                  <c:v>599111</c:v>
                </c:pt>
                <c:pt idx="8">
                  <c:v>66090.25</c:v>
                </c:pt>
                <c:pt idx="9">
                  <c:v>7129</c:v>
                </c:pt>
                <c:pt idx="10">
                  <c:v>14487</c:v>
                </c:pt>
                <c:pt idx="11">
                  <c:v>912</c:v>
                </c:pt>
                <c:pt idx="12">
                  <c:v>2189.5</c:v>
                </c:pt>
                <c:pt idx="13">
                  <c:v>11007</c:v>
                </c:pt>
                <c:pt idx="14">
                  <c:v>17658.5</c:v>
                </c:pt>
                <c:pt idx="15">
                  <c:v>234435</c:v>
                </c:pt>
                <c:pt idx="16">
                  <c:v>41163.25</c:v>
                </c:pt>
                <c:pt idx="17">
                  <c:v>6894.25</c:v>
                </c:pt>
                <c:pt idx="18">
                  <c:v>821</c:v>
                </c:pt>
                <c:pt idx="19">
                  <c:v>6</c:v>
                </c:pt>
                <c:pt idx="20">
                  <c:v>0</c:v>
                </c:pt>
                <c:pt idx="21">
                  <c:v>93845</c:v>
                </c:pt>
                <c:pt idx="22">
                  <c:v>22385</c:v>
                </c:pt>
                <c:pt idx="23">
                  <c:v>24973.25</c:v>
                </c:pt>
                <c:pt idx="24">
                  <c:v>2135</c:v>
                </c:pt>
                <c:pt idx="25">
                  <c:v>865064</c:v>
                </c:pt>
                <c:pt idx="26">
                  <c:v>42610</c:v>
                </c:pt>
                <c:pt idx="27">
                  <c:v>5044.25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4-4719-9577-B5C7A17B8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3350333"/>
        <c:axId val="10457771"/>
      </c:barChart>
      <c:catAx>
        <c:axId val="4335033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457771"/>
        <c:crosses val="autoZero"/>
        <c:auto val="1"/>
        <c:lblAlgn val="ctr"/>
        <c:lblOffset val="100"/>
        <c:noMultiLvlLbl val="0"/>
      </c:catAx>
      <c:valAx>
        <c:axId val="1045777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35033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1287.25</c:v>
                </c:pt>
                <c:pt idx="2">
                  <c:v>0</c:v>
                </c:pt>
                <c:pt idx="3">
                  <c:v>0</c:v>
                </c:pt>
                <c:pt idx="4">
                  <c:v>602640</c:v>
                </c:pt>
                <c:pt idx="5">
                  <c:v>3213.5</c:v>
                </c:pt>
                <c:pt idx="6">
                  <c:v>0</c:v>
                </c:pt>
                <c:pt idx="7">
                  <c:v>290052.5</c:v>
                </c:pt>
                <c:pt idx="8">
                  <c:v>4612.5</c:v>
                </c:pt>
                <c:pt idx="9">
                  <c:v>734</c:v>
                </c:pt>
                <c:pt idx="10">
                  <c:v>8365.75</c:v>
                </c:pt>
                <c:pt idx="11">
                  <c:v>0</c:v>
                </c:pt>
                <c:pt idx="12">
                  <c:v>1944</c:v>
                </c:pt>
                <c:pt idx="13">
                  <c:v>174</c:v>
                </c:pt>
                <c:pt idx="14">
                  <c:v>4761.5</c:v>
                </c:pt>
                <c:pt idx="15">
                  <c:v>139008</c:v>
                </c:pt>
                <c:pt idx="16">
                  <c:v>51421</c:v>
                </c:pt>
                <c:pt idx="17">
                  <c:v>360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14360</c:v>
                </c:pt>
                <c:pt idx="22">
                  <c:v>6265</c:v>
                </c:pt>
                <c:pt idx="23">
                  <c:v>1</c:v>
                </c:pt>
                <c:pt idx="24">
                  <c:v>88</c:v>
                </c:pt>
                <c:pt idx="25">
                  <c:v>362146</c:v>
                </c:pt>
                <c:pt idx="26">
                  <c:v>5123</c:v>
                </c:pt>
                <c:pt idx="27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F5-4873-8549-5D52A0BDBFE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530</c:v>
                </c:pt>
                <c:pt idx="2">
                  <c:v>8</c:v>
                </c:pt>
                <c:pt idx="3">
                  <c:v>0</c:v>
                </c:pt>
                <c:pt idx="4">
                  <c:v>596877</c:v>
                </c:pt>
                <c:pt idx="5">
                  <c:v>2938.75</c:v>
                </c:pt>
                <c:pt idx="6">
                  <c:v>4</c:v>
                </c:pt>
                <c:pt idx="7">
                  <c:v>243678</c:v>
                </c:pt>
                <c:pt idx="8">
                  <c:v>842.75</c:v>
                </c:pt>
                <c:pt idx="9">
                  <c:v>202</c:v>
                </c:pt>
                <c:pt idx="10">
                  <c:v>1695.75</c:v>
                </c:pt>
                <c:pt idx="11">
                  <c:v>0</c:v>
                </c:pt>
                <c:pt idx="12">
                  <c:v>114.25</c:v>
                </c:pt>
                <c:pt idx="13">
                  <c:v>5</c:v>
                </c:pt>
                <c:pt idx="14">
                  <c:v>1530.25</c:v>
                </c:pt>
                <c:pt idx="15">
                  <c:v>136184</c:v>
                </c:pt>
                <c:pt idx="16">
                  <c:v>37203.25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21812</c:v>
                </c:pt>
                <c:pt idx="22">
                  <c:v>3671.25</c:v>
                </c:pt>
                <c:pt idx="23">
                  <c:v>0</c:v>
                </c:pt>
                <c:pt idx="24">
                  <c:v>0</c:v>
                </c:pt>
                <c:pt idx="25">
                  <c:v>404233</c:v>
                </c:pt>
                <c:pt idx="26">
                  <c:v>2745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F5-4873-8549-5D52A0BDB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679409"/>
        <c:axId val="59072761"/>
      </c:barChart>
      <c:catAx>
        <c:axId val="1367940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072761"/>
        <c:crosses val="autoZero"/>
        <c:auto val="1"/>
        <c:lblAlgn val="ctr"/>
        <c:lblOffset val="100"/>
        <c:noMultiLvlLbl val="0"/>
      </c:catAx>
      <c:valAx>
        <c:axId val="5907276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67940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nacional'!$E$7:$E$34</c:f>
              <c:numCache>
                <c:formatCode>#,##0</c:formatCode>
                <c:ptCount val="28"/>
                <c:pt idx="0">
                  <c:v>0</c:v>
                </c:pt>
                <c:pt idx="1">
                  <c:v>25266</c:v>
                </c:pt>
                <c:pt idx="2">
                  <c:v>785</c:v>
                </c:pt>
                <c:pt idx="3">
                  <c:v>0</c:v>
                </c:pt>
                <c:pt idx="4">
                  <c:v>0</c:v>
                </c:pt>
                <c:pt idx="5">
                  <c:v>25907</c:v>
                </c:pt>
                <c:pt idx="6">
                  <c:v>11224</c:v>
                </c:pt>
                <c:pt idx="7">
                  <c:v>33294.5</c:v>
                </c:pt>
                <c:pt idx="8">
                  <c:v>2421.25</c:v>
                </c:pt>
                <c:pt idx="9">
                  <c:v>241</c:v>
                </c:pt>
                <c:pt idx="10">
                  <c:v>1026</c:v>
                </c:pt>
                <c:pt idx="11">
                  <c:v>955</c:v>
                </c:pt>
                <c:pt idx="12">
                  <c:v>0</c:v>
                </c:pt>
                <c:pt idx="13">
                  <c:v>813</c:v>
                </c:pt>
                <c:pt idx="14">
                  <c:v>11135.75</c:v>
                </c:pt>
                <c:pt idx="15">
                  <c:v>80338</c:v>
                </c:pt>
                <c:pt idx="16">
                  <c:v>2242</c:v>
                </c:pt>
                <c:pt idx="17">
                  <c:v>729.25</c:v>
                </c:pt>
                <c:pt idx="18">
                  <c:v>561.5</c:v>
                </c:pt>
                <c:pt idx="19">
                  <c:v>0</c:v>
                </c:pt>
                <c:pt idx="20">
                  <c:v>0</c:v>
                </c:pt>
                <c:pt idx="21">
                  <c:v>60218</c:v>
                </c:pt>
                <c:pt idx="22">
                  <c:v>5050.75</c:v>
                </c:pt>
                <c:pt idx="23">
                  <c:v>23363.75</c:v>
                </c:pt>
                <c:pt idx="24">
                  <c:v>0</c:v>
                </c:pt>
                <c:pt idx="25">
                  <c:v>28948</c:v>
                </c:pt>
                <c:pt idx="26">
                  <c:v>2200</c:v>
                </c:pt>
                <c:pt idx="27">
                  <c:v>5450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5-4040-8761-9E0FE1E8312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nacional'!$D$7:$D$34</c:f>
              <c:numCache>
                <c:formatCode>#,##0</c:formatCode>
                <c:ptCount val="28"/>
                <c:pt idx="0">
                  <c:v>0</c:v>
                </c:pt>
                <c:pt idx="1">
                  <c:v>24917.25</c:v>
                </c:pt>
                <c:pt idx="2">
                  <c:v>723</c:v>
                </c:pt>
                <c:pt idx="3">
                  <c:v>0</c:v>
                </c:pt>
                <c:pt idx="4">
                  <c:v>0</c:v>
                </c:pt>
                <c:pt idx="5">
                  <c:v>27816</c:v>
                </c:pt>
                <c:pt idx="6">
                  <c:v>12224</c:v>
                </c:pt>
                <c:pt idx="7">
                  <c:v>35819</c:v>
                </c:pt>
                <c:pt idx="8">
                  <c:v>3039</c:v>
                </c:pt>
                <c:pt idx="9">
                  <c:v>1655</c:v>
                </c:pt>
                <c:pt idx="10">
                  <c:v>532</c:v>
                </c:pt>
                <c:pt idx="11">
                  <c:v>887</c:v>
                </c:pt>
                <c:pt idx="12">
                  <c:v>453.75</c:v>
                </c:pt>
                <c:pt idx="13">
                  <c:v>1858</c:v>
                </c:pt>
                <c:pt idx="14">
                  <c:v>14524.5</c:v>
                </c:pt>
                <c:pt idx="15">
                  <c:v>84439</c:v>
                </c:pt>
                <c:pt idx="16">
                  <c:v>1170.5</c:v>
                </c:pt>
                <c:pt idx="17">
                  <c:v>1181.5</c:v>
                </c:pt>
                <c:pt idx="18">
                  <c:v>821</c:v>
                </c:pt>
                <c:pt idx="19">
                  <c:v>0</c:v>
                </c:pt>
                <c:pt idx="20">
                  <c:v>0</c:v>
                </c:pt>
                <c:pt idx="21">
                  <c:v>62948</c:v>
                </c:pt>
                <c:pt idx="22">
                  <c:v>3672.5</c:v>
                </c:pt>
                <c:pt idx="23">
                  <c:v>24738.25</c:v>
                </c:pt>
                <c:pt idx="24">
                  <c:v>0</c:v>
                </c:pt>
                <c:pt idx="25">
                  <c:v>33907</c:v>
                </c:pt>
                <c:pt idx="26">
                  <c:v>1967</c:v>
                </c:pt>
                <c:pt idx="27">
                  <c:v>4317.5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5-4040-8761-9E0FE1E83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6292896"/>
        <c:axId val="23938221"/>
      </c:barChart>
      <c:catAx>
        <c:axId val="462928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938221"/>
        <c:crosses val="autoZero"/>
        <c:auto val="1"/>
        <c:lblAlgn val="ctr"/>
        <c:lblOffset val="100"/>
        <c:noMultiLvlLbl val="0"/>
      </c:catAx>
      <c:valAx>
        <c:axId val="2393822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29289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4439.5</c:v>
                </c:pt>
                <c:pt idx="2">
                  <c:v>1497</c:v>
                </c:pt>
                <c:pt idx="3">
                  <c:v>8</c:v>
                </c:pt>
                <c:pt idx="4">
                  <c:v>88080</c:v>
                </c:pt>
                <c:pt idx="5">
                  <c:v>2948.25</c:v>
                </c:pt>
                <c:pt idx="6">
                  <c:v>14</c:v>
                </c:pt>
                <c:pt idx="7">
                  <c:v>297186</c:v>
                </c:pt>
                <c:pt idx="8">
                  <c:v>54293.5</c:v>
                </c:pt>
                <c:pt idx="9">
                  <c:v>3610</c:v>
                </c:pt>
                <c:pt idx="10">
                  <c:v>11728</c:v>
                </c:pt>
                <c:pt idx="11">
                  <c:v>25</c:v>
                </c:pt>
                <c:pt idx="12">
                  <c:v>466.25</c:v>
                </c:pt>
                <c:pt idx="13">
                  <c:v>10361</c:v>
                </c:pt>
                <c:pt idx="14">
                  <c:v>441</c:v>
                </c:pt>
                <c:pt idx="15">
                  <c:v>14133</c:v>
                </c:pt>
                <c:pt idx="16">
                  <c:v>9072</c:v>
                </c:pt>
                <c:pt idx="17">
                  <c:v>5594.75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10231</c:v>
                </c:pt>
                <c:pt idx="22">
                  <c:v>15295.5</c:v>
                </c:pt>
                <c:pt idx="23">
                  <c:v>81</c:v>
                </c:pt>
                <c:pt idx="24">
                  <c:v>1990</c:v>
                </c:pt>
                <c:pt idx="25">
                  <c:v>442156</c:v>
                </c:pt>
                <c:pt idx="26">
                  <c:v>36626</c:v>
                </c:pt>
                <c:pt idx="27">
                  <c:v>1280.25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9F-468E-AFC3-94BA895CAC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exterior'!$D$7:$D$34</c:f>
              <c:numCache>
                <c:formatCode>#,##0</c:formatCode>
                <c:ptCount val="28"/>
                <c:pt idx="0">
                  <c:v>2</c:v>
                </c:pt>
                <c:pt idx="1">
                  <c:v>6776</c:v>
                </c:pt>
                <c:pt idx="2">
                  <c:v>2556</c:v>
                </c:pt>
                <c:pt idx="3">
                  <c:v>0</c:v>
                </c:pt>
                <c:pt idx="4">
                  <c:v>94903</c:v>
                </c:pt>
                <c:pt idx="5">
                  <c:v>4657</c:v>
                </c:pt>
                <c:pt idx="6">
                  <c:v>16</c:v>
                </c:pt>
                <c:pt idx="7">
                  <c:v>319614</c:v>
                </c:pt>
                <c:pt idx="8">
                  <c:v>62208.5</c:v>
                </c:pt>
                <c:pt idx="9">
                  <c:v>5272</c:v>
                </c:pt>
                <c:pt idx="10">
                  <c:v>12259.25</c:v>
                </c:pt>
                <c:pt idx="11">
                  <c:v>25</c:v>
                </c:pt>
                <c:pt idx="12">
                  <c:v>1621.5</c:v>
                </c:pt>
                <c:pt idx="13">
                  <c:v>9144</c:v>
                </c:pt>
                <c:pt idx="14">
                  <c:v>1603.75</c:v>
                </c:pt>
                <c:pt idx="15">
                  <c:v>13812</c:v>
                </c:pt>
                <c:pt idx="16">
                  <c:v>2789.5</c:v>
                </c:pt>
                <c:pt idx="17">
                  <c:v>5711.75</c:v>
                </c:pt>
                <c:pt idx="18">
                  <c:v>0</c:v>
                </c:pt>
                <c:pt idx="19">
                  <c:v>6</c:v>
                </c:pt>
                <c:pt idx="20">
                  <c:v>0</c:v>
                </c:pt>
                <c:pt idx="21">
                  <c:v>9085</c:v>
                </c:pt>
                <c:pt idx="22">
                  <c:v>15041.25</c:v>
                </c:pt>
                <c:pt idx="23">
                  <c:v>235</c:v>
                </c:pt>
                <c:pt idx="24">
                  <c:v>2135</c:v>
                </c:pt>
                <c:pt idx="25">
                  <c:v>426924</c:v>
                </c:pt>
                <c:pt idx="26">
                  <c:v>37898</c:v>
                </c:pt>
                <c:pt idx="27">
                  <c:v>726.75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9F-468E-AFC3-94BA895CA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659720"/>
        <c:axId val="59941857"/>
      </c:barChart>
      <c:catAx>
        <c:axId val="26597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941857"/>
        <c:crosses val="autoZero"/>
        <c:auto val="1"/>
        <c:lblAlgn val="ctr"/>
        <c:lblOffset val="100"/>
        <c:noMultiLvlLbl val="0"/>
      </c:catAx>
      <c:valAx>
        <c:axId val="5994185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5972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número'!$E$7:$E$34</c:f>
              <c:numCache>
                <c:formatCode>#,##0</c:formatCode>
                <c:ptCount val="28"/>
                <c:pt idx="0">
                  <c:v>155</c:v>
                </c:pt>
                <c:pt idx="1">
                  <c:v>117</c:v>
                </c:pt>
                <c:pt idx="2">
                  <c:v>217</c:v>
                </c:pt>
                <c:pt idx="3">
                  <c:v>101</c:v>
                </c:pt>
                <c:pt idx="4">
                  <c:v>3986</c:v>
                </c:pt>
                <c:pt idx="5">
                  <c:v>268</c:v>
                </c:pt>
                <c:pt idx="6">
                  <c:v>4716</c:v>
                </c:pt>
                <c:pt idx="7">
                  <c:v>1126</c:v>
                </c:pt>
                <c:pt idx="8">
                  <c:v>373</c:v>
                </c:pt>
                <c:pt idx="9">
                  <c:v>361</c:v>
                </c:pt>
                <c:pt idx="10">
                  <c:v>205</c:v>
                </c:pt>
                <c:pt idx="11">
                  <c:v>1413</c:v>
                </c:pt>
                <c:pt idx="12">
                  <c:v>111</c:v>
                </c:pt>
                <c:pt idx="13">
                  <c:v>164</c:v>
                </c:pt>
                <c:pt idx="14">
                  <c:v>333</c:v>
                </c:pt>
                <c:pt idx="15">
                  <c:v>2458</c:v>
                </c:pt>
                <c:pt idx="16">
                  <c:v>222</c:v>
                </c:pt>
                <c:pt idx="17">
                  <c:v>107</c:v>
                </c:pt>
                <c:pt idx="18">
                  <c:v>112</c:v>
                </c:pt>
                <c:pt idx="19">
                  <c:v>70</c:v>
                </c:pt>
                <c:pt idx="20">
                  <c:v>136</c:v>
                </c:pt>
                <c:pt idx="21">
                  <c:v>2894</c:v>
                </c:pt>
                <c:pt idx="22">
                  <c:v>207</c:v>
                </c:pt>
                <c:pt idx="23">
                  <c:v>133</c:v>
                </c:pt>
                <c:pt idx="24">
                  <c:v>321</c:v>
                </c:pt>
                <c:pt idx="25">
                  <c:v>1132</c:v>
                </c:pt>
                <c:pt idx="26">
                  <c:v>270</c:v>
                </c:pt>
                <c:pt idx="27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1E-4CEB-A03E-C97F0E5D8C1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número'!$D$7:$D$34</c:f>
              <c:numCache>
                <c:formatCode>#,##0</c:formatCode>
                <c:ptCount val="28"/>
                <c:pt idx="0">
                  <c:v>159</c:v>
                </c:pt>
                <c:pt idx="1">
                  <c:v>115</c:v>
                </c:pt>
                <c:pt idx="2">
                  <c:v>197</c:v>
                </c:pt>
                <c:pt idx="3">
                  <c:v>131</c:v>
                </c:pt>
                <c:pt idx="4">
                  <c:v>4654</c:v>
                </c:pt>
                <c:pt idx="5">
                  <c:v>244</c:v>
                </c:pt>
                <c:pt idx="6">
                  <c:v>5820</c:v>
                </c:pt>
                <c:pt idx="7">
                  <c:v>1112</c:v>
                </c:pt>
                <c:pt idx="8">
                  <c:v>381</c:v>
                </c:pt>
                <c:pt idx="9">
                  <c:v>318</c:v>
                </c:pt>
                <c:pt idx="10">
                  <c:v>207</c:v>
                </c:pt>
                <c:pt idx="11">
                  <c:v>1646</c:v>
                </c:pt>
                <c:pt idx="12">
                  <c:v>120</c:v>
                </c:pt>
                <c:pt idx="13">
                  <c:v>173</c:v>
                </c:pt>
                <c:pt idx="14">
                  <c:v>325</c:v>
                </c:pt>
                <c:pt idx="15">
                  <c:v>2441</c:v>
                </c:pt>
                <c:pt idx="16">
                  <c:v>162</c:v>
                </c:pt>
                <c:pt idx="17">
                  <c:v>74</c:v>
                </c:pt>
                <c:pt idx="18">
                  <c:v>122</c:v>
                </c:pt>
                <c:pt idx="19">
                  <c:v>132</c:v>
                </c:pt>
                <c:pt idx="20">
                  <c:v>139</c:v>
                </c:pt>
                <c:pt idx="21">
                  <c:v>2885</c:v>
                </c:pt>
                <c:pt idx="22">
                  <c:v>227</c:v>
                </c:pt>
                <c:pt idx="23">
                  <c:v>138</c:v>
                </c:pt>
                <c:pt idx="24">
                  <c:v>332</c:v>
                </c:pt>
                <c:pt idx="25">
                  <c:v>1096</c:v>
                </c:pt>
                <c:pt idx="26">
                  <c:v>238</c:v>
                </c:pt>
                <c:pt idx="27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1E-4CEB-A03E-C97F0E5D8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5219832"/>
        <c:axId val="29108453"/>
      </c:barChart>
      <c:catAx>
        <c:axId val="252198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108453"/>
        <c:crosses val="autoZero"/>
        <c:auto val="1"/>
        <c:lblAlgn val="ctr"/>
        <c:lblOffset val="100"/>
        <c:noMultiLvlLbl val="0"/>
      </c:catAx>
      <c:valAx>
        <c:axId val="2910845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21983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presentación'!$E$7:$E$34</c:f>
              <c:numCache>
                <c:formatCode>#,##0</c:formatCode>
                <c:ptCount val="28"/>
                <c:pt idx="0">
                  <c:v>1928219</c:v>
                </c:pt>
                <c:pt idx="1">
                  <c:v>391223</c:v>
                </c:pt>
                <c:pt idx="2">
                  <c:v>1006303</c:v>
                </c:pt>
                <c:pt idx="3">
                  <c:v>687142</c:v>
                </c:pt>
                <c:pt idx="4">
                  <c:v>13133951</c:v>
                </c:pt>
                <c:pt idx="5">
                  <c:v>879422</c:v>
                </c:pt>
                <c:pt idx="6">
                  <c:v>2261043</c:v>
                </c:pt>
                <c:pt idx="7">
                  <c:v>10916333</c:v>
                </c:pt>
                <c:pt idx="8">
                  <c:v>5222103</c:v>
                </c:pt>
                <c:pt idx="9">
                  <c:v>6020288</c:v>
                </c:pt>
                <c:pt idx="10">
                  <c:v>3242312</c:v>
                </c:pt>
                <c:pt idx="11">
                  <c:v>194448</c:v>
                </c:pt>
                <c:pt idx="12">
                  <c:v>1305760</c:v>
                </c:pt>
                <c:pt idx="13">
                  <c:v>2088714</c:v>
                </c:pt>
                <c:pt idx="14">
                  <c:v>4985019</c:v>
                </c:pt>
                <c:pt idx="15">
                  <c:v>5123924</c:v>
                </c:pt>
                <c:pt idx="16">
                  <c:v>1112870</c:v>
                </c:pt>
                <c:pt idx="17">
                  <c:v>297299</c:v>
                </c:pt>
                <c:pt idx="18">
                  <c:v>90668</c:v>
                </c:pt>
                <c:pt idx="19">
                  <c:v>408888</c:v>
                </c:pt>
                <c:pt idx="20">
                  <c:v>522275</c:v>
                </c:pt>
                <c:pt idx="21">
                  <c:v>2168557</c:v>
                </c:pt>
                <c:pt idx="22">
                  <c:v>1107443</c:v>
                </c:pt>
                <c:pt idx="23">
                  <c:v>624767</c:v>
                </c:pt>
                <c:pt idx="24">
                  <c:v>5036851</c:v>
                </c:pt>
                <c:pt idx="25">
                  <c:v>11573855</c:v>
                </c:pt>
                <c:pt idx="26">
                  <c:v>751154</c:v>
                </c:pt>
                <c:pt idx="27">
                  <c:v>256843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19-4755-865B-2A34AFB513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presentación'!$D$7:$D$34</c:f>
              <c:numCache>
                <c:formatCode>#,##0</c:formatCode>
                <c:ptCount val="28"/>
                <c:pt idx="0">
                  <c:v>1993218</c:v>
                </c:pt>
                <c:pt idx="1">
                  <c:v>424292</c:v>
                </c:pt>
                <c:pt idx="2">
                  <c:v>943695</c:v>
                </c:pt>
                <c:pt idx="3">
                  <c:v>768935</c:v>
                </c:pt>
                <c:pt idx="4">
                  <c:v>15360604</c:v>
                </c:pt>
                <c:pt idx="5">
                  <c:v>880841</c:v>
                </c:pt>
                <c:pt idx="6">
                  <c:v>2497635</c:v>
                </c:pt>
                <c:pt idx="7">
                  <c:v>9876754</c:v>
                </c:pt>
                <c:pt idx="8">
                  <c:v>5273478</c:v>
                </c:pt>
                <c:pt idx="9">
                  <c:v>5524988</c:v>
                </c:pt>
                <c:pt idx="10">
                  <c:v>2915140</c:v>
                </c:pt>
                <c:pt idx="11">
                  <c:v>222640</c:v>
                </c:pt>
                <c:pt idx="12">
                  <c:v>854212</c:v>
                </c:pt>
                <c:pt idx="13">
                  <c:v>2557915</c:v>
                </c:pt>
                <c:pt idx="14">
                  <c:v>4798333</c:v>
                </c:pt>
                <c:pt idx="15">
                  <c:v>4940383</c:v>
                </c:pt>
                <c:pt idx="16">
                  <c:v>740060</c:v>
                </c:pt>
                <c:pt idx="17">
                  <c:v>401596</c:v>
                </c:pt>
                <c:pt idx="18">
                  <c:v>88288</c:v>
                </c:pt>
                <c:pt idx="19">
                  <c:v>374530</c:v>
                </c:pt>
                <c:pt idx="20">
                  <c:v>536572</c:v>
                </c:pt>
                <c:pt idx="21">
                  <c:v>2403339</c:v>
                </c:pt>
                <c:pt idx="22">
                  <c:v>995385</c:v>
                </c:pt>
                <c:pt idx="23">
                  <c:v>710718</c:v>
                </c:pt>
                <c:pt idx="24">
                  <c:v>4816768</c:v>
                </c:pt>
                <c:pt idx="25">
                  <c:v>12646955</c:v>
                </c:pt>
                <c:pt idx="26">
                  <c:v>733407</c:v>
                </c:pt>
                <c:pt idx="27">
                  <c:v>247151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19-4755-865B-2A34AFB51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167483"/>
        <c:axId val="17089470"/>
      </c:barChart>
      <c:catAx>
        <c:axId val="3516748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089470"/>
        <c:crosses val="autoZero"/>
        <c:auto val="1"/>
        <c:lblAlgn val="ctr"/>
        <c:lblOffset val="100"/>
        <c:noMultiLvlLbl val="0"/>
      </c:catAx>
      <c:valAx>
        <c:axId val="1708947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16748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GT'!$E$7:$E$34</c:f>
              <c:numCache>
                <c:formatCode>#,##0</c:formatCode>
                <c:ptCount val="28"/>
                <c:pt idx="0">
                  <c:v>2893517</c:v>
                </c:pt>
                <c:pt idx="1">
                  <c:v>2122547</c:v>
                </c:pt>
                <c:pt idx="2">
                  <c:v>3726644</c:v>
                </c:pt>
                <c:pt idx="3">
                  <c:v>729022</c:v>
                </c:pt>
                <c:pt idx="4">
                  <c:v>71458631</c:v>
                </c:pt>
                <c:pt idx="5">
                  <c:v>3623887</c:v>
                </c:pt>
                <c:pt idx="6">
                  <c:v>26608173</c:v>
                </c:pt>
                <c:pt idx="7">
                  <c:v>46861672</c:v>
                </c:pt>
                <c:pt idx="8">
                  <c:v>7923543</c:v>
                </c:pt>
                <c:pt idx="9">
                  <c:v>6799036</c:v>
                </c:pt>
                <c:pt idx="10">
                  <c:v>3324365</c:v>
                </c:pt>
                <c:pt idx="11">
                  <c:v>10503306</c:v>
                </c:pt>
                <c:pt idx="12">
                  <c:v>2032411</c:v>
                </c:pt>
                <c:pt idx="13">
                  <c:v>2584312</c:v>
                </c:pt>
                <c:pt idx="14">
                  <c:v>6201658</c:v>
                </c:pt>
                <c:pt idx="15">
                  <c:v>62061916</c:v>
                </c:pt>
                <c:pt idx="16">
                  <c:v>10334247</c:v>
                </c:pt>
                <c:pt idx="17">
                  <c:v>739585</c:v>
                </c:pt>
                <c:pt idx="18">
                  <c:v>3215258</c:v>
                </c:pt>
                <c:pt idx="19">
                  <c:v>981303</c:v>
                </c:pt>
                <c:pt idx="20">
                  <c:v>948053</c:v>
                </c:pt>
                <c:pt idx="21">
                  <c:v>45634487</c:v>
                </c:pt>
                <c:pt idx="22">
                  <c:v>3604808</c:v>
                </c:pt>
                <c:pt idx="23">
                  <c:v>818604</c:v>
                </c:pt>
                <c:pt idx="24">
                  <c:v>6418947</c:v>
                </c:pt>
                <c:pt idx="25">
                  <c:v>44946822</c:v>
                </c:pt>
                <c:pt idx="26">
                  <c:v>6507836</c:v>
                </c:pt>
                <c:pt idx="27">
                  <c:v>603108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F-4206-8A10-BBCF0B8B449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GT'!$D$7:$D$34</c:f>
              <c:numCache>
                <c:formatCode>#,##0</c:formatCode>
                <c:ptCount val="28"/>
                <c:pt idx="0">
                  <c:v>2720804</c:v>
                </c:pt>
                <c:pt idx="1">
                  <c:v>1366285</c:v>
                </c:pt>
                <c:pt idx="2">
                  <c:v>3658833</c:v>
                </c:pt>
                <c:pt idx="3">
                  <c:v>962524</c:v>
                </c:pt>
                <c:pt idx="4">
                  <c:v>86174709</c:v>
                </c:pt>
                <c:pt idx="5">
                  <c:v>3533068</c:v>
                </c:pt>
                <c:pt idx="6">
                  <c:v>31426447</c:v>
                </c:pt>
                <c:pt idx="7">
                  <c:v>44880592</c:v>
                </c:pt>
                <c:pt idx="8">
                  <c:v>7465343</c:v>
                </c:pt>
                <c:pt idx="9">
                  <c:v>6879591</c:v>
                </c:pt>
                <c:pt idx="10">
                  <c:v>3104379</c:v>
                </c:pt>
                <c:pt idx="11">
                  <c:v>12113883</c:v>
                </c:pt>
                <c:pt idx="12">
                  <c:v>1573488</c:v>
                </c:pt>
                <c:pt idx="13">
                  <c:v>2615538</c:v>
                </c:pt>
                <c:pt idx="14">
                  <c:v>5918104</c:v>
                </c:pt>
                <c:pt idx="15">
                  <c:v>61083727</c:v>
                </c:pt>
                <c:pt idx="16">
                  <c:v>7104143</c:v>
                </c:pt>
                <c:pt idx="17">
                  <c:v>600104</c:v>
                </c:pt>
                <c:pt idx="18">
                  <c:v>3436716</c:v>
                </c:pt>
                <c:pt idx="19">
                  <c:v>2072308</c:v>
                </c:pt>
                <c:pt idx="20">
                  <c:v>1016157</c:v>
                </c:pt>
                <c:pt idx="21">
                  <c:v>40835521</c:v>
                </c:pt>
                <c:pt idx="22">
                  <c:v>3884570</c:v>
                </c:pt>
                <c:pt idx="23">
                  <c:v>855744</c:v>
                </c:pt>
                <c:pt idx="24">
                  <c:v>6800439</c:v>
                </c:pt>
                <c:pt idx="25">
                  <c:v>42705614</c:v>
                </c:pt>
                <c:pt idx="26">
                  <c:v>6184158</c:v>
                </c:pt>
                <c:pt idx="27">
                  <c:v>438946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BF-4206-8A10-BBCF0B8B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5117328"/>
        <c:axId val="5230646"/>
      </c:barChart>
      <c:catAx>
        <c:axId val="451173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30646"/>
        <c:crosses val="autoZero"/>
        <c:auto val="1"/>
        <c:lblAlgn val="ctr"/>
        <c:lblOffset val="100"/>
        <c:noMultiLvlLbl val="0"/>
      </c:catAx>
      <c:valAx>
        <c:axId val="523064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11732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Cruceros!$E$7:$E$34</c:f>
              <c:numCache>
                <c:formatCode>#,##0</c:formatCode>
                <c:ptCount val="28"/>
                <c:pt idx="0">
                  <c:v>6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18</c:v>
                </c:pt>
                <c:pt idx="6">
                  <c:v>13</c:v>
                </c:pt>
                <c:pt idx="7">
                  <c:v>55</c:v>
                </c:pt>
                <c:pt idx="8">
                  <c:v>1</c:v>
                </c:pt>
                <c:pt idx="9">
                  <c:v>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239</c:v>
                </c:pt>
                <c:pt idx="16">
                  <c:v>18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204</c:v>
                </c:pt>
                <c:pt idx="22">
                  <c:v>1</c:v>
                </c:pt>
                <c:pt idx="23">
                  <c:v>4</c:v>
                </c:pt>
                <c:pt idx="24">
                  <c:v>1</c:v>
                </c:pt>
                <c:pt idx="25">
                  <c:v>21</c:v>
                </c:pt>
                <c:pt idx="26">
                  <c:v>8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6-4A50-99F9-0DBF01617224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Cruceros!$D$7:$D$34</c:f>
              <c:numCache>
                <c:formatCode>#,##0</c:formatCode>
                <c:ptCount val="28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16</c:v>
                </c:pt>
                <c:pt idx="6">
                  <c:v>24</c:v>
                </c:pt>
                <c:pt idx="7">
                  <c:v>42</c:v>
                </c:pt>
                <c:pt idx="8">
                  <c:v>0</c:v>
                </c:pt>
                <c:pt idx="9">
                  <c:v>8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217</c:v>
                </c:pt>
                <c:pt idx="16">
                  <c:v>14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171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15</c:v>
                </c:pt>
                <c:pt idx="26">
                  <c:v>8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F6-4A50-99F9-0DBF01617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645987"/>
        <c:axId val="18979830"/>
      </c:barChart>
      <c:catAx>
        <c:axId val="1864598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979830"/>
        <c:crosses val="autoZero"/>
        <c:auto val="1"/>
        <c:lblAlgn val="ctr"/>
        <c:lblOffset val="100"/>
        <c:noMultiLvlLbl val="0"/>
      </c:catAx>
      <c:valAx>
        <c:axId val="1897983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64598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total'!$E$7:$E$34</c:f>
              <c:numCache>
                <c:formatCode>#,##0</c:formatCode>
                <c:ptCount val="28"/>
                <c:pt idx="0">
                  <c:v>12066</c:v>
                </c:pt>
                <c:pt idx="1">
                  <c:v>34570</c:v>
                </c:pt>
                <c:pt idx="2">
                  <c:v>58531</c:v>
                </c:pt>
                <c:pt idx="3">
                  <c:v>0</c:v>
                </c:pt>
                <c:pt idx="4">
                  <c:v>629665</c:v>
                </c:pt>
                <c:pt idx="5">
                  <c:v>26028</c:v>
                </c:pt>
                <c:pt idx="6">
                  <c:v>499236</c:v>
                </c:pt>
                <c:pt idx="7">
                  <c:v>380607</c:v>
                </c:pt>
                <c:pt idx="8">
                  <c:v>12790</c:v>
                </c:pt>
                <c:pt idx="9">
                  <c:v>4125</c:v>
                </c:pt>
                <c:pt idx="10">
                  <c:v>0</c:v>
                </c:pt>
                <c:pt idx="11">
                  <c:v>218368</c:v>
                </c:pt>
                <c:pt idx="12">
                  <c:v>0</c:v>
                </c:pt>
                <c:pt idx="13">
                  <c:v>0</c:v>
                </c:pt>
                <c:pt idx="14">
                  <c:v>5337</c:v>
                </c:pt>
                <c:pt idx="15">
                  <c:v>888182</c:v>
                </c:pt>
                <c:pt idx="16">
                  <c:v>74825</c:v>
                </c:pt>
                <c:pt idx="17">
                  <c:v>0</c:v>
                </c:pt>
                <c:pt idx="18">
                  <c:v>72620</c:v>
                </c:pt>
                <c:pt idx="19">
                  <c:v>13907</c:v>
                </c:pt>
                <c:pt idx="20">
                  <c:v>0</c:v>
                </c:pt>
                <c:pt idx="21">
                  <c:v>1386193</c:v>
                </c:pt>
                <c:pt idx="22">
                  <c:v>12987</c:v>
                </c:pt>
                <c:pt idx="23">
                  <c:v>1112</c:v>
                </c:pt>
                <c:pt idx="24">
                  <c:v>861</c:v>
                </c:pt>
                <c:pt idx="25">
                  <c:v>131421</c:v>
                </c:pt>
                <c:pt idx="26">
                  <c:v>15663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F-4435-B65C-C639A4EB950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total'!$D$7:$D$34</c:f>
              <c:numCache>
                <c:formatCode>#,##0</c:formatCode>
                <c:ptCount val="28"/>
                <c:pt idx="0">
                  <c:v>11457</c:v>
                </c:pt>
                <c:pt idx="1">
                  <c:v>21934</c:v>
                </c:pt>
                <c:pt idx="2">
                  <c:v>68038</c:v>
                </c:pt>
                <c:pt idx="3">
                  <c:v>0</c:v>
                </c:pt>
                <c:pt idx="4">
                  <c:v>731631</c:v>
                </c:pt>
                <c:pt idx="5">
                  <c:v>24338</c:v>
                </c:pt>
                <c:pt idx="6">
                  <c:v>601295</c:v>
                </c:pt>
                <c:pt idx="7">
                  <c:v>329548</c:v>
                </c:pt>
                <c:pt idx="8">
                  <c:v>8803</c:v>
                </c:pt>
                <c:pt idx="9">
                  <c:v>13535</c:v>
                </c:pt>
                <c:pt idx="10">
                  <c:v>0</c:v>
                </c:pt>
                <c:pt idx="11">
                  <c:v>276568</c:v>
                </c:pt>
                <c:pt idx="12">
                  <c:v>0</c:v>
                </c:pt>
                <c:pt idx="13">
                  <c:v>0</c:v>
                </c:pt>
                <c:pt idx="14">
                  <c:v>5476</c:v>
                </c:pt>
                <c:pt idx="15">
                  <c:v>785764</c:v>
                </c:pt>
                <c:pt idx="16">
                  <c:v>58887</c:v>
                </c:pt>
                <c:pt idx="17">
                  <c:v>0</c:v>
                </c:pt>
                <c:pt idx="18">
                  <c:v>69257</c:v>
                </c:pt>
                <c:pt idx="19">
                  <c:v>12714</c:v>
                </c:pt>
                <c:pt idx="20">
                  <c:v>0</c:v>
                </c:pt>
                <c:pt idx="21">
                  <c:v>1310915</c:v>
                </c:pt>
                <c:pt idx="22">
                  <c:v>12575</c:v>
                </c:pt>
                <c:pt idx="23">
                  <c:v>419</c:v>
                </c:pt>
                <c:pt idx="24">
                  <c:v>0</c:v>
                </c:pt>
                <c:pt idx="25">
                  <c:v>118151</c:v>
                </c:pt>
                <c:pt idx="26">
                  <c:v>14605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F-4435-B65C-C639A4EB9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769904"/>
        <c:axId val="42114420"/>
      </c:barChart>
      <c:catAx>
        <c:axId val="97699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114420"/>
        <c:crosses val="autoZero"/>
        <c:auto val="1"/>
        <c:lblAlgn val="ctr"/>
        <c:lblOffset val="100"/>
        <c:noMultiLvlLbl val="0"/>
      </c:catAx>
      <c:valAx>
        <c:axId val="4211442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76990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regulares'!$E$7:$E$34</c:f>
              <c:numCache>
                <c:formatCode>#,##0</c:formatCode>
                <c:ptCount val="28"/>
                <c:pt idx="0">
                  <c:v>0</c:v>
                </c:pt>
                <c:pt idx="1">
                  <c:v>23406</c:v>
                </c:pt>
                <c:pt idx="2">
                  <c:v>58531</c:v>
                </c:pt>
                <c:pt idx="3">
                  <c:v>0</c:v>
                </c:pt>
                <c:pt idx="4">
                  <c:v>629665</c:v>
                </c:pt>
                <c:pt idx="5">
                  <c:v>5545</c:v>
                </c:pt>
                <c:pt idx="6">
                  <c:v>462936</c:v>
                </c:pt>
                <c:pt idx="7">
                  <c:v>132604</c:v>
                </c:pt>
                <c:pt idx="8">
                  <c:v>7015</c:v>
                </c:pt>
                <c:pt idx="9">
                  <c:v>0</c:v>
                </c:pt>
                <c:pt idx="10">
                  <c:v>0</c:v>
                </c:pt>
                <c:pt idx="11">
                  <c:v>218368</c:v>
                </c:pt>
                <c:pt idx="12">
                  <c:v>0</c:v>
                </c:pt>
                <c:pt idx="13">
                  <c:v>0</c:v>
                </c:pt>
                <c:pt idx="14">
                  <c:v>5337</c:v>
                </c:pt>
                <c:pt idx="15">
                  <c:v>178306</c:v>
                </c:pt>
                <c:pt idx="16">
                  <c:v>42915</c:v>
                </c:pt>
                <c:pt idx="17">
                  <c:v>0</c:v>
                </c:pt>
                <c:pt idx="18">
                  <c:v>71583</c:v>
                </c:pt>
                <c:pt idx="19">
                  <c:v>13907</c:v>
                </c:pt>
                <c:pt idx="20">
                  <c:v>0</c:v>
                </c:pt>
                <c:pt idx="21">
                  <c:v>861663</c:v>
                </c:pt>
                <c:pt idx="22">
                  <c:v>12109</c:v>
                </c:pt>
                <c:pt idx="23">
                  <c:v>0</c:v>
                </c:pt>
                <c:pt idx="24">
                  <c:v>19</c:v>
                </c:pt>
                <c:pt idx="25">
                  <c:v>93263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C-43D5-B0A4-02B0546F78B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regulares'!$D$7:$D$34</c:f>
              <c:numCache>
                <c:formatCode>#,##0</c:formatCode>
                <c:ptCount val="28"/>
                <c:pt idx="0">
                  <c:v>0</c:v>
                </c:pt>
                <c:pt idx="1">
                  <c:v>21934</c:v>
                </c:pt>
                <c:pt idx="2">
                  <c:v>68038</c:v>
                </c:pt>
                <c:pt idx="3">
                  <c:v>0</c:v>
                </c:pt>
                <c:pt idx="4">
                  <c:v>731631</c:v>
                </c:pt>
                <c:pt idx="5">
                  <c:v>5497</c:v>
                </c:pt>
                <c:pt idx="6">
                  <c:v>520797</c:v>
                </c:pt>
                <c:pt idx="7">
                  <c:v>126134</c:v>
                </c:pt>
                <c:pt idx="8">
                  <c:v>8803</c:v>
                </c:pt>
                <c:pt idx="9">
                  <c:v>0</c:v>
                </c:pt>
                <c:pt idx="10">
                  <c:v>0</c:v>
                </c:pt>
                <c:pt idx="11">
                  <c:v>274710</c:v>
                </c:pt>
                <c:pt idx="12">
                  <c:v>0</c:v>
                </c:pt>
                <c:pt idx="13">
                  <c:v>0</c:v>
                </c:pt>
                <c:pt idx="14">
                  <c:v>5476</c:v>
                </c:pt>
                <c:pt idx="15">
                  <c:v>185597</c:v>
                </c:pt>
                <c:pt idx="16">
                  <c:v>44300</c:v>
                </c:pt>
                <c:pt idx="17">
                  <c:v>0</c:v>
                </c:pt>
                <c:pt idx="18">
                  <c:v>68860</c:v>
                </c:pt>
                <c:pt idx="19">
                  <c:v>12714</c:v>
                </c:pt>
                <c:pt idx="20">
                  <c:v>0</c:v>
                </c:pt>
                <c:pt idx="21">
                  <c:v>838394</c:v>
                </c:pt>
                <c:pt idx="22">
                  <c:v>12575</c:v>
                </c:pt>
                <c:pt idx="23">
                  <c:v>0</c:v>
                </c:pt>
                <c:pt idx="24">
                  <c:v>0</c:v>
                </c:pt>
                <c:pt idx="25">
                  <c:v>87820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0C-43D5-B0A4-02B0546F7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7941988"/>
        <c:axId val="18301741"/>
      </c:barChart>
      <c:catAx>
        <c:axId val="379419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301741"/>
        <c:crosses val="autoZero"/>
        <c:auto val="1"/>
        <c:lblAlgn val="ctr"/>
        <c:lblOffset val="100"/>
        <c:noMultiLvlLbl val="0"/>
      </c:catAx>
      <c:valAx>
        <c:axId val="1830174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94198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crucero'!$E$7:$E$34</c:f>
              <c:numCache>
                <c:formatCode>#,##0</c:formatCode>
                <c:ptCount val="28"/>
                <c:pt idx="0">
                  <c:v>12066</c:v>
                </c:pt>
                <c:pt idx="1">
                  <c:v>11164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20483</c:v>
                </c:pt>
                <c:pt idx="6">
                  <c:v>36300</c:v>
                </c:pt>
                <c:pt idx="7">
                  <c:v>248003</c:v>
                </c:pt>
                <c:pt idx="8">
                  <c:v>5775</c:v>
                </c:pt>
                <c:pt idx="9">
                  <c:v>4125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709876</c:v>
                </c:pt>
                <c:pt idx="16">
                  <c:v>31910</c:v>
                </c:pt>
                <c:pt idx="17">
                  <c:v>0</c:v>
                </c:pt>
                <c:pt idx="18">
                  <c:v>1037</c:v>
                </c:pt>
                <c:pt idx="19">
                  <c:v>0</c:v>
                </c:pt>
                <c:pt idx="20">
                  <c:v>0</c:v>
                </c:pt>
                <c:pt idx="21">
                  <c:v>524530</c:v>
                </c:pt>
                <c:pt idx="22">
                  <c:v>878</c:v>
                </c:pt>
                <c:pt idx="23">
                  <c:v>1112</c:v>
                </c:pt>
                <c:pt idx="24">
                  <c:v>842</c:v>
                </c:pt>
                <c:pt idx="25">
                  <c:v>38158</c:v>
                </c:pt>
                <c:pt idx="26">
                  <c:v>15663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B4-4CA6-AE04-1A99204756F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crucero'!$D$7:$D$34</c:f>
              <c:numCache>
                <c:formatCode>#,##0</c:formatCode>
                <c:ptCount val="28"/>
                <c:pt idx="0">
                  <c:v>11457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18841</c:v>
                </c:pt>
                <c:pt idx="6">
                  <c:v>80498</c:v>
                </c:pt>
                <c:pt idx="7">
                  <c:v>203414</c:v>
                </c:pt>
                <c:pt idx="8">
                  <c:v>0</c:v>
                </c:pt>
                <c:pt idx="9">
                  <c:v>13535</c:v>
                </c:pt>
                <c:pt idx="10">
                  <c:v>0</c:v>
                </c:pt>
                <c:pt idx="11">
                  <c:v>1858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600167</c:v>
                </c:pt>
                <c:pt idx="16">
                  <c:v>14587</c:v>
                </c:pt>
                <c:pt idx="17">
                  <c:v>0</c:v>
                </c:pt>
                <c:pt idx="18">
                  <c:v>397</c:v>
                </c:pt>
                <c:pt idx="19">
                  <c:v>0</c:v>
                </c:pt>
                <c:pt idx="20">
                  <c:v>0</c:v>
                </c:pt>
                <c:pt idx="21">
                  <c:v>472521</c:v>
                </c:pt>
                <c:pt idx="22">
                  <c:v>0</c:v>
                </c:pt>
                <c:pt idx="23">
                  <c:v>419</c:v>
                </c:pt>
                <c:pt idx="24">
                  <c:v>0</c:v>
                </c:pt>
                <c:pt idx="25">
                  <c:v>30331</c:v>
                </c:pt>
                <c:pt idx="26">
                  <c:v>14605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B4-4CA6-AE04-1A9920475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853635"/>
        <c:axId val="48477151"/>
      </c:barChart>
      <c:catAx>
        <c:axId val="6685363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477151"/>
        <c:crosses val="autoZero"/>
        <c:auto val="1"/>
        <c:lblAlgn val="ctr"/>
        <c:lblOffset val="100"/>
        <c:noMultiLvlLbl val="0"/>
      </c:catAx>
      <c:valAx>
        <c:axId val="4847715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85363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pasaje'!$E$7:$E$34</c:f>
              <c:numCache>
                <c:formatCode>#,##0</c:formatCode>
                <c:ptCount val="28"/>
                <c:pt idx="0">
                  <c:v>0</c:v>
                </c:pt>
                <c:pt idx="1">
                  <c:v>11696</c:v>
                </c:pt>
                <c:pt idx="2">
                  <c:v>18687</c:v>
                </c:pt>
                <c:pt idx="3">
                  <c:v>0</c:v>
                </c:pt>
                <c:pt idx="4">
                  <c:v>144428</c:v>
                </c:pt>
                <c:pt idx="5">
                  <c:v>3353</c:v>
                </c:pt>
                <c:pt idx="6">
                  <c:v>115330</c:v>
                </c:pt>
                <c:pt idx="7">
                  <c:v>44842</c:v>
                </c:pt>
                <c:pt idx="8">
                  <c:v>3449</c:v>
                </c:pt>
                <c:pt idx="9">
                  <c:v>0</c:v>
                </c:pt>
                <c:pt idx="10">
                  <c:v>0</c:v>
                </c:pt>
                <c:pt idx="11">
                  <c:v>53835</c:v>
                </c:pt>
                <c:pt idx="12">
                  <c:v>0</c:v>
                </c:pt>
                <c:pt idx="13">
                  <c:v>0</c:v>
                </c:pt>
                <c:pt idx="14">
                  <c:v>3380</c:v>
                </c:pt>
                <c:pt idx="15">
                  <c:v>80234</c:v>
                </c:pt>
                <c:pt idx="16">
                  <c:v>10175</c:v>
                </c:pt>
                <c:pt idx="17">
                  <c:v>0</c:v>
                </c:pt>
                <c:pt idx="18">
                  <c:v>19760</c:v>
                </c:pt>
                <c:pt idx="19">
                  <c:v>4724</c:v>
                </c:pt>
                <c:pt idx="20">
                  <c:v>0</c:v>
                </c:pt>
                <c:pt idx="21">
                  <c:v>257495</c:v>
                </c:pt>
                <c:pt idx="22">
                  <c:v>5948</c:v>
                </c:pt>
                <c:pt idx="23">
                  <c:v>0</c:v>
                </c:pt>
                <c:pt idx="24">
                  <c:v>0</c:v>
                </c:pt>
                <c:pt idx="25">
                  <c:v>29034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3-4BE3-8B92-16935B3EE76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pasaje'!$D$7:$D$34</c:f>
              <c:numCache>
                <c:formatCode>#,##0</c:formatCode>
                <c:ptCount val="28"/>
                <c:pt idx="0">
                  <c:v>0</c:v>
                </c:pt>
                <c:pt idx="1">
                  <c:v>9183</c:v>
                </c:pt>
                <c:pt idx="2">
                  <c:v>21224</c:v>
                </c:pt>
                <c:pt idx="3">
                  <c:v>0</c:v>
                </c:pt>
                <c:pt idx="4">
                  <c:v>165506</c:v>
                </c:pt>
                <c:pt idx="5">
                  <c:v>3352</c:v>
                </c:pt>
                <c:pt idx="6">
                  <c:v>124156</c:v>
                </c:pt>
                <c:pt idx="7">
                  <c:v>43228</c:v>
                </c:pt>
                <c:pt idx="8">
                  <c:v>4012</c:v>
                </c:pt>
                <c:pt idx="9">
                  <c:v>0</c:v>
                </c:pt>
                <c:pt idx="10">
                  <c:v>0</c:v>
                </c:pt>
                <c:pt idx="11">
                  <c:v>72225</c:v>
                </c:pt>
                <c:pt idx="12">
                  <c:v>0</c:v>
                </c:pt>
                <c:pt idx="13">
                  <c:v>0</c:v>
                </c:pt>
                <c:pt idx="14">
                  <c:v>3359</c:v>
                </c:pt>
                <c:pt idx="15">
                  <c:v>84068</c:v>
                </c:pt>
                <c:pt idx="16">
                  <c:v>9802</c:v>
                </c:pt>
                <c:pt idx="17">
                  <c:v>0</c:v>
                </c:pt>
                <c:pt idx="18">
                  <c:v>17404</c:v>
                </c:pt>
                <c:pt idx="19">
                  <c:v>3636</c:v>
                </c:pt>
                <c:pt idx="20">
                  <c:v>0</c:v>
                </c:pt>
                <c:pt idx="21">
                  <c:v>256783</c:v>
                </c:pt>
                <c:pt idx="22">
                  <c:v>6104</c:v>
                </c:pt>
                <c:pt idx="23">
                  <c:v>0</c:v>
                </c:pt>
                <c:pt idx="24">
                  <c:v>0</c:v>
                </c:pt>
                <c:pt idx="25">
                  <c:v>25992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13-4BE3-8B92-16935B3EE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9985183"/>
        <c:axId val="33237270"/>
      </c:barChart>
      <c:catAx>
        <c:axId val="3998518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237270"/>
        <c:crosses val="autoZero"/>
        <c:auto val="1"/>
        <c:lblAlgn val="ctr"/>
        <c:lblOffset val="100"/>
        <c:noMultiLvlLbl val="0"/>
      </c:catAx>
      <c:valAx>
        <c:axId val="3323727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98518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mercancía'!$E$7:$E$34</c:f>
              <c:numCache>
                <c:formatCode>#,##0</c:formatCode>
                <c:ptCount val="28"/>
                <c:pt idx="0">
                  <c:v>0</c:v>
                </c:pt>
                <c:pt idx="1">
                  <c:v>937</c:v>
                </c:pt>
                <c:pt idx="2">
                  <c:v>1089</c:v>
                </c:pt>
                <c:pt idx="3">
                  <c:v>0</c:v>
                </c:pt>
                <c:pt idx="4">
                  <c:v>1038</c:v>
                </c:pt>
                <c:pt idx="5">
                  <c:v>4635</c:v>
                </c:pt>
                <c:pt idx="6">
                  <c:v>14262</c:v>
                </c:pt>
                <c:pt idx="7">
                  <c:v>93483</c:v>
                </c:pt>
                <c:pt idx="8">
                  <c:v>1803</c:v>
                </c:pt>
                <c:pt idx="9">
                  <c:v>0</c:v>
                </c:pt>
                <c:pt idx="10">
                  <c:v>6098</c:v>
                </c:pt>
                <c:pt idx="11">
                  <c:v>596</c:v>
                </c:pt>
                <c:pt idx="12">
                  <c:v>0</c:v>
                </c:pt>
                <c:pt idx="13">
                  <c:v>5</c:v>
                </c:pt>
                <c:pt idx="14">
                  <c:v>8891</c:v>
                </c:pt>
                <c:pt idx="15">
                  <c:v>24631</c:v>
                </c:pt>
                <c:pt idx="16">
                  <c:v>13819</c:v>
                </c:pt>
                <c:pt idx="17">
                  <c:v>280</c:v>
                </c:pt>
                <c:pt idx="18">
                  <c:v>346</c:v>
                </c:pt>
                <c:pt idx="19">
                  <c:v>1</c:v>
                </c:pt>
                <c:pt idx="20">
                  <c:v>25214</c:v>
                </c:pt>
                <c:pt idx="21">
                  <c:v>14457</c:v>
                </c:pt>
                <c:pt idx="22">
                  <c:v>49346</c:v>
                </c:pt>
                <c:pt idx="23">
                  <c:v>2325</c:v>
                </c:pt>
                <c:pt idx="24">
                  <c:v>35665</c:v>
                </c:pt>
                <c:pt idx="25">
                  <c:v>80957</c:v>
                </c:pt>
                <c:pt idx="26">
                  <c:v>95758</c:v>
                </c:pt>
                <c:pt idx="27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8E-4967-B55B-08375064A4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mercancía'!$D$7:$D$34</c:f>
              <c:numCache>
                <c:formatCode>#,##0</c:formatCode>
                <c:ptCount val="28"/>
                <c:pt idx="0">
                  <c:v>0</c:v>
                </c:pt>
                <c:pt idx="1">
                  <c:v>1369</c:v>
                </c:pt>
                <c:pt idx="2">
                  <c:v>921</c:v>
                </c:pt>
                <c:pt idx="3">
                  <c:v>0</c:v>
                </c:pt>
                <c:pt idx="4">
                  <c:v>1024</c:v>
                </c:pt>
                <c:pt idx="5">
                  <c:v>5297</c:v>
                </c:pt>
                <c:pt idx="6">
                  <c:v>12229</c:v>
                </c:pt>
                <c:pt idx="7">
                  <c:v>94359</c:v>
                </c:pt>
                <c:pt idx="8">
                  <c:v>2185</c:v>
                </c:pt>
                <c:pt idx="9">
                  <c:v>0</c:v>
                </c:pt>
                <c:pt idx="10">
                  <c:v>26</c:v>
                </c:pt>
                <c:pt idx="11">
                  <c:v>226</c:v>
                </c:pt>
                <c:pt idx="12">
                  <c:v>0</c:v>
                </c:pt>
                <c:pt idx="13">
                  <c:v>24</c:v>
                </c:pt>
                <c:pt idx="14">
                  <c:v>2306</c:v>
                </c:pt>
                <c:pt idx="15">
                  <c:v>18682</c:v>
                </c:pt>
                <c:pt idx="16">
                  <c:v>16119</c:v>
                </c:pt>
                <c:pt idx="17">
                  <c:v>15</c:v>
                </c:pt>
                <c:pt idx="18">
                  <c:v>346</c:v>
                </c:pt>
                <c:pt idx="19">
                  <c:v>5</c:v>
                </c:pt>
                <c:pt idx="20">
                  <c:v>29420</c:v>
                </c:pt>
                <c:pt idx="21">
                  <c:v>13273</c:v>
                </c:pt>
                <c:pt idx="22">
                  <c:v>49921</c:v>
                </c:pt>
                <c:pt idx="23">
                  <c:v>809</c:v>
                </c:pt>
                <c:pt idx="24">
                  <c:v>43236</c:v>
                </c:pt>
                <c:pt idx="25">
                  <c:v>73184</c:v>
                </c:pt>
                <c:pt idx="26">
                  <c:v>93566</c:v>
                </c:pt>
                <c:pt idx="2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8E-4967-B55B-08375064A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034095"/>
        <c:axId val="14271238"/>
      </c:barChart>
      <c:catAx>
        <c:axId val="203409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271238"/>
        <c:crosses val="autoZero"/>
        <c:auto val="1"/>
        <c:lblAlgn val="ctr"/>
        <c:lblOffset val="100"/>
        <c:noMultiLvlLbl val="0"/>
      </c:catAx>
      <c:valAx>
        <c:axId val="1427123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3409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total'!$E$7:$E$34</c:f>
              <c:numCache>
                <c:formatCode>#,##0</c:formatCode>
                <c:ptCount val="28"/>
                <c:pt idx="0">
                  <c:v>1228518</c:v>
                </c:pt>
                <c:pt idx="1">
                  <c:v>93438</c:v>
                </c:pt>
                <c:pt idx="2">
                  <c:v>123588</c:v>
                </c:pt>
                <c:pt idx="3">
                  <c:v>420464</c:v>
                </c:pt>
                <c:pt idx="4">
                  <c:v>2401626</c:v>
                </c:pt>
                <c:pt idx="5">
                  <c:v>206655</c:v>
                </c:pt>
                <c:pt idx="6">
                  <c:v>11085</c:v>
                </c:pt>
                <c:pt idx="7">
                  <c:v>2665899</c:v>
                </c:pt>
                <c:pt idx="8">
                  <c:v>3498057</c:v>
                </c:pt>
                <c:pt idx="9">
                  <c:v>4216510</c:v>
                </c:pt>
                <c:pt idx="10">
                  <c:v>2212653</c:v>
                </c:pt>
                <c:pt idx="11">
                  <c:v>83668</c:v>
                </c:pt>
                <c:pt idx="12">
                  <c:v>941554</c:v>
                </c:pt>
                <c:pt idx="13">
                  <c:v>1420235</c:v>
                </c:pt>
                <c:pt idx="14">
                  <c:v>2795591</c:v>
                </c:pt>
                <c:pt idx="15">
                  <c:v>318895</c:v>
                </c:pt>
                <c:pt idx="16">
                  <c:v>162838</c:v>
                </c:pt>
                <c:pt idx="17">
                  <c:v>185249</c:v>
                </c:pt>
                <c:pt idx="18">
                  <c:v>0</c:v>
                </c:pt>
                <c:pt idx="19">
                  <c:v>131694</c:v>
                </c:pt>
                <c:pt idx="20">
                  <c:v>358584</c:v>
                </c:pt>
                <c:pt idx="21">
                  <c:v>218924</c:v>
                </c:pt>
                <c:pt idx="22">
                  <c:v>510256</c:v>
                </c:pt>
                <c:pt idx="23">
                  <c:v>276045</c:v>
                </c:pt>
                <c:pt idx="24">
                  <c:v>3592903</c:v>
                </c:pt>
                <c:pt idx="25">
                  <c:v>2633351</c:v>
                </c:pt>
                <c:pt idx="26">
                  <c:v>268748</c:v>
                </c:pt>
                <c:pt idx="27">
                  <c:v>136353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7C-48C0-86CF-70B5C0A922F0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total'!$D$7:$D$34</c:f>
              <c:numCache>
                <c:formatCode>#,##0</c:formatCode>
                <c:ptCount val="28"/>
                <c:pt idx="0">
                  <c:v>1314958</c:v>
                </c:pt>
                <c:pt idx="1">
                  <c:v>125170</c:v>
                </c:pt>
                <c:pt idx="2">
                  <c:v>147335</c:v>
                </c:pt>
                <c:pt idx="3">
                  <c:v>276330</c:v>
                </c:pt>
                <c:pt idx="4">
                  <c:v>2853359</c:v>
                </c:pt>
                <c:pt idx="5">
                  <c:v>187084</c:v>
                </c:pt>
                <c:pt idx="6">
                  <c:v>21347</c:v>
                </c:pt>
                <c:pt idx="7">
                  <c:v>2454924</c:v>
                </c:pt>
                <c:pt idx="8">
                  <c:v>3651434</c:v>
                </c:pt>
                <c:pt idx="9">
                  <c:v>3926149</c:v>
                </c:pt>
                <c:pt idx="10">
                  <c:v>2099745</c:v>
                </c:pt>
                <c:pt idx="11">
                  <c:v>56795</c:v>
                </c:pt>
                <c:pt idx="12">
                  <c:v>543126</c:v>
                </c:pt>
                <c:pt idx="13">
                  <c:v>1841206</c:v>
                </c:pt>
                <c:pt idx="14">
                  <c:v>2628075</c:v>
                </c:pt>
                <c:pt idx="15">
                  <c:v>264341</c:v>
                </c:pt>
                <c:pt idx="16">
                  <c:v>201498</c:v>
                </c:pt>
                <c:pt idx="17">
                  <c:v>295835</c:v>
                </c:pt>
                <c:pt idx="18">
                  <c:v>0</c:v>
                </c:pt>
                <c:pt idx="19">
                  <c:v>190484</c:v>
                </c:pt>
                <c:pt idx="20">
                  <c:v>381813</c:v>
                </c:pt>
                <c:pt idx="21">
                  <c:v>180294</c:v>
                </c:pt>
                <c:pt idx="22">
                  <c:v>397128</c:v>
                </c:pt>
                <c:pt idx="23">
                  <c:v>332269</c:v>
                </c:pt>
                <c:pt idx="24">
                  <c:v>3524886</c:v>
                </c:pt>
                <c:pt idx="25">
                  <c:v>2636432</c:v>
                </c:pt>
                <c:pt idx="26">
                  <c:v>259873</c:v>
                </c:pt>
                <c:pt idx="27">
                  <c:v>140581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7C-48C0-86CF-70B5C0A92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0755111"/>
        <c:axId val="19333321"/>
      </c:barChart>
      <c:catAx>
        <c:axId val="3075511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333321"/>
        <c:crosses val="autoZero"/>
        <c:auto val="1"/>
        <c:lblAlgn val="ctr"/>
        <c:lblOffset val="100"/>
        <c:noMultiLvlLbl val="0"/>
      </c:catAx>
      <c:valAx>
        <c:axId val="1933332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75511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GL'!$E$7:$E$34</c:f>
              <c:numCache>
                <c:formatCode>#,##0</c:formatCode>
                <c:ptCount val="28"/>
                <c:pt idx="0">
                  <c:v>772804</c:v>
                </c:pt>
                <c:pt idx="1">
                  <c:v>2100</c:v>
                </c:pt>
                <c:pt idx="2">
                  <c:v>16902</c:v>
                </c:pt>
                <c:pt idx="3">
                  <c:v>29228</c:v>
                </c:pt>
                <c:pt idx="4">
                  <c:v>1485098</c:v>
                </c:pt>
                <c:pt idx="5">
                  <c:v>4697</c:v>
                </c:pt>
                <c:pt idx="6">
                  <c:v>0</c:v>
                </c:pt>
                <c:pt idx="7">
                  <c:v>1083772</c:v>
                </c:pt>
                <c:pt idx="8">
                  <c:v>2525556</c:v>
                </c:pt>
                <c:pt idx="9">
                  <c:v>3353514</c:v>
                </c:pt>
                <c:pt idx="10">
                  <c:v>1113542</c:v>
                </c:pt>
                <c:pt idx="11">
                  <c:v>83420</c:v>
                </c:pt>
                <c:pt idx="12">
                  <c:v>453334</c:v>
                </c:pt>
                <c:pt idx="13">
                  <c:v>172794</c:v>
                </c:pt>
                <c:pt idx="14">
                  <c:v>2329124</c:v>
                </c:pt>
                <c:pt idx="15">
                  <c:v>196740</c:v>
                </c:pt>
                <c:pt idx="16">
                  <c:v>19653</c:v>
                </c:pt>
                <c:pt idx="17">
                  <c:v>0</c:v>
                </c:pt>
                <c:pt idx="18">
                  <c:v>0</c:v>
                </c:pt>
                <c:pt idx="19">
                  <c:v>96845</c:v>
                </c:pt>
                <c:pt idx="20">
                  <c:v>0</c:v>
                </c:pt>
                <c:pt idx="21">
                  <c:v>145700</c:v>
                </c:pt>
                <c:pt idx="22">
                  <c:v>21009</c:v>
                </c:pt>
                <c:pt idx="23">
                  <c:v>98835</c:v>
                </c:pt>
                <c:pt idx="24">
                  <c:v>2260293</c:v>
                </c:pt>
                <c:pt idx="25">
                  <c:v>505542</c:v>
                </c:pt>
                <c:pt idx="26">
                  <c:v>5899</c:v>
                </c:pt>
                <c:pt idx="27">
                  <c:v>50321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E-427B-9F45-1C055FFE42F1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GL'!$D$7:$D$34</c:f>
              <c:numCache>
                <c:formatCode>#,##0</c:formatCode>
                <c:ptCount val="28"/>
                <c:pt idx="0">
                  <c:v>891865</c:v>
                </c:pt>
                <c:pt idx="1">
                  <c:v>0</c:v>
                </c:pt>
                <c:pt idx="2">
                  <c:v>6000</c:v>
                </c:pt>
                <c:pt idx="3">
                  <c:v>57687</c:v>
                </c:pt>
                <c:pt idx="4">
                  <c:v>1843906</c:v>
                </c:pt>
                <c:pt idx="5">
                  <c:v>11604</c:v>
                </c:pt>
                <c:pt idx="6">
                  <c:v>9492</c:v>
                </c:pt>
                <c:pt idx="7">
                  <c:v>817955</c:v>
                </c:pt>
                <c:pt idx="8">
                  <c:v>2753615</c:v>
                </c:pt>
                <c:pt idx="9">
                  <c:v>3095984</c:v>
                </c:pt>
                <c:pt idx="10">
                  <c:v>1107273</c:v>
                </c:pt>
                <c:pt idx="11">
                  <c:v>56595</c:v>
                </c:pt>
                <c:pt idx="12">
                  <c:v>258702</c:v>
                </c:pt>
                <c:pt idx="13">
                  <c:v>190026</c:v>
                </c:pt>
                <c:pt idx="14">
                  <c:v>2131414</c:v>
                </c:pt>
                <c:pt idx="15">
                  <c:v>152350</c:v>
                </c:pt>
                <c:pt idx="16">
                  <c:v>6376</c:v>
                </c:pt>
                <c:pt idx="17">
                  <c:v>0</c:v>
                </c:pt>
                <c:pt idx="18">
                  <c:v>0</c:v>
                </c:pt>
                <c:pt idx="19">
                  <c:v>102307</c:v>
                </c:pt>
                <c:pt idx="20">
                  <c:v>0</c:v>
                </c:pt>
                <c:pt idx="21">
                  <c:v>99214</c:v>
                </c:pt>
                <c:pt idx="22">
                  <c:v>34892</c:v>
                </c:pt>
                <c:pt idx="23">
                  <c:v>60224</c:v>
                </c:pt>
                <c:pt idx="24">
                  <c:v>2219998</c:v>
                </c:pt>
                <c:pt idx="25">
                  <c:v>408172</c:v>
                </c:pt>
                <c:pt idx="26">
                  <c:v>2986</c:v>
                </c:pt>
                <c:pt idx="27">
                  <c:v>53838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FE-427B-9F45-1C055FFE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270743"/>
        <c:axId val="5323184"/>
      </c:barChart>
      <c:catAx>
        <c:axId val="1227074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23184"/>
        <c:crosses val="autoZero"/>
        <c:auto val="1"/>
        <c:lblAlgn val="ctr"/>
        <c:lblOffset val="100"/>
        <c:noMultiLvlLbl val="0"/>
      </c:catAx>
      <c:valAx>
        <c:axId val="532318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27074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GS'!$E$7:$E$34</c:f>
              <c:numCache>
                <c:formatCode>#,##0</c:formatCode>
                <c:ptCount val="28"/>
                <c:pt idx="0">
                  <c:v>406421</c:v>
                </c:pt>
                <c:pt idx="1">
                  <c:v>61873</c:v>
                </c:pt>
                <c:pt idx="2">
                  <c:v>31300</c:v>
                </c:pt>
                <c:pt idx="3">
                  <c:v>254517</c:v>
                </c:pt>
                <c:pt idx="4">
                  <c:v>27743</c:v>
                </c:pt>
                <c:pt idx="5">
                  <c:v>186222</c:v>
                </c:pt>
                <c:pt idx="6">
                  <c:v>10069</c:v>
                </c:pt>
                <c:pt idx="7">
                  <c:v>344372</c:v>
                </c:pt>
                <c:pt idx="8">
                  <c:v>373151</c:v>
                </c:pt>
                <c:pt idx="9">
                  <c:v>809148</c:v>
                </c:pt>
                <c:pt idx="10">
                  <c:v>1076574</c:v>
                </c:pt>
                <c:pt idx="11">
                  <c:v>0</c:v>
                </c:pt>
                <c:pt idx="12">
                  <c:v>464734</c:v>
                </c:pt>
                <c:pt idx="13">
                  <c:v>1120735</c:v>
                </c:pt>
                <c:pt idx="14">
                  <c:v>426280</c:v>
                </c:pt>
                <c:pt idx="15">
                  <c:v>48945</c:v>
                </c:pt>
                <c:pt idx="16">
                  <c:v>110498</c:v>
                </c:pt>
                <c:pt idx="17">
                  <c:v>109068</c:v>
                </c:pt>
                <c:pt idx="18">
                  <c:v>0</c:v>
                </c:pt>
                <c:pt idx="19">
                  <c:v>25746</c:v>
                </c:pt>
                <c:pt idx="20">
                  <c:v>121745</c:v>
                </c:pt>
                <c:pt idx="21">
                  <c:v>21329</c:v>
                </c:pt>
                <c:pt idx="22">
                  <c:v>372644</c:v>
                </c:pt>
                <c:pt idx="23">
                  <c:v>168942</c:v>
                </c:pt>
                <c:pt idx="24">
                  <c:v>1175182</c:v>
                </c:pt>
                <c:pt idx="25">
                  <c:v>250391</c:v>
                </c:pt>
                <c:pt idx="26">
                  <c:v>2418</c:v>
                </c:pt>
                <c:pt idx="27">
                  <c:v>39988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FB-4EA5-BDB8-14EDD62054AA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GS'!$D$7:$D$34</c:f>
              <c:numCache>
                <c:formatCode>#,##0</c:formatCode>
                <c:ptCount val="28"/>
                <c:pt idx="0">
                  <c:v>400028</c:v>
                </c:pt>
                <c:pt idx="1">
                  <c:v>81793</c:v>
                </c:pt>
                <c:pt idx="2">
                  <c:v>41446</c:v>
                </c:pt>
                <c:pt idx="3">
                  <c:v>203293</c:v>
                </c:pt>
                <c:pt idx="4">
                  <c:v>28315</c:v>
                </c:pt>
                <c:pt idx="5">
                  <c:v>164012</c:v>
                </c:pt>
                <c:pt idx="6">
                  <c:v>11540</c:v>
                </c:pt>
                <c:pt idx="7">
                  <c:v>324473</c:v>
                </c:pt>
                <c:pt idx="8">
                  <c:v>269824</c:v>
                </c:pt>
                <c:pt idx="9">
                  <c:v>753758</c:v>
                </c:pt>
                <c:pt idx="10">
                  <c:v>980536</c:v>
                </c:pt>
                <c:pt idx="11">
                  <c:v>0</c:v>
                </c:pt>
                <c:pt idx="12">
                  <c:v>276989</c:v>
                </c:pt>
                <c:pt idx="13">
                  <c:v>1578010</c:v>
                </c:pt>
                <c:pt idx="14">
                  <c:v>494524</c:v>
                </c:pt>
                <c:pt idx="15">
                  <c:v>46252</c:v>
                </c:pt>
                <c:pt idx="16">
                  <c:v>175611</c:v>
                </c:pt>
                <c:pt idx="17">
                  <c:v>225873</c:v>
                </c:pt>
                <c:pt idx="18">
                  <c:v>0</c:v>
                </c:pt>
                <c:pt idx="19">
                  <c:v>32890</c:v>
                </c:pt>
                <c:pt idx="20">
                  <c:v>164926</c:v>
                </c:pt>
                <c:pt idx="21">
                  <c:v>29956</c:v>
                </c:pt>
                <c:pt idx="22">
                  <c:v>227912</c:v>
                </c:pt>
                <c:pt idx="23">
                  <c:v>265161</c:v>
                </c:pt>
                <c:pt idx="24">
                  <c:v>1147658</c:v>
                </c:pt>
                <c:pt idx="25">
                  <c:v>290641</c:v>
                </c:pt>
                <c:pt idx="26">
                  <c:v>8766</c:v>
                </c:pt>
                <c:pt idx="27">
                  <c:v>36772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FB-4EA5-BDB8-14EDD6205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751693"/>
        <c:axId val="20444921"/>
      </c:barChart>
      <c:catAx>
        <c:axId val="375169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444921"/>
        <c:crosses val="autoZero"/>
        <c:auto val="1"/>
        <c:lblAlgn val="ctr"/>
        <c:lblOffset val="100"/>
        <c:noMultiLvlLbl val="0"/>
      </c:catAx>
      <c:valAx>
        <c:axId val="2044492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5169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Líquidos!$E$7:$E$34</c:f>
              <c:numCache>
                <c:formatCode>#,##0</c:formatCode>
                <c:ptCount val="28"/>
                <c:pt idx="0">
                  <c:v>1296218</c:v>
                </c:pt>
                <c:pt idx="1">
                  <c:v>12205</c:v>
                </c:pt>
                <c:pt idx="2">
                  <c:v>32904</c:v>
                </c:pt>
                <c:pt idx="3">
                  <c:v>98383</c:v>
                </c:pt>
                <c:pt idx="4">
                  <c:v>3570748</c:v>
                </c:pt>
                <c:pt idx="5">
                  <c:v>160081</c:v>
                </c:pt>
                <c:pt idx="6">
                  <c:v>126117</c:v>
                </c:pt>
                <c:pt idx="7">
                  <c:v>2502823</c:v>
                </c:pt>
                <c:pt idx="8">
                  <c:v>3299145</c:v>
                </c:pt>
                <c:pt idx="9">
                  <c:v>4537800</c:v>
                </c:pt>
                <c:pt idx="10">
                  <c:v>1660075</c:v>
                </c:pt>
                <c:pt idx="11">
                  <c:v>103736</c:v>
                </c:pt>
                <c:pt idx="12">
                  <c:v>592726</c:v>
                </c:pt>
                <c:pt idx="13">
                  <c:v>249819</c:v>
                </c:pt>
                <c:pt idx="14">
                  <c:v>3966744</c:v>
                </c:pt>
                <c:pt idx="15">
                  <c:v>1744567</c:v>
                </c:pt>
                <c:pt idx="16">
                  <c:v>23866</c:v>
                </c:pt>
                <c:pt idx="17">
                  <c:v>0</c:v>
                </c:pt>
                <c:pt idx="18">
                  <c:v>13023</c:v>
                </c:pt>
                <c:pt idx="19">
                  <c:v>241139</c:v>
                </c:pt>
                <c:pt idx="20">
                  <c:v>0</c:v>
                </c:pt>
                <c:pt idx="21">
                  <c:v>665886</c:v>
                </c:pt>
                <c:pt idx="22">
                  <c:v>23703</c:v>
                </c:pt>
                <c:pt idx="23">
                  <c:v>103129</c:v>
                </c:pt>
                <c:pt idx="24">
                  <c:v>3063634</c:v>
                </c:pt>
                <c:pt idx="25">
                  <c:v>708232</c:v>
                </c:pt>
                <c:pt idx="26">
                  <c:v>5902</c:v>
                </c:pt>
                <c:pt idx="27">
                  <c:v>50321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2-4C19-B9CE-87D70C8FD9E3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Líquidos!$D$7:$D$34</c:f>
              <c:numCache>
                <c:formatCode>#,##0</c:formatCode>
                <c:ptCount val="28"/>
                <c:pt idx="0">
                  <c:v>1318719</c:v>
                </c:pt>
                <c:pt idx="1">
                  <c:v>6531</c:v>
                </c:pt>
                <c:pt idx="2">
                  <c:v>13091</c:v>
                </c:pt>
                <c:pt idx="3">
                  <c:v>95121</c:v>
                </c:pt>
                <c:pt idx="4">
                  <c:v>4712583</c:v>
                </c:pt>
                <c:pt idx="5">
                  <c:v>109656</c:v>
                </c:pt>
                <c:pt idx="6">
                  <c:v>210839</c:v>
                </c:pt>
                <c:pt idx="7">
                  <c:v>1782214</c:v>
                </c:pt>
                <c:pt idx="8">
                  <c:v>3353757</c:v>
                </c:pt>
                <c:pt idx="9">
                  <c:v>4250373</c:v>
                </c:pt>
                <c:pt idx="10">
                  <c:v>1523125</c:v>
                </c:pt>
                <c:pt idx="11">
                  <c:v>122547</c:v>
                </c:pt>
                <c:pt idx="12">
                  <c:v>287024</c:v>
                </c:pt>
                <c:pt idx="13">
                  <c:v>243910</c:v>
                </c:pt>
                <c:pt idx="14">
                  <c:v>3656368</c:v>
                </c:pt>
                <c:pt idx="15">
                  <c:v>1497715</c:v>
                </c:pt>
                <c:pt idx="16">
                  <c:v>19170</c:v>
                </c:pt>
                <c:pt idx="17">
                  <c:v>0</c:v>
                </c:pt>
                <c:pt idx="18">
                  <c:v>10811</c:v>
                </c:pt>
                <c:pt idx="19">
                  <c:v>175361</c:v>
                </c:pt>
                <c:pt idx="20">
                  <c:v>0</c:v>
                </c:pt>
                <c:pt idx="21">
                  <c:v>748004</c:v>
                </c:pt>
                <c:pt idx="22">
                  <c:v>39236</c:v>
                </c:pt>
                <c:pt idx="23">
                  <c:v>62719</c:v>
                </c:pt>
                <c:pt idx="24">
                  <c:v>3082595</c:v>
                </c:pt>
                <c:pt idx="25">
                  <c:v>555798</c:v>
                </c:pt>
                <c:pt idx="26">
                  <c:v>2986</c:v>
                </c:pt>
                <c:pt idx="27">
                  <c:v>53838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32-4C19-B9CE-87D70C8F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9171137"/>
        <c:axId val="32723224"/>
      </c:barChart>
      <c:catAx>
        <c:axId val="4917113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723224"/>
        <c:crosses val="autoZero"/>
        <c:auto val="1"/>
        <c:lblAlgn val="ctr"/>
        <c:lblOffset val="100"/>
        <c:noMultiLvlLbl val="0"/>
      </c:catAx>
      <c:valAx>
        <c:axId val="3272322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17113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MG'!$E$7:$E$34</c:f>
              <c:numCache>
                <c:formatCode>#,##0</c:formatCode>
                <c:ptCount val="28"/>
                <c:pt idx="0">
                  <c:v>49293</c:v>
                </c:pt>
                <c:pt idx="1">
                  <c:v>29465</c:v>
                </c:pt>
                <c:pt idx="2">
                  <c:v>75386</c:v>
                </c:pt>
                <c:pt idx="3">
                  <c:v>136719</c:v>
                </c:pt>
                <c:pt idx="4">
                  <c:v>888785</c:v>
                </c:pt>
                <c:pt idx="5">
                  <c:v>15736</c:v>
                </c:pt>
                <c:pt idx="6">
                  <c:v>1016</c:v>
                </c:pt>
                <c:pt idx="7">
                  <c:v>1237755</c:v>
                </c:pt>
                <c:pt idx="8">
                  <c:v>599350</c:v>
                </c:pt>
                <c:pt idx="9">
                  <c:v>53848</c:v>
                </c:pt>
                <c:pt idx="10">
                  <c:v>22537</c:v>
                </c:pt>
                <c:pt idx="11">
                  <c:v>248</c:v>
                </c:pt>
                <c:pt idx="12">
                  <c:v>23486</c:v>
                </c:pt>
                <c:pt idx="13">
                  <c:v>126706</c:v>
                </c:pt>
                <c:pt idx="14">
                  <c:v>40187</c:v>
                </c:pt>
                <c:pt idx="15">
                  <c:v>73210</c:v>
                </c:pt>
                <c:pt idx="16">
                  <c:v>32687</c:v>
                </c:pt>
                <c:pt idx="17">
                  <c:v>76181</c:v>
                </c:pt>
                <c:pt idx="18">
                  <c:v>0</c:v>
                </c:pt>
                <c:pt idx="19">
                  <c:v>9103</c:v>
                </c:pt>
                <c:pt idx="20">
                  <c:v>236839</c:v>
                </c:pt>
                <c:pt idx="21">
                  <c:v>51895</c:v>
                </c:pt>
                <c:pt idx="22">
                  <c:v>116603</c:v>
                </c:pt>
                <c:pt idx="23">
                  <c:v>8268</c:v>
                </c:pt>
                <c:pt idx="24">
                  <c:v>157428</c:v>
                </c:pt>
                <c:pt idx="25">
                  <c:v>1877418</c:v>
                </c:pt>
                <c:pt idx="26">
                  <c:v>260431</c:v>
                </c:pt>
                <c:pt idx="27">
                  <c:v>46044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6D-48E6-AEA2-E24AC9805F5E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MG'!$D$7:$D$34</c:f>
              <c:numCache>
                <c:formatCode>#,##0</c:formatCode>
                <c:ptCount val="28"/>
                <c:pt idx="0">
                  <c:v>23065</c:v>
                </c:pt>
                <c:pt idx="1">
                  <c:v>43377</c:v>
                </c:pt>
                <c:pt idx="2">
                  <c:v>99889</c:v>
                </c:pt>
                <c:pt idx="3">
                  <c:v>15350</c:v>
                </c:pt>
                <c:pt idx="4">
                  <c:v>981138</c:v>
                </c:pt>
                <c:pt idx="5">
                  <c:v>11468</c:v>
                </c:pt>
                <c:pt idx="6">
                  <c:v>315</c:v>
                </c:pt>
                <c:pt idx="7">
                  <c:v>1312496</c:v>
                </c:pt>
                <c:pt idx="8">
                  <c:v>627995</c:v>
                </c:pt>
                <c:pt idx="9">
                  <c:v>76407</c:v>
                </c:pt>
                <c:pt idx="10">
                  <c:v>11936</c:v>
                </c:pt>
                <c:pt idx="11">
                  <c:v>200</c:v>
                </c:pt>
                <c:pt idx="12">
                  <c:v>7435</c:v>
                </c:pt>
                <c:pt idx="13">
                  <c:v>73170</c:v>
                </c:pt>
                <c:pt idx="14">
                  <c:v>2137</c:v>
                </c:pt>
                <c:pt idx="15">
                  <c:v>65739</c:v>
                </c:pt>
                <c:pt idx="16">
                  <c:v>19511</c:v>
                </c:pt>
                <c:pt idx="17">
                  <c:v>69962</c:v>
                </c:pt>
                <c:pt idx="18">
                  <c:v>0</c:v>
                </c:pt>
                <c:pt idx="19">
                  <c:v>55287</c:v>
                </c:pt>
                <c:pt idx="20">
                  <c:v>216887</c:v>
                </c:pt>
                <c:pt idx="21">
                  <c:v>51124</c:v>
                </c:pt>
                <c:pt idx="22">
                  <c:v>134324</c:v>
                </c:pt>
                <c:pt idx="23">
                  <c:v>6884</c:v>
                </c:pt>
                <c:pt idx="24">
                  <c:v>157230</c:v>
                </c:pt>
                <c:pt idx="25">
                  <c:v>1937619</c:v>
                </c:pt>
                <c:pt idx="26">
                  <c:v>248121</c:v>
                </c:pt>
                <c:pt idx="27">
                  <c:v>49971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D-48E6-AEA2-E24AC9805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243264"/>
        <c:axId val="52662976"/>
      </c:barChart>
      <c:catAx>
        <c:axId val="17243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662976"/>
        <c:crosses val="autoZero"/>
        <c:auto val="1"/>
        <c:lblAlgn val="ctr"/>
        <c:lblOffset val="100"/>
        <c:noMultiLvlLbl val="0"/>
      </c:catAx>
      <c:valAx>
        <c:axId val="5266297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24326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72500000000000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total'!$E$7:$E$34</c:f>
              <c:numCache>
                <c:formatCode>#,##0</c:formatCode>
                <c:ptCount val="28"/>
                <c:pt idx="0">
                  <c:v>362062</c:v>
                </c:pt>
                <c:pt idx="1">
                  <c:v>102551</c:v>
                </c:pt>
                <c:pt idx="2">
                  <c:v>620313</c:v>
                </c:pt>
                <c:pt idx="3">
                  <c:v>224228</c:v>
                </c:pt>
                <c:pt idx="4">
                  <c:v>1229408</c:v>
                </c:pt>
                <c:pt idx="5">
                  <c:v>126492</c:v>
                </c:pt>
                <c:pt idx="6">
                  <c:v>247</c:v>
                </c:pt>
                <c:pt idx="7">
                  <c:v>1761890</c:v>
                </c:pt>
                <c:pt idx="8">
                  <c:v>1079398</c:v>
                </c:pt>
                <c:pt idx="9">
                  <c:v>1245954</c:v>
                </c:pt>
                <c:pt idx="10">
                  <c:v>574369</c:v>
                </c:pt>
                <c:pt idx="11">
                  <c:v>10608</c:v>
                </c:pt>
                <c:pt idx="12">
                  <c:v>317147</c:v>
                </c:pt>
                <c:pt idx="13">
                  <c:v>406775</c:v>
                </c:pt>
                <c:pt idx="14">
                  <c:v>611592</c:v>
                </c:pt>
                <c:pt idx="15">
                  <c:v>68822</c:v>
                </c:pt>
                <c:pt idx="16">
                  <c:v>131160</c:v>
                </c:pt>
                <c:pt idx="17">
                  <c:v>96512</c:v>
                </c:pt>
                <c:pt idx="18">
                  <c:v>0</c:v>
                </c:pt>
                <c:pt idx="19">
                  <c:v>120481</c:v>
                </c:pt>
                <c:pt idx="20">
                  <c:v>144537</c:v>
                </c:pt>
                <c:pt idx="21">
                  <c:v>40679</c:v>
                </c:pt>
                <c:pt idx="22">
                  <c:v>385516</c:v>
                </c:pt>
                <c:pt idx="23">
                  <c:v>102656</c:v>
                </c:pt>
                <c:pt idx="24">
                  <c:v>355050</c:v>
                </c:pt>
                <c:pt idx="25">
                  <c:v>2133966</c:v>
                </c:pt>
                <c:pt idx="26">
                  <c:v>266515</c:v>
                </c:pt>
                <c:pt idx="27">
                  <c:v>56273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95-4713-8E54-C28F868CB85A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total'!$D$7:$D$34</c:f>
              <c:numCache>
                <c:formatCode>#,##0</c:formatCode>
                <c:ptCount val="28"/>
                <c:pt idx="0">
                  <c:v>328007</c:v>
                </c:pt>
                <c:pt idx="1">
                  <c:v>67886</c:v>
                </c:pt>
                <c:pt idx="2">
                  <c:v>596909</c:v>
                </c:pt>
                <c:pt idx="3">
                  <c:v>455838</c:v>
                </c:pt>
                <c:pt idx="4">
                  <c:v>1341122</c:v>
                </c:pt>
                <c:pt idx="5">
                  <c:v>168672</c:v>
                </c:pt>
                <c:pt idx="6">
                  <c:v>732</c:v>
                </c:pt>
                <c:pt idx="7">
                  <c:v>1782908</c:v>
                </c:pt>
                <c:pt idx="8">
                  <c:v>1202473</c:v>
                </c:pt>
                <c:pt idx="9">
                  <c:v>1105422</c:v>
                </c:pt>
                <c:pt idx="10">
                  <c:v>474111</c:v>
                </c:pt>
                <c:pt idx="11">
                  <c:v>3036</c:v>
                </c:pt>
                <c:pt idx="12">
                  <c:v>261979</c:v>
                </c:pt>
                <c:pt idx="13">
                  <c:v>537940</c:v>
                </c:pt>
                <c:pt idx="14">
                  <c:v>938561</c:v>
                </c:pt>
                <c:pt idx="15">
                  <c:v>76314</c:v>
                </c:pt>
                <c:pt idx="16">
                  <c:v>58757</c:v>
                </c:pt>
                <c:pt idx="17">
                  <c:v>90841</c:v>
                </c:pt>
                <c:pt idx="18">
                  <c:v>0</c:v>
                </c:pt>
                <c:pt idx="19">
                  <c:v>55416</c:v>
                </c:pt>
                <c:pt idx="20">
                  <c:v>144376</c:v>
                </c:pt>
                <c:pt idx="21">
                  <c:v>35320</c:v>
                </c:pt>
                <c:pt idx="22">
                  <c:v>421382</c:v>
                </c:pt>
                <c:pt idx="23">
                  <c:v>138044</c:v>
                </c:pt>
                <c:pt idx="24">
                  <c:v>599641</c:v>
                </c:pt>
                <c:pt idx="25">
                  <c:v>2433708</c:v>
                </c:pt>
                <c:pt idx="26">
                  <c:v>279618</c:v>
                </c:pt>
                <c:pt idx="27">
                  <c:v>51645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95-4713-8E54-C28F868CB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8517387"/>
        <c:axId val="48355213"/>
      </c:barChart>
      <c:catAx>
        <c:axId val="2851738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355213"/>
        <c:crosses val="autoZero"/>
        <c:auto val="1"/>
        <c:lblAlgn val="ctr"/>
        <c:lblOffset val="100"/>
        <c:noMultiLvlLbl val="0"/>
      </c:catAx>
      <c:valAx>
        <c:axId val="4835521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51738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GL'!$E$7:$E$34</c:f>
              <c:numCache>
                <c:formatCode>#,##0</c:formatCode>
                <c:ptCount val="28"/>
                <c:pt idx="0">
                  <c:v>223221</c:v>
                </c:pt>
                <c:pt idx="1">
                  <c:v>115</c:v>
                </c:pt>
                <c:pt idx="2">
                  <c:v>16002</c:v>
                </c:pt>
                <c:pt idx="3">
                  <c:v>46569</c:v>
                </c:pt>
                <c:pt idx="4">
                  <c:v>423190</c:v>
                </c:pt>
                <c:pt idx="5">
                  <c:v>428</c:v>
                </c:pt>
                <c:pt idx="6">
                  <c:v>0</c:v>
                </c:pt>
                <c:pt idx="7">
                  <c:v>113330</c:v>
                </c:pt>
                <c:pt idx="8">
                  <c:v>365817</c:v>
                </c:pt>
                <c:pt idx="9">
                  <c:v>772336</c:v>
                </c:pt>
                <c:pt idx="10">
                  <c:v>292913</c:v>
                </c:pt>
                <c:pt idx="11">
                  <c:v>10608</c:v>
                </c:pt>
                <c:pt idx="12">
                  <c:v>135388</c:v>
                </c:pt>
                <c:pt idx="13">
                  <c:v>12570</c:v>
                </c:pt>
                <c:pt idx="14">
                  <c:v>423910</c:v>
                </c:pt>
                <c:pt idx="15">
                  <c:v>33616</c:v>
                </c:pt>
                <c:pt idx="16">
                  <c:v>4213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28154</c:v>
                </c:pt>
                <c:pt idx="22">
                  <c:v>0</c:v>
                </c:pt>
                <c:pt idx="23">
                  <c:v>0</c:v>
                </c:pt>
                <c:pt idx="24">
                  <c:v>245115</c:v>
                </c:pt>
                <c:pt idx="25">
                  <c:v>68674</c:v>
                </c:pt>
                <c:pt idx="26">
                  <c:v>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63-4905-8D95-1CAC7ADD3AB3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GL'!$D$7:$D$34</c:f>
              <c:numCache>
                <c:formatCode>#,##0</c:formatCode>
                <c:ptCount val="28"/>
                <c:pt idx="0">
                  <c:v>221761</c:v>
                </c:pt>
                <c:pt idx="1">
                  <c:v>0</c:v>
                </c:pt>
                <c:pt idx="2">
                  <c:v>7091</c:v>
                </c:pt>
                <c:pt idx="3">
                  <c:v>19832</c:v>
                </c:pt>
                <c:pt idx="4">
                  <c:v>425660</c:v>
                </c:pt>
                <c:pt idx="5">
                  <c:v>4009</c:v>
                </c:pt>
                <c:pt idx="6">
                  <c:v>0</c:v>
                </c:pt>
                <c:pt idx="7">
                  <c:v>45994</c:v>
                </c:pt>
                <c:pt idx="8">
                  <c:v>408661</c:v>
                </c:pt>
                <c:pt idx="9">
                  <c:v>714769</c:v>
                </c:pt>
                <c:pt idx="10">
                  <c:v>156504</c:v>
                </c:pt>
                <c:pt idx="11">
                  <c:v>3036</c:v>
                </c:pt>
                <c:pt idx="12">
                  <c:v>25020</c:v>
                </c:pt>
                <c:pt idx="13">
                  <c:v>10115</c:v>
                </c:pt>
                <c:pt idx="14">
                  <c:v>578439</c:v>
                </c:pt>
                <c:pt idx="15">
                  <c:v>41051</c:v>
                </c:pt>
                <c:pt idx="16">
                  <c:v>2709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23666</c:v>
                </c:pt>
                <c:pt idx="22">
                  <c:v>2304</c:v>
                </c:pt>
                <c:pt idx="23">
                  <c:v>0</c:v>
                </c:pt>
                <c:pt idx="24">
                  <c:v>482586</c:v>
                </c:pt>
                <c:pt idx="25">
                  <c:v>28195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63-4905-8D95-1CAC7ADD3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1472300"/>
        <c:axId val="42754364"/>
      </c:barChart>
      <c:catAx>
        <c:axId val="214723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754364"/>
        <c:crosses val="autoZero"/>
        <c:auto val="1"/>
        <c:lblAlgn val="ctr"/>
        <c:lblOffset val="100"/>
        <c:noMultiLvlLbl val="0"/>
      </c:catAx>
      <c:valAx>
        <c:axId val="4275436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47230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GS'!$E$7:$E$34</c:f>
              <c:numCache>
                <c:formatCode>#,##0</c:formatCode>
                <c:ptCount val="28"/>
                <c:pt idx="0">
                  <c:v>115903</c:v>
                </c:pt>
                <c:pt idx="1">
                  <c:v>88829</c:v>
                </c:pt>
                <c:pt idx="2">
                  <c:v>537514</c:v>
                </c:pt>
                <c:pt idx="3">
                  <c:v>113022</c:v>
                </c:pt>
                <c:pt idx="4">
                  <c:v>6</c:v>
                </c:pt>
                <c:pt idx="5">
                  <c:v>101419</c:v>
                </c:pt>
                <c:pt idx="6">
                  <c:v>0</c:v>
                </c:pt>
                <c:pt idx="7">
                  <c:v>234941</c:v>
                </c:pt>
                <c:pt idx="8">
                  <c:v>315810</c:v>
                </c:pt>
                <c:pt idx="9">
                  <c:v>443614</c:v>
                </c:pt>
                <c:pt idx="10">
                  <c:v>173602</c:v>
                </c:pt>
                <c:pt idx="11">
                  <c:v>0</c:v>
                </c:pt>
                <c:pt idx="12">
                  <c:v>99542</c:v>
                </c:pt>
                <c:pt idx="13">
                  <c:v>271939</c:v>
                </c:pt>
                <c:pt idx="14">
                  <c:v>168974</c:v>
                </c:pt>
                <c:pt idx="15">
                  <c:v>0</c:v>
                </c:pt>
                <c:pt idx="16">
                  <c:v>51288</c:v>
                </c:pt>
                <c:pt idx="17">
                  <c:v>0</c:v>
                </c:pt>
                <c:pt idx="18">
                  <c:v>0</c:v>
                </c:pt>
                <c:pt idx="19">
                  <c:v>118736</c:v>
                </c:pt>
                <c:pt idx="20">
                  <c:v>3809</c:v>
                </c:pt>
                <c:pt idx="21">
                  <c:v>0</c:v>
                </c:pt>
                <c:pt idx="22">
                  <c:v>149861</c:v>
                </c:pt>
                <c:pt idx="23">
                  <c:v>43488</c:v>
                </c:pt>
                <c:pt idx="24">
                  <c:v>50836</c:v>
                </c:pt>
                <c:pt idx="25">
                  <c:v>69802</c:v>
                </c:pt>
                <c:pt idx="26">
                  <c:v>0</c:v>
                </c:pt>
                <c:pt idx="27">
                  <c:v>8123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64-4994-A9BA-BADEB5B83B2A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GS'!$D$7:$D$34</c:f>
              <c:numCache>
                <c:formatCode>#,##0</c:formatCode>
                <c:ptCount val="28"/>
                <c:pt idx="0">
                  <c:v>96682</c:v>
                </c:pt>
                <c:pt idx="1">
                  <c:v>50774</c:v>
                </c:pt>
                <c:pt idx="2">
                  <c:v>508381</c:v>
                </c:pt>
                <c:pt idx="3">
                  <c:v>231545</c:v>
                </c:pt>
                <c:pt idx="4">
                  <c:v>5140</c:v>
                </c:pt>
                <c:pt idx="5">
                  <c:v>129757</c:v>
                </c:pt>
                <c:pt idx="6">
                  <c:v>0</c:v>
                </c:pt>
                <c:pt idx="7">
                  <c:v>171265</c:v>
                </c:pt>
                <c:pt idx="8">
                  <c:v>326944</c:v>
                </c:pt>
                <c:pt idx="9">
                  <c:v>333468</c:v>
                </c:pt>
                <c:pt idx="10">
                  <c:v>189417</c:v>
                </c:pt>
                <c:pt idx="11">
                  <c:v>0</c:v>
                </c:pt>
                <c:pt idx="12">
                  <c:v>151588</c:v>
                </c:pt>
                <c:pt idx="13">
                  <c:v>394049</c:v>
                </c:pt>
                <c:pt idx="14">
                  <c:v>322834</c:v>
                </c:pt>
                <c:pt idx="15">
                  <c:v>3</c:v>
                </c:pt>
                <c:pt idx="16">
                  <c:v>35827</c:v>
                </c:pt>
                <c:pt idx="17">
                  <c:v>2596</c:v>
                </c:pt>
                <c:pt idx="18">
                  <c:v>0</c:v>
                </c:pt>
                <c:pt idx="19">
                  <c:v>41992</c:v>
                </c:pt>
                <c:pt idx="20">
                  <c:v>5828</c:v>
                </c:pt>
                <c:pt idx="21">
                  <c:v>1383</c:v>
                </c:pt>
                <c:pt idx="22">
                  <c:v>188942</c:v>
                </c:pt>
                <c:pt idx="23">
                  <c:v>85456</c:v>
                </c:pt>
                <c:pt idx="24">
                  <c:v>11996</c:v>
                </c:pt>
                <c:pt idx="25">
                  <c:v>115098</c:v>
                </c:pt>
                <c:pt idx="26">
                  <c:v>0</c:v>
                </c:pt>
                <c:pt idx="27">
                  <c:v>9617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64-4994-A9BA-BADEB5B83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2363925"/>
        <c:axId val="8994297"/>
      </c:barChart>
      <c:catAx>
        <c:axId val="3236392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994297"/>
        <c:crosses val="autoZero"/>
        <c:auto val="1"/>
        <c:lblAlgn val="ctr"/>
        <c:lblOffset val="100"/>
        <c:noMultiLvlLbl val="0"/>
      </c:catAx>
      <c:valAx>
        <c:axId val="899429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36392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MG'!$E$7:$E$34</c:f>
              <c:numCache>
                <c:formatCode>#,##0</c:formatCode>
                <c:ptCount val="28"/>
                <c:pt idx="0">
                  <c:v>22938</c:v>
                </c:pt>
                <c:pt idx="1">
                  <c:v>13607</c:v>
                </c:pt>
                <c:pt idx="2">
                  <c:v>66797</c:v>
                </c:pt>
                <c:pt idx="3">
                  <c:v>64637</c:v>
                </c:pt>
                <c:pt idx="4">
                  <c:v>806212</c:v>
                </c:pt>
                <c:pt idx="5">
                  <c:v>24645</c:v>
                </c:pt>
                <c:pt idx="6">
                  <c:v>247</c:v>
                </c:pt>
                <c:pt idx="7">
                  <c:v>1413619</c:v>
                </c:pt>
                <c:pt idx="8">
                  <c:v>397771</c:v>
                </c:pt>
                <c:pt idx="9">
                  <c:v>30004</c:v>
                </c:pt>
                <c:pt idx="10">
                  <c:v>107854</c:v>
                </c:pt>
                <c:pt idx="11">
                  <c:v>0</c:v>
                </c:pt>
                <c:pt idx="12">
                  <c:v>82217</c:v>
                </c:pt>
                <c:pt idx="13">
                  <c:v>122266</c:v>
                </c:pt>
                <c:pt idx="14">
                  <c:v>18708</c:v>
                </c:pt>
                <c:pt idx="15">
                  <c:v>35206</c:v>
                </c:pt>
                <c:pt idx="16">
                  <c:v>75659</c:v>
                </c:pt>
                <c:pt idx="17">
                  <c:v>96512</c:v>
                </c:pt>
                <c:pt idx="18">
                  <c:v>0</c:v>
                </c:pt>
                <c:pt idx="19">
                  <c:v>1745</c:v>
                </c:pt>
                <c:pt idx="20">
                  <c:v>140728</c:v>
                </c:pt>
                <c:pt idx="21">
                  <c:v>12525</c:v>
                </c:pt>
                <c:pt idx="22">
                  <c:v>235655</c:v>
                </c:pt>
                <c:pt idx="23">
                  <c:v>59168</c:v>
                </c:pt>
                <c:pt idx="24">
                  <c:v>59099</c:v>
                </c:pt>
                <c:pt idx="25">
                  <c:v>1995490</c:v>
                </c:pt>
                <c:pt idx="26">
                  <c:v>266512</c:v>
                </c:pt>
                <c:pt idx="27">
                  <c:v>48150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D-429C-B742-4F135276BEF5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MG'!$D$7:$D$34</c:f>
              <c:numCache>
                <c:formatCode>#,##0</c:formatCode>
                <c:ptCount val="28"/>
                <c:pt idx="0">
                  <c:v>9564</c:v>
                </c:pt>
                <c:pt idx="1">
                  <c:v>17112</c:v>
                </c:pt>
                <c:pt idx="2">
                  <c:v>81437</c:v>
                </c:pt>
                <c:pt idx="3">
                  <c:v>204461</c:v>
                </c:pt>
                <c:pt idx="4">
                  <c:v>910322</c:v>
                </c:pt>
                <c:pt idx="5">
                  <c:v>34906</c:v>
                </c:pt>
                <c:pt idx="6">
                  <c:v>732</c:v>
                </c:pt>
                <c:pt idx="7">
                  <c:v>1565649</c:v>
                </c:pt>
                <c:pt idx="8">
                  <c:v>466868</c:v>
                </c:pt>
                <c:pt idx="9">
                  <c:v>57185</c:v>
                </c:pt>
                <c:pt idx="10">
                  <c:v>128190</c:v>
                </c:pt>
                <c:pt idx="11">
                  <c:v>0</c:v>
                </c:pt>
                <c:pt idx="12">
                  <c:v>85371</c:v>
                </c:pt>
                <c:pt idx="13">
                  <c:v>133776</c:v>
                </c:pt>
                <c:pt idx="14">
                  <c:v>37288</c:v>
                </c:pt>
                <c:pt idx="15">
                  <c:v>35260</c:v>
                </c:pt>
                <c:pt idx="16">
                  <c:v>20221</c:v>
                </c:pt>
                <c:pt idx="17">
                  <c:v>88245</c:v>
                </c:pt>
                <c:pt idx="18">
                  <c:v>0</c:v>
                </c:pt>
                <c:pt idx="19">
                  <c:v>13424</c:v>
                </c:pt>
                <c:pt idx="20">
                  <c:v>138548</c:v>
                </c:pt>
                <c:pt idx="21">
                  <c:v>10271</c:v>
                </c:pt>
                <c:pt idx="22">
                  <c:v>230136</c:v>
                </c:pt>
                <c:pt idx="23">
                  <c:v>52588</c:v>
                </c:pt>
                <c:pt idx="24">
                  <c:v>105059</c:v>
                </c:pt>
                <c:pt idx="25">
                  <c:v>2290415</c:v>
                </c:pt>
                <c:pt idx="26">
                  <c:v>279618</c:v>
                </c:pt>
                <c:pt idx="27">
                  <c:v>42028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D-429C-B742-4F135276B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4151574"/>
        <c:axId val="12425550"/>
      </c:barChart>
      <c:catAx>
        <c:axId val="3415157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425550"/>
        <c:crosses val="autoZero"/>
        <c:auto val="1"/>
        <c:lblAlgn val="ctr"/>
        <c:lblOffset val="100"/>
        <c:noMultiLvlLbl val="0"/>
      </c:catAx>
      <c:valAx>
        <c:axId val="1242555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15157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41196673.949000001</c:v>
              </c:pt>
              <c:pt idx="1">
                <c:v>44545628.034999996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1C4-4F60-A555-62C0E5DD8546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43139338.160999984</c:v>
              </c:pt>
              <c:pt idx="1">
                <c:v>43905756.189000003</c:v>
              </c:pt>
              <c:pt idx="2">
                <c:v>47852334.751000002</c:v>
              </c:pt>
              <c:pt idx="3">
                <c:v>47626216.517999969</c:v>
              </c:pt>
              <c:pt idx="4">
                <c:v>47721020.148999989</c:v>
              </c:pt>
              <c:pt idx="5">
                <c:v>45308031.474999987</c:v>
              </c:pt>
              <c:pt idx="6">
                <c:v>48552801.795999996</c:v>
              </c:pt>
              <c:pt idx="7">
                <c:v>44645870.443999968</c:v>
              </c:pt>
              <c:pt idx="8">
                <c:v>46724084.248000011</c:v>
              </c:pt>
              <c:pt idx="9">
                <c:v>48877703.431999989</c:v>
              </c:pt>
              <c:pt idx="10">
                <c:v>46828120.15699999</c:v>
              </c:pt>
              <c:pt idx="11">
                <c:v>44986326.044999987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1C4-4F60-A555-62C0E5DD8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65038"/>
        <c:axId val="21779427"/>
      </c:lineChart>
      <c:catAx>
        <c:axId val="1776503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779427"/>
        <c:crosses val="autoZero"/>
        <c:auto val="1"/>
        <c:lblAlgn val="ctr"/>
        <c:lblOffset val="100"/>
        <c:noMultiLvlLbl val="0"/>
      </c:catAx>
      <c:valAx>
        <c:axId val="21779427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76503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13681694</c:v>
              </c:pt>
              <c:pt idx="1">
                <c:v>15171232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9E5-4F2B-B496-59D4C3916ED1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14105361</c:v>
              </c:pt>
              <c:pt idx="1">
                <c:v>13828730</c:v>
              </c:pt>
              <c:pt idx="2">
                <c:v>15337484</c:v>
              </c:pt>
              <c:pt idx="3">
                <c:v>15747498</c:v>
              </c:pt>
              <c:pt idx="4">
                <c:v>14797835</c:v>
              </c:pt>
              <c:pt idx="5">
                <c:v>13388732</c:v>
              </c:pt>
              <c:pt idx="6">
                <c:v>16367415</c:v>
              </c:pt>
              <c:pt idx="7">
                <c:v>14913586</c:v>
              </c:pt>
              <c:pt idx="8">
                <c:v>15028821</c:v>
              </c:pt>
              <c:pt idx="9">
                <c:v>16717042</c:v>
              </c:pt>
              <c:pt idx="10">
                <c:v>14925758</c:v>
              </c:pt>
              <c:pt idx="11">
                <c:v>15761917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9E5-4F2B-B496-59D4C3916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47668"/>
        <c:axId val="32418839"/>
      </c:lineChart>
      <c:catAx>
        <c:axId val="4824766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418839"/>
        <c:crosses val="autoZero"/>
        <c:auto val="1"/>
        <c:lblAlgn val="ctr"/>
        <c:lblOffset val="100"/>
        <c:noMultiLvlLbl val="0"/>
      </c:catAx>
      <c:valAx>
        <c:axId val="32418839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247668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6244502</c:v>
              </c:pt>
              <c:pt idx="1">
                <c:v>6483554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544-4A9A-A977-BA6A53D0FEF2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6164452</c:v>
              </c:pt>
              <c:pt idx="1">
                <c:v>6739960</c:v>
              </c:pt>
              <c:pt idx="2">
                <c:v>7341603</c:v>
              </c:pt>
              <c:pt idx="3">
                <c:v>6633658</c:v>
              </c:pt>
              <c:pt idx="4">
                <c:v>6510902</c:v>
              </c:pt>
              <c:pt idx="5">
                <c:v>6456124</c:v>
              </c:pt>
              <c:pt idx="6">
                <c:v>6414055</c:v>
              </c:pt>
              <c:pt idx="7">
                <c:v>6273326</c:v>
              </c:pt>
              <c:pt idx="8">
                <c:v>7778514</c:v>
              </c:pt>
              <c:pt idx="9">
                <c:v>7313082</c:v>
              </c:pt>
              <c:pt idx="10">
                <c:v>7521627</c:v>
              </c:pt>
              <c:pt idx="11">
                <c:v>6587851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544-4A9A-A977-BA6A53D0F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95458"/>
        <c:axId val="64215269"/>
      </c:lineChart>
      <c:catAx>
        <c:axId val="639545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215269"/>
        <c:crosses val="autoZero"/>
        <c:auto val="1"/>
        <c:lblAlgn val="ctr"/>
        <c:lblOffset val="100"/>
        <c:noMultiLvlLbl val="0"/>
      </c:catAx>
      <c:valAx>
        <c:axId val="64215269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9545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19968944</c:v>
              </c:pt>
              <c:pt idx="1">
                <c:v>21787748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316-419B-86F2-E739DC211BF4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21655187</c:v>
              </c:pt>
              <c:pt idx="1">
                <c:v>22034142</c:v>
              </c:pt>
              <c:pt idx="2">
                <c:v>23919228</c:v>
              </c:pt>
              <c:pt idx="3">
                <c:v>23955586</c:v>
              </c:pt>
              <c:pt idx="4">
                <c:v>25160464</c:v>
              </c:pt>
              <c:pt idx="5">
                <c:v>24217346</c:v>
              </c:pt>
              <c:pt idx="6">
                <c:v>24422489</c:v>
              </c:pt>
              <c:pt idx="7">
                <c:v>22173978</c:v>
              </c:pt>
              <c:pt idx="8">
                <c:v>22623218</c:v>
              </c:pt>
              <c:pt idx="9">
                <c:v>23343691</c:v>
              </c:pt>
              <c:pt idx="10">
                <c:v>23064621</c:v>
              </c:pt>
              <c:pt idx="11">
                <c:v>21381946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316-419B-86F2-E739DC211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00510"/>
        <c:axId val="799087"/>
      </c:lineChart>
      <c:catAx>
        <c:axId val="6620051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99087"/>
        <c:crosses val="autoZero"/>
        <c:auto val="1"/>
        <c:lblAlgn val="ctr"/>
        <c:lblOffset val="100"/>
        <c:noMultiLvlLbl val="0"/>
      </c:catAx>
      <c:valAx>
        <c:axId val="799087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20051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13873107</c:v>
              </c:pt>
              <c:pt idx="1">
                <c:v>14803090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8E1-4B67-8B9A-9F7B502522A9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15059365</c:v>
              </c:pt>
              <c:pt idx="1">
                <c:v>14894425</c:v>
              </c:pt>
              <c:pt idx="2">
                <c:v>16086335</c:v>
              </c:pt>
              <c:pt idx="3">
                <c:v>16485082</c:v>
              </c:pt>
              <c:pt idx="4">
                <c:v>16997274</c:v>
              </c:pt>
              <c:pt idx="5">
                <c:v>16462638</c:v>
              </c:pt>
              <c:pt idx="6">
                <c:v>16703924</c:v>
              </c:pt>
              <c:pt idx="7">
                <c:v>15800891</c:v>
              </c:pt>
              <c:pt idx="8">
                <c:v>15311828</c:v>
              </c:pt>
              <c:pt idx="9">
                <c:v>16036745</c:v>
              </c:pt>
              <c:pt idx="10">
                <c:v>15842531</c:v>
              </c:pt>
              <c:pt idx="11">
                <c:v>14685827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8E1-4B67-8B9A-9F7B50252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60"/>
        <c:axId val="9180551"/>
      </c:lineChart>
      <c:catAx>
        <c:axId val="12576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180551"/>
        <c:crosses val="autoZero"/>
        <c:auto val="1"/>
        <c:lblAlgn val="ctr"/>
        <c:lblOffset val="100"/>
        <c:noMultiLvlLbl val="0"/>
      </c:catAx>
      <c:valAx>
        <c:axId val="9180551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760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Sólidos!$E$7:$E$34</c:f>
              <c:numCache>
                <c:formatCode>#,##0</c:formatCode>
                <c:ptCount val="28"/>
                <c:pt idx="0">
                  <c:v>554755</c:v>
                </c:pt>
                <c:pt idx="1">
                  <c:v>156577</c:v>
                </c:pt>
                <c:pt idx="2">
                  <c:v>722712</c:v>
                </c:pt>
                <c:pt idx="3">
                  <c:v>387387</c:v>
                </c:pt>
                <c:pt idx="4">
                  <c:v>34988</c:v>
                </c:pt>
                <c:pt idx="5">
                  <c:v>335130</c:v>
                </c:pt>
                <c:pt idx="6">
                  <c:v>45413</c:v>
                </c:pt>
                <c:pt idx="7">
                  <c:v>597676</c:v>
                </c:pt>
                <c:pt idx="8">
                  <c:v>701158</c:v>
                </c:pt>
                <c:pt idx="9">
                  <c:v>1380950</c:v>
                </c:pt>
                <c:pt idx="10">
                  <c:v>1315533</c:v>
                </c:pt>
                <c:pt idx="11">
                  <c:v>772</c:v>
                </c:pt>
                <c:pt idx="12">
                  <c:v>572431</c:v>
                </c:pt>
                <c:pt idx="13">
                  <c:v>1559949</c:v>
                </c:pt>
                <c:pt idx="14">
                  <c:v>741748</c:v>
                </c:pt>
                <c:pt idx="15">
                  <c:v>80765</c:v>
                </c:pt>
                <c:pt idx="16">
                  <c:v>164486</c:v>
                </c:pt>
                <c:pt idx="17">
                  <c:v>109068</c:v>
                </c:pt>
                <c:pt idx="18">
                  <c:v>6281</c:v>
                </c:pt>
                <c:pt idx="19">
                  <c:v>149482</c:v>
                </c:pt>
                <c:pt idx="20">
                  <c:v>129528</c:v>
                </c:pt>
                <c:pt idx="21">
                  <c:v>49921</c:v>
                </c:pt>
                <c:pt idx="22">
                  <c:v>527796</c:v>
                </c:pt>
                <c:pt idx="23">
                  <c:v>266763</c:v>
                </c:pt>
                <c:pt idx="24">
                  <c:v>1729384</c:v>
                </c:pt>
                <c:pt idx="25">
                  <c:v>324823</c:v>
                </c:pt>
                <c:pt idx="26">
                  <c:v>26507</c:v>
                </c:pt>
                <c:pt idx="27">
                  <c:v>56073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1-42E3-ACB5-3B07B6FB803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Sólidos!$D$7:$D$34</c:f>
              <c:numCache>
                <c:formatCode>#,##0</c:formatCode>
                <c:ptCount val="28"/>
                <c:pt idx="0">
                  <c:v>638983</c:v>
                </c:pt>
                <c:pt idx="1">
                  <c:v>185574</c:v>
                </c:pt>
                <c:pt idx="2">
                  <c:v>658543</c:v>
                </c:pt>
                <c:pt idx="3">
                  <c:v>448268</c:v>
                </c:pt>
                <c:pt idx="4">
                  <c:v>70179</c:v>
                </c:pt>
                <c:pt idx="5">
                  <c:v>366690</c:v>
                </c:pt>
                <c:pt idx="6">
                  <c:v>56732</c:v>
                </c:pt>
                <c:pt idx="7">
                  <c:v>510110</c:v>
                </c:pt>
                <c:pt idx="8">
                  <c:v>617707</c:v>
                </c:pt>
                <c:pt idx="9">
                  <c:v>1123469</c:v>
                </c:pt>
                <c:pt idx="10">
                  <c:v>1206005</c:v>
                </c:pt>
                <c:pt idx="11">
                  <c:v>1300</c:v>
                </c:pt>
                <c:pt idx="12">
                  <c:v>464910</c:v>
                </c:pt>
                <c:pt idx="13">
                  <c:v>2081695</c:v>
                </c:pt>
                <c:pt idx="14">
                  <c:v>906605</c:v>
                </c:pt>
                <c:pt idx="15">
                  <c:v>61459</c:v>
                </c:pt>
                <c:pt idx="16">
                  <c:v>214938</c:v>
                </c:pt>
                <c:pt idx="17">
                  <c:v>228469</c:v>
                </c:pt>
                <c:pt idx="18">
                  <c:v>0</c:v>
                </c:pt>
                <c:pt idx="19">
                  <c:v>74882</c:v>
                </c:pt>
                <c:pt idx="20">
                  <c:v>170754</c:v>
                </c:pt>
                <c:pt idx="21">
                  <c:v>81296</c:v>
                </c:pt>
                <c:pt idx="22">
                  <c:v>416854</c:v>
                </c:pt>
                <c:pt idx="23">
                  <c:v>375348</c:v>
                </c:pt>
                <c:pt idx="24">
                  <c:v>1426500</c:v>
                </c:pt>
                <c:pt idx="25">
                  <c:v>415145</c:v>
                </c:pt>
                <c:pt idx="26">
                  <c:v>36632</c:v>
                </c:pt>
                <c:pt idx="27">
                  <c:v>65365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C1-42E3-ACB5-3B07B6FB8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401671"/>
        <c:axId val="21124481"/>
      </c:barChart>
      <c:catAx>
        <c:axId val="1040167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124481"/>
        <c:crosses val="autoZero"/>
        <c:auto val="1"/>
        <c:lblAlgn val="ctr"/>
        <c:lblOffset val="100"/>
        <c:noMultiLvlLbl val="0"/>
      </c:catAx>
      <c:valAx>
        <c:axId val="2112448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40167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1369265.75</c:v>
              </c:pt>
              <c:pt idx="1">
                <c:v>1461072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A72-4852-B382-B1B5443D2E55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1415917.25</c:v>
              </c:pt>
              <c:pt idx="1">
                <c:v>1416991</c:v>
              </c:pt>
              <c:pt idx="2">
                <c:v>1503752</c:v>
              </c:pt>
              <c:pt idx="3">
                <c:v>1569684.75</c:v>
              </c:pt>
              <c:pt idx="4">
                <c:v>1677216.25</c:v>
              </c:pt>
              <c:pt idx="5">
                <c:v>1617075.75</c:v>
              </c:pt>
              <c:pt idx="6">
                <c:v>1674723.5</c:v>
              </c:pt>
              <c:pt idx="7">
                <c:v>1601433.25</c:v>
              </c:pt>
              <c:pt idx="8">
                <c:v>1553011.75</c:v>
              </c:pt>
              <c:pt idx="9">
                <c:v>1616821.75</c:v>
              </c:pt>
              <c:pt idx="10">
                <c:v>1575712.75</c:v>
              </c:pt>
              <c:pt idx="11">
                <c:v>1412206.25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A72-4852-B382-B1B5443D2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596743"/>
        <c:axId val="62514089"/>
      </c:lineChart>
      <c:catAx>
        <c:axId val="2659674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514089"/>
        <c:crosses val="autoZero"/>
        <c:auto val="1"/>
        <c:lblAlgn val="ctr"/>
        <c:lblOffset val="100"/>
        <c:noMultiLvlLbl val="0"/>
      </c:catAx>
      <c:valAx>
        <c:axId val="62514089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596743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-4.5032313772404131E-2</c:v>
              </c:pt>
              <c:pt idx="1">
                <c:v>-1.496686718221696E-2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35-4966-91B0-72EE24C4D42B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-5.8139058512655883E-2</c:v>
              </c:pt>
              <c:pt idx="1">
                <c:v>-2.0381777446738188E-2</c:v>
              </c:pt>
              <c:pt idx="2">
                <c:v>-9.9875407260436866E-3</c:v>
              </c:pt>
              <c:pt idx="3">
                <c:v>-1.510745570842731E-2</c:v>
              </c:pt>
              <c:pt idx="4">
                <c:v>-2.6399275240935771E-2</c:v>
              </c:pt>
              <c:pt idx="5">
                <c:v>-2.9215815598588771E-2</c:v>
              </c:pt>
              <c:pt idx="6">
                <c:v>-2.093617047220309E-2</c:v>
              </c:pt>
              <c:pt idx="7">
                <c:v>-2.2550478022089759E-2</c:v>
              </c:pt>
              <c:pt idx="8">
                <c:v>-1.6650795178017371E-2</c:v>
              </c:pt>
              <c:pt idx="9">
                <c:v>-9.0635888136665343E-3</c:v>
              </c:pt>
              <c:pt idx="10">
                <c:v>-3.9597542966073318E-3</c:v>
              </c:pt>
              <c:pt idx="11">
                <c:v>-2.7821256670780281E-3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35-4966-91B0-72EE24C4D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32525"/>
        <c:axId val="43868003"/>
      </c:lineChart>
      <c:catAx>
        <c:axId val="1163252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68003"/>
        <c:crosses val="autoZero"/>
        <c:auto val="1"/>
        <c:lblAlgn val="ctr"/>
        <c:lblOffset val="100"/>
        <c:noMultiLvlLbl val="0"/>
      </c:catAx>
      <c:valAx>
        <c:axId val="4386800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63252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-3.003588493764886E-2</c:v>
              </c:pt>
              <c:pt idx="1">
                <c:v>3.2892962223112887E-2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AC1-4644-B14B-AFACD6D65289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-0.10181610618688</c:v>
              </c:pt>
              <c:pt idx="1">
                <c:v>-6.6210144954908734E-2</c:v>
              </c:pt>
              <c:pt idx="2">
                <c:v>-4.0158446393613663E-2</c:v>
              </c:pt>
              <c:pt idx="3">
                <c:v>-3.07776927436888E-2</c:v>
              </c:pt>
              <c:pt idx="4">
                <c:v>-3.9761409610205467E-2</c:v>
              </c:pt>
              <c:pt idx="5">
                <c:v>-5.0585165342311389E-2</c:v>
              </c:pt>
              <c:pt idx="6">
                <c:v>-3.0086418090245481E-2</c:v>
              </c:pt>
              <c:pt idx="7">
                <c:v>-2.972521758162849E-2</c:v>
              </c:pt>
              <c:pt idx="8">
                <c:v>-1.8424191008146851E-2</c:v>
              </c:pt>
              <c:pt idx="9">
                <c:v>1.702165191515892E-3</c:v>
              </c:pt>
              <c:pt idx="10">
                <c:v>4.4508906105342749E-3</c:v>
              </c:pt>
              <c:pt idx="11">
                <c:v>1.00716020135132E-2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AC1-4644-B14B-AFACD6D65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9846"/>
        <c:axId val="24808793"/>
      </c:lineChart>
      <c:catAx>
        <c:axId val="33984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808793"/>
        <c:crosses val="autoZero"/>
        <c:auto val="1"/>
        <c:lblAlgn val="ctr"/>
        <c:lblOffset val="100"/>
        <c:noMultiLvlLbl val="0"/>
      </c:catAx>
      <c:valAx>
        <c:axId val="2480879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984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1.29857447182653E-2</c:v>
              </c:pt>
              <c:pt idx="1">
                <c:v>-1.3666333653947199E-2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9FB-435F-B492-B9D8ED917E07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-0.18080437410946909</c:v>
              </c:pt>
              <c:pt idx="1">
                <c:v>-5.1750894447974427E-2</c:v>
              </c:pt>
              <c:pt idx="2">
                <c:v>9.1899977782650133E-4</c:v>
              </c:pt>
              <c:pt idx="3">
                <c:v>-1.2394417138810071E-2</c:v>
              </c:pt>
              <c:pt idx="4">
                <c:v>-4.6342909420301837E-2</c:v>
              </c:pt>
              <c:pt idx="5">
                <c:v>-4.9213902002220762E-2</c:v>
              </c:pt>
              <c:pt idx="6">
                <c:v>-5.9024330313283253E-2</c:v>
              </c:pt>
              <c:pt idx="7">
                <c:v>-6.7591259850120822E-2</c:v>
              </c:pt>
              <c:pt idx="8">
                <c:v>-5.4532994031194833E-2</c:v>
              </c:pt>
              <c:pt idx="9">
                <c:v>-4.6059819978581773E-2</c:v>
              </c:pt>
              <c:pt idx="10">
                <c:v>-3.5390365215341557E-2</c:v>
              </c:pt>
              <c:pt idx="11">
                <c:v>-3.5727994852317917E-2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9FB-435F-B492-B9D8ED917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05088"/>
        <c:axId val="47370060"/>
      </c:lineChart>
      <c:catAx>
        <c:axId val="3190508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370060"/>
        <c:crosses val="autoZero"/>
        <c:auto val="1"/>
        <c:lblAlgn val="ctr"/>
        <c:lblOffset val="100"/>
        <c:noMultiLvlLbl val="0"/>
      </c:catAx>
      <c:valAx>
        <c:axId val="4737006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90508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-7.7867856786459466E-2</c:v>
              </c:pt>
              <c:pt idx="1">
                <c:v>-4.4235904836167239E-2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666-47ED-BE93-F4870BD860F5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2.1313022262922528E-2</c:v>
              </c:pt>
              <c:pt idx="1">
                <c:v>2.102765008244423E-2</c:v>
              </c:pt>
              <c:pt idx="2">
                <c:v>5.8801578234508592E-3</c:v>
              </c:pt>
              <c:pt idx="3">
                <c:v>-4.7045690613065627E-3</c:v>
              </c:pt>
              <c:pt idx="4">
                <c:v>-1.1081306529633791E-2</c:v>
              </c:pt>
              <c:pt idx="5">
                <c:v>-8.6653085086609849E-3</c:v>
              </c:pt>
              <c:pt idx="6">
                <c:v>-2.9416290702671821E-3</c:v>
              </c:pt>
              <c:pt idx="7">
                <c:v>-3.6752495201182178E-3</c:v>
              </c:pt>
              <c:pt idx="8">
                <c:v>-3.4188120759470748E-3</c:v>
              </c:pt>
              <c:pt idx="9">
                <c:v>-4.3719609094396983E-3</c:v>
              </c:pt>
              <c:pt idx="10">
                <c:v>6.2675587468286054E-4</c:v>
              </c:pt>
              <c:pt idx="11">
                <c:v>-6.8192611900430578E-4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666-47ED-BE93-F4870BD86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327967"/>
        <c:axId val="54675726"/>
      </c:lineChart>
      <c:catAx>
        <c:axId val="2832796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675726"/>
        <c:crosses val="autoZero"/>
        <c:auto val="1"/>
        <c:lblAlgn val="ctr"/>
        <c:lblOffset val="100"/>
        <c:noMultiLvlLbl val="0"/>
      </c:catAx>
      <c:valAx>
        <c:axId val="5467572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32796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-7.8772112901174807E-2</c:v>
              </c:pt>
              <c:pt idx="1">
                <c:v>-4.2652131833734508E-2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D67-453F-9476-F58800D23E66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2.577319552517876E-2</c:v>
              </c:pt>
              <c:pt idx="1">
                <c:v>9.7769777595348994E-3</c:v>
              </c:pt>
              <c:pt idx="2">
                <c:v>-1.279935186293624E-2</c:v>
              </c:pt>
              <c:pt idx="3">
                <c:v>-1.8806463656342979E-2</c:v>
              </c:pt>
              <c:pt idx="4">
                <c:v>-2.4412517633512602E-2</c:v>
              </c:pt>
              <c:pt idx="5">
                <c:v>-2.4944248893447481E-2</c:v>
              </c:pt>
              <c:pt idx="6">
                <c:v>-1.8130583171781071E-2</c:v>
              </c:pt>
              <c:pt idx="7">
                <c:v>-1.83928476807107E-2</c:v>
              </c:pt>
              <c:pt idx="8">
                <c:v>-1.933138082648711E-2</c:v>
              </c:pt>
              <c:pt idx="9">
                <c:v>-1.8987952766160939E-2</c:v>
              </c:pt>
              <c:pt idx="10">
                <c:v>-1.191226984660454E-2</c:v>
              </c:pt>
              <c:pt idx="11">
                <c:v>-1.3591438410952891E-2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D67-453F-9476-F58800D23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395403"/>
        <c:axId val="53707425"/>
      </c:lineChart>
      <c:catAx>
        <c:axId val="2739540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707425"/>
        <c:crosses val="autoZero"/>
        <c:auto val="1"/>
        <c:lblAlgn val="ctr"/>
        <c:lblOffset val="100"/>
        <c:noMultiLvlLbl val="0"/>
      </c:catAx>
      <c:valAx>
        <c:axId val="5370742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39540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-3.2947900027349708E-2</c:v>
              </c:pt>
              <c:pt idx="1">
                <c:v>-9.0737142651897685E-4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8C1-46FD-AE0F-228D8EF6D0A1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5.0050707212660583E-2</c:v>
              </c:pt>
              <c:pt idx="1">
                <c:v>3.2936255596012209E-2</c:v>
              </c:pt>
              <c:pt idx="2">
                <c:v>8.1631111138233958E-3</c:v>
              </c:pt>
              <c:pt idx="3">
                <c:v>5.0673724643195417E-3</c:v>
              </c:pt>
              <c:pt idx="4">
                <c:v>3.6464688995518908E-3</c:v>
              </c:pt>
              <c:pt idx="5">
                <c:v>6.0444872688416593E-3</c:v>
              </c:pt>
              <c:pt idx="6">
                <c:v>1.8015063268475021E-2</c:v>
              </c:pt>
              <c:pt idx="7">
                <c:v>2.05389413162822E-2</c:v>
              </c:pt>
              <c:pt idx="8">
                <c:v>2.1943090383451439E-2</c:v>
              </c:pt>
              <c:pt idx="9">
                <c:v>2.4025997803661658E-2</c:v>
              </c:pt>
              <c:pt idx="10">
                <c:v>3.1129904954953821E-2</c:v>
              </c:pt>
              <c:pt idx="11">
                <c:v>2.77011640274436E-2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8C1-46FD-AE0F-228D8EF6D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021532"/>
        <c:axId val="12326173"/>
      </c:lineChart>
      <c:catAx>
        <c:axId val="3602153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326173"/>
        <c:crosses val="autoZero"/>
        <c:auto val="1"/>
        <c:lblAlgn val="ctr"/>
        <c:lblOffset val="100"/>
        <c:noMultiLvlLbl val="0"/>
      </c:catAx>
      <c:valAx>
        <c:axId val="1232617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02153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74-48AF-A064-EE48312810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74-48AF-A064-EE48312810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74-48AF-A064-EE48312810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74-48AF-A064-EE48312810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74-48AF-A064-EE48312810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74-48AF-A064-EE48312810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74-48AF-A064-EE48312810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74-48AF-A064-EE48312810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74-48AF-A064-EE48312810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74-48AF-A064-EE48312810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74-48AF-A064-EE4831281094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#,##0.00</c:formatCode>
              <c:ptCount val="12"/>
              <c:pt idx="0">
                <c:v>556.35836293500017</c:v>
              </c:pt>
              <c:pt idx="1">
                <c:v>554.91948318000004</c:v>
              </c:pt>
              <c:pt idx="2">
                <c:v>551.47614262900004</c:v>
              </c:pt>
              <c:pt idx="3">
                <c:v>549.42647136599999</c:v>
              </c:pt>
              <c:pt idx="4">
                <c:v>550.78861959599988</c:v>
              </c:pt>
              <c:pt idx="5">
                <c:v>549.21188360499991</c:v>
              </c:pt>
              <c:pt idx="6">
                <c:v>550.68411108899977</c:v>
              </c:pt>
              <c:pt idx="7">
                <c:v>553.47204743700001</c:v>
              </c:pt>
              <c:pt idx="8">
                <c:v>555.68704913199997</c:v>
              </c:pt>
              <c:pt idx="9">
                <c:v>556.16760336499999</c:v>
              </c:pt>
              <c:pt idx="10">
                <c:v>554.22493915299981</c:v>
              </c:pt>
              <c:pt idx="11">
                <c:v>554.86481099900004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CD74-48AF-A064-EE48312810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6211452"/>
        <c:axId val="1597816"/>
      </c:lineChart>
      <c:catAx>
        <c:axId val="6621145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97816"/>
        <c:crosses val="autoZero"/>
        <c:auto val="1"/>
        <c:lblAlgn val="ctr"/>
        <c:lblOffset val="100"/>
        <c:noMultiLvlLbl val="0"/>
      </c:catAx>
      <c:valAx>
        <c:axId val="159781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21145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83-4DF9-98E5-46D4F245C2D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83-4DF9-98E5-46D4F245C2D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83-4DF9-98E5-46D4F245C2D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83-4DF9-98E5-46D4F245C2D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83-4DF9-98E5-46D4F245C2D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83-4DF9-98E5-46D4F245C2D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83-4DF9-98E5-46D4F245C2D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83-4DF9-98E5-46D4F245C2D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83-4DF9-98E5-46D4F245C2D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83-4DF9-98E5-46D4F245C2D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83-4DF9-98E5-46D4F245C2D4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#,##0.00</c:formatCode>
              <c:ptCount val="12"/>
              <c:pt idx="0">
                <c:v>177.305769</c:v>
              </c:pt>
              <c:pt idx="1">
                <c:v>177.24203900000001</c:v>
              </c:pt>
              <c:pt idx="2">
                <c:v>176.05959300000001</c:v>
              </c:pt>
              <c:pt idx="3">
                <c:v>174.46984399999999</c:v>
              </c:pt>
              <c:pt idx="4">
                <c:v>175.90338800000001</c:v>
              </c:pt>
              <c:pt idx="5">
                <c:v>175.48625000000001</c:v>
              </c:pt>
              <c:pt idx="6">
                <c:v>176.610105</c:v>
              </c:pt>
              <c:pt idx="7">
                <c:v>179.371478</c:v>
              </c:pt>
              <c:pt idx="8">
                <c:v>179.84803600000001</c:v>
              </c:pt>
              <c:pt idx="9">
                <c:v>180.92017899999999</c:v>
              </c:pt>
              <c:pt idx="10">
                <c:v>180.496512</c:v>
              </c:pt>
              <c:pt idx="11">
                <c:v>181.83901399999999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0D83-4DF9-98E5-46D4F245C2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0263507"/>
        <c:axId val="61752416"/>
      </c:lineChart>
      <c:catAx>
        <c:axId val="3026350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752416"/>
        <c:crosses val="autoZero"/>
        <c:auto val="1"/>
        <c:lblAlgn val="ctr"/>
        <c:lblOffset val="100"/>
        <c:noMultiLvlLbl val="0"/>
      </c:catAx>
      <c:valAx>
        <c:axId val="6175241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26350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12-466E-A22E-0DD9CB976BF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12-466E-A22E-0DD9CB976BF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12-466E-A22E-0DD9CB976BF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12-466E-A22E-0DD9CB976BF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12-466E-A22E-0DD9CB976B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12-466E-A22E-0DD9CB976BF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12-466E-A22E-0DD9CB976BF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12-466E-A22E-0DD9CB976BF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12-466E-A22E-0DD9CB976BF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12-466E-A22E-0DD9CB976BF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12-466E-A22E-0DD9CB976BF1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#,##0.00</c:formatCode>
              <c:ptCount val="12"/>
              <c:pt idx="0">
                <c:v>84.782175999999993</c:v>
              </c:pt>
              <c:pt idx="1">
                <c:v>84.426248000000001</c:v>
              </c:pt>
              <c:pt idx="2">
                <c:v>83.140974</c:v>
              </c:pt>
              <c:pt idx="3">
                <c:v>82.701070999999999</c:v>
              </c:pt>
              <c:pt idx="4">
                <c:v>81.861801</c:v>
              </c:pt>
              <c:pt idx="5">
                <c:v>80.955337999999998</c:v>
              </c:pt>
              <c:pt idx="6">
                <c:v>81.284854999999993</c:v>
              </c:pt>
              <c:pt idx="7">
                <c:v>81.498364999999993</c:v>
              </c:pt>
              <c:pt idx="8">
                <c:v>82.006523000000001</c:v>
              </c:pt>
              <c:pt idx="9">
                <c:v>81.735153999999994</c:v>
              </c:pt>
              <c:pt idx="10">
                <c:v>81.815203999999994</c:v>
              </c:pt>
              <c:pt idx="11">
                <c:v>81.558797999999996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1412-466E-A22E-0DD9CB976B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428037"/>
        <c:axId val="43279435"/>
      </c:lineChart>
      <c:catAx>
        <c:axId val="5942803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279435"/>
        <c:crosses val="autoZero"/>
        <c:auto val="1"/>
        <c:lblAlgn val="ctr"/>
        <c:lblOffset val="100"/>
        <c:noMultiLvlLbl val="0"/>
      </c:catAx>
      <c:valAx>
        <c:axId val="4327943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42803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general'!$E$7:$E$34</c:f>
              <c:numCache>
                <c:formatCode>#,##0</c:formatCode>
                <c:ptCount val="28"/>
                <c:pt idx="0">
                  <c:v>77246</c:v>
                </c:pt>
                <c:pt idx="1">
                  <c:v>222441</c:v>
                </c:pt>
                <c:pt idx="2">
                  <c:v>250687</c:v>
                </c:pt>
                <c:pt idx="3">
                  <c:v>201372</c:v>
                </c:pt>
                <c:pt idx="4">
                  <c:v>9528215</c:v>
                </c:pt>
                <c:pt idx="5">
                  <c:v>384211</c:v>
                </c:pt>
                <c:pt idx="6">
                  <c:v>2089513</c:v>
                </c:pt>
                <c:pt idx="7">
                  <c:v>7815834</c:v>
                </c:pt>
                <c:pt idx="8">
                  <c:v>1221800</c:v>
                </c:pt>
                <c:pt idx="9">
                  <c:v>101538</c:v>
                </c:pt>
                <c:pt idx="10">
                  <c:v>266704</c:v>
                </c:pt>
                <c:pt idx="11">
                  <c:v>89940</c:v>
                </c:pt>
                <c:pt idx="12">
                  <c:v>140603</c:v>
                </c:pt>
                <c:pt idx="13">
                  <c:v>278946</c:v>
                </c:pt>
                <c:pt idx="14">
                  <c:v>276527</c:v>
                </c:pt>
                <c:pt idx="15">
                  <c:v>3298592</c:v>
                </c:pt>
                <c:pt idx="16">
                  <c:v>924518</c:v>
                </c:pt>
                <c:pt idx="17">
                  <c:v>188231</c:v>
                </c:pt>
                <c:pt idx="18">
                  <c:v>71364</c:v>
                </c:pt>
                <c:pt idx="19">
                  <c:v>18267</c:v>
                </c:pt>
                <c:pt idx="20">
                  <c:v>392747</c:v>
                </c:pt>
                <c:pt idx="21">
                  <c:v>1452750</c:v>
                </c:pt>
                <c:pt idx="22">
                  <c:v>555944</c:v>
                </c:pt>
                <c:pt idx="23">
                  <c:v>254875</c:v>
                </c:pt>
                <c:pt idx="24">
                  <c:v>243833</c:v>
                </c:pt>
                <c:pt idx="25">
                  <c:v>10540800</c:v>
                </c:pt>
                <c:pt idx="26">
                  <c:v>718745</c:v>
                </c:pt>
                <c:pt idx="27">
                  <c:v>150449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2-4C4C-9BEB-C715C2B1A4C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general'!$D$7:$D$34</c:f>
              <c:numCache>
                <c:formatCode>#,##0</c:formatCode>
                <c:ptCount val="28"/>
                <c:pt idx="0">
                  <c:v>35516</c:v>
                </c:pt>
                <c:pt idx="1">
                  <c:v>232187</c:v>
                </c:pt>
                <c:pt idx="2">
                  <c:v>272061</c:v>
                </c:pt>
                <c:pt idx="3">
                  <c:v>225546</c:v>
                </c:pt>
                <c:pt idx="4">
                  <c:v>10577842</c:v>
                </c:pt>
                <c:pt idx="5">
                  <c:v>404495</c:v>
                </c:pt>
                <c:pt idx="6">
                  <c:v>2230064</c:v>
                </c:pt>
                <c:pt idx="7">
                  <c:v>7584430</c:v>
                </c:pt>
                <c:pt idx="8">
                  <c:v>1302014</c:v>
                </c:pt>
                <c:pt idx="9">
                  <c:v>151146</c:v>
                </c:pt>
                <c:pt idx="10">
                  <c:v>186010</c:v>
                </c:pt>
                <c:pt idx="11">
                  <c:v>98793</c:v>
                </c:pt>
                <c:pt idx="12">
                  <c:v>102278</c:v>
                </c:pt>
                <c:pt idx="13">
                  <c:v>232310</c:v>
                </c:pt>
                <c:pt idx="14">
                  <c:v>235360</c:v>
                </c:pt>
                <c:pt idx="15">
                  <c:v>3381209</c:v>
                </c:pt>
                <c:pt idx="16">
                  <c:v>505952</c:v>
                </c:pt>
                <c:pt idx="17">
                  <c:v>173127</c:v>
                </c:pt>
                <c:pt idx="18">
                  <c:v>77477</c:v>
                </c:pt>
                <c:pt idx="19">
                  <c:v>124287</c:v>
                </c:pt>
                <c:pt idx="20">
                  <c:v>365818</c:v>
                </c:pt>
                <c:pt idx="21">
                  <c:v>1574039</c:v>
                </c:pt>
                <c:pt idx="22">
                  <c:v>539295</c:v>
                </c:pt>
                <c:pt idx="23">
                  <c:v>272651</c:v>
                </c:pt>
                <c:pt idx="24">
                  <c:v>307673</c:v>
                </c:pt>
                <c:pt idx="25">
                  <c:v>11676012</c:v>
                </c:pt>
                <c:pt idx="26">
                  <c:v>693789</c:v>
                </c:pt>
                <c:pt idx="27">
                  <c:v>127948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2-4C4C-9BEB-C715C2B1A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9571784"/>
        <c:axId val="3059098"/>
      </c:barChart>
      <c:catAx>
        <c:axId val="395717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59098"/>
        <c:crosses val="autoZero"/>
        <c:auto val="1"/>
        <c:lblAlgn val="ctr"/>
        <c:lblOffset val="100"/>
        <c:noMultiLvlLbl val="0"/>
      </c:catAx>
      <c:valAx>
        <c:axId val="305909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57178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13-43B0-B78E-6B0A55977BB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13-43B0-B78E-6B0A55977BB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13-43B0-B78E-6B0A55977BB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13-43B0-B78E-6B0A55977BB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13-43B0-B78E-6B0A55977B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13-43B0-B78E-6B0A55977BB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13-43B0-B78E-6B0A55977BB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13-43B0-B78E-6B0A55977BB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13-43B0-B78E-6B0A55977BB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13-43B0-B78E-6B0A55977BB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13-43B0-B78E-6B0A55977BB9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#,##0.00</c:formatCode>
              <c:ptCount val="12"/>
              <c:pt idx="0">
                <c:v>278.53679299999999</c:v>
              </c:pt>
              <c:pt idx="1">
                <c:v>277.70876199999998</c:v>
              </c:pt>
              <c:pt idx="2">
                <c:v>276.83361300000001</c:v>
              </c:pt>
              <c:pt idx="3">
                <c:v>276.90958699999999</c:v>
              </c:pt>
              <c:pt idx="4">
                <c:v>277.65369199999998</c:v>
              </c:pt>
              <c:pt idx="5">
                <c:v>277.44977499999999</c:v>
              </c:pt>
              <c:pt idx="6">
                <c:v>277.42059999999998</c:v>
              </c:pt>
              <c:pt idx="7">
                <c:v>277.11620900000003</c:v>
              </c:pt>
              <c:pt idx="8">
                <c:v>278.30227400000001</c:v>
              </c:pt>
              <c:pt idx="9">
                <c:v>277.95189599999998</c:v>
              </c:pt>
              <c:pt idx="10">
                <c:v>276.26565299999999</c:v>
              </c:pt>
              <c:pt idx="11">
                <c:v>276.01925899999998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5613-43B0-B78E-6B0A55977B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7501985"/>
        <c:axId val="61487850"/>
      </c:lineChart>
      <c:catAx>
        <c:axId val="2750198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487850"/>
        <c:crosses val="autoZero"/>
        <c:auto val="1"/>
        <c:lblAlgn val="ctr"/>
        <c:lblOffset val="100"/>
        <c:noMultiLvlLbl val="0"/>
      </c:catAx>
      <c:valAx>
        <c:axId val="6148785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50198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B2-44EA-B612-86CB3FDB9C3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B2-44EA-B612-86CB3FDB9C3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B2-44EA-B612-86CB3FDB9C3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B2-44EA-B612-86CB3FDB9C3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B2-44EA-B612-86CB3FDB9C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B2-44EA-B612-86CB3FDB9C3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B2-44EA-B612-86CB3FDB9C3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B2-44EA-B612-86CB3FDB9C3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B2-44EA-B612-86CB3FDB9C3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B2-44EA-B612-86CB3FDB9C3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B2-44EA-B612-86CB3FDB9C36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#,##0.00</c:formatCode>
              <c:ptCount val="12"/>
              <c:pt idx="0">
                <c:v>192.39295100000001</c:v>
              </c:pt>
              <c:pt idx="1">
                <c:v>191.791459</c:v>
              </c:pt>
              <c:pt idx="2">
                <c:v>190.99995200000001</c:v>
              </c:pt>
              <c:pt idx="3">
                <c:v>190.534347</c:v>
              </c:pt>
              <c:pt idx="4">
                <c:v>190.90903</c:v>
              </c:pt>
              <c:pt idx="5">
                <c:v>190.58229700000001</c:v>
              </c:pt>
              <c:pt idx="6">
                <c:v>190.15519</c:v>
              </c:pt>
              <c:pt idx="7">
                <c:v>189.89612500000001</c:v>
              </c:pt>
              <c:pt idx="8">
                <c:v>190.87188499999999</c:v>
              </c:pt>
              <c:pt idx="9">
                <c:v>190.36686499999999</c:v>
              </c:pt>
              <c:pt idx="10">
                <c:v>189.18060700000001</c:v>
              </c:pt>
              <c:pt idx="11">
                <c:v>189.08927199999999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0BB2-44EA-B612-86CB3FDB9C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0304265"/>
        <c:axId val="64727705"/>
      </c:lineChart>
      <c:catAx>
        <c:axId val="3030426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727705"/>
        <c:crosses val="autoZero"/>
        <c:auto val="1"/>
        <c:lblAlgn val="ctr"/>
        <c:lblOffset val="100"/>
        <c:noMultiLvlLbl val="0"/>
      </c:catAx>
      <c:valAx>
        <c:axId val="6472770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0426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DE-4FE8-9D9A-1DA76BFBDFE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DE-4FE8-9D9A-1DA76BFBDFE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DE-4FE8-9D9A-1DA76BFBDFE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DE-4FE8-9D9A-1DA76BFBDFE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DE-4FE8-9D9A-1DA76BFBDFE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DE-4FE8-9D9A-1DA76BFBDFE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DE-4FE8-9D9A-1DA76BFBDFE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DE-4FE8-9D9A-1DA76BFBDFE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DE-4FE8-9D9A-1DA76BFBDFE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DE-4FE8-9D9A-1DA76BFBDFE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DE-4FE8-9D9A-1DA76BFBDFEE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#,##0.00</c:formatCode>
              <c:ptCount val="12"/>
              <c:pt idx="0">
                <c:v>18.167375499999999</c:v>
              </c:pt>
              <c:pt idx="1">
                <c:v>18.16204025</c:v>
              </c:pt>
              <c:pt idx="2">
                <c:v>18.15981425</c:v>
              </c:pt>
              <c:pt idx="3">
                <c:v>18.187540500000001</c:v>
              </c:pt>
              <c:pt idx="4">
                <c:v>18.324714749999998</c:v>
              </c:pt>
              <c:pt idx="5">
                <c:v>18.38336425</c:v>
              </c:pt>
              <c:pt idx="6">
                <c:v>18.433508499999999</c:v>
              </c:pt>
              <c:pt idx="7">
                <c:v>18.499367249999999</c:v>
              </c:pt>
              <c:pt idx="8">
                <c:v>18.652205500000001</c:v>
              </c:pt>
              <c:pt idx="9">
                <c:v>18.63454625</c:v>
              </c:pt>
              <c:pt idx="10">
                <c:v>18.58789475</c:v>
              </c:pt>
              <c:pt idx="11">
                <c:v>18.631975749999999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10DE-4FE8-9D9A-1DA76BFBDF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5495253"/>
        <c:axId val="57411696"/>
      </c:lineChart>
      <c:catAx>
        <c:axId val="1549525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411696"/>
        <c:crosses val="autoZero"/>
        <c:auto val="1"/>
        <c:lblAlgn val="ctr"/>
        <c:lblOffset val="100"/>
        <c:noMultiLvlLbl val="0"/>
      </c:catAx>
      <c:valAx>
        <c:axId val="5741169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49525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2B-474B-8D32-4D9C3E59167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2B-474B-8D32-4D9C3E59167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2B-474B-8D32-4D9C3E59167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2B-474B-8D32-4D9C3E59167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2B-474B-8D32-4D9C3E59167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2B-474B-8D32-4D9C3E59167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2B-474B-8D32-4D9C3E59167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2B-474B-8D32-4D9C3E59167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2B-474B-8D32-4D9C3E59167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2B-474B-8D32-4D9C3E59167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2B-474B-8D32-4D9C3E591677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0.00%</c:formatCode>
              <c:ptCount val="12"/>
              <c:pt idx="0">
                <c:v>2.0389339975029661E-2</c:v>
              </c:pt>
              <c:pt idx="1">
                <c:v>1.3791835015206221E-2</c:v>
              </c:pt>
              <c:pt idx="2">
                <c:v>3.4284085492254732E-4</c:v>
              </c:pt>
              <c:pt idx="3">
                <c:v>-6.1814643110130116E-3</c:v>
              </c:pt>
              <c:pt idx="4">
                <c:v>-4.9559731894620197E-3</c:v>
              </c:pt>
              <c:pt idx="5">
                <c:v>-1.0355570827823299E-2</c:v>
              </c:pt>
              <c:pt idx="6">
                <c:v>-9.8268255076894677E-3</c:v>
              </c:pt>
              <c:pt idx="7">
                <c:v>-6.4682436667070084E-3</c:v>
              </c:pt>
              <c:pt idx="8">
                <c:v>-1.7297205328694501E-3</c:v>
              </c:pt>
              <c:pt idx="9">
                <c:v>-2.782125667078251E-3</c:v>
              </c:pt>
              <c:pt idx="10">
                <c:v>-1.4978845045404861E-3</c:v>
              </c:pt>
              <c:pt idx="11">
                <c:v>-1.8769129842690631E-3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192B-474B-8D32-4D9C3E5916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6394342"/>
        <c:axId val="31343792"/>
      </c:lineChart>
      <c:catAx>
        <c:axId val="4639434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343792"/>
        <c:crosses val="autoZero"/>
        <c:auto val="1"/>
        <c:lblAlgn val="ctr"/>
        <c:lblOffset val="100"/>
        <c:noMultiLvlLbl val="0"/>
      </c:catAx>
      <c:valAx>
        <c:axId val="3134379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39434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D8-4CA7-9100-C8AF76B3C9D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D8-4CA7-9100-C8AF76B3C9D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D8-4CA7-9100-C8AF76B3C9D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D8-4CA7-9100-C8AF76B3C9D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D8-4CA7-9100-C8AF76B3C9D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D8-4CA7-9100-C8AF76B3C9D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D8-4CA7-9100-C8AF76B3C9D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D8-4CA7-9100-C8AF76B3C9D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D8-4CA7-9100-C8AF76B3C9D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D8-4CA7-9100-C8AF76B3C9D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D8-4CA7-9100-C8AF76B3C9D0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0.00%</c:formatCode>
              <c:ptCount val="12"/>
              <c:pt idx="0">
                <c:v>1.0444303207201451E-2</c:v>
              </c:pt>
              <c:pt idx="1">
                <c:v>9.7945929141174445E-3</c:v>
              </c:pt>
              <c:pt idx="2">
                <c:v>-6.7106873618553997E-3</c:v>
              </c:pt>
              <c:pt idx="3">
                <c:v>-2.414654681890591E-2</c:v>
              </c:pt>
              <c:pt idx="4">
                <c:v>-1.6409727342620872E-2</c:v>
              </c:pt>
              <c:pt idx="5">
                <c:v>-2.2083480814792111E-2</c:v>
              </c:pt>
              <c:pt idx="6">
                <c:v>-1.546535161175462E-2</c:v>
              </c:pt>
              <c:pt idx="7">
                <c:v>2.9307568041835909E-3</c:v>
              </c:pt>
              <c:pt idx="8">
                <c:v>5.8481044500184824E-3</c:v>
              </c:pt>
              <c:pt idx="9">
                <c:v>1.007160201351311E-2</c:v>
              </c:pt>
              <c:pt idx="10">
                <c:v>1.6783000907404821E-2</c:v>
              </c:pt>
              <c:pt idx="11">
                <c:v>2.6553012526024419E-2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FBD8-4CA7-9100-C8AF76B3C9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9531742"/>
        <c:axId val="59047432"/>
      </c:lineChart>
      <c:catAx>
        <c:axId val="4953174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047432"/>
        <c:crosses val="autoZero"/>
        <c:auto val="1"/>
        <c:lblAlgn val="ctr"/>
        <c:lblOffset val="100"/>
        <c:noMultiLvlLbl val="0"/>
      </c:catAx>
      <c:valAx>
        <c:axId val="5904743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53174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BB-4FDF-A72E-5CCB353E6B9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BB-4FDF-A72E-5CCB353E6B9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BB-4FDF-A72E-5CCB353E6B9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BB-4FDF-A72E-5CCB353E6B9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BB-4FDF-A72E-5CCB353E6B9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BB-4FDF-A72E-5CCB353E6B9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BB-4FDF-A72E-5CCB353E6B9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BB-4FDF-A72E-5CCB353E6B9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BB-4FDF-A72E-5CCB353E6B9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BB-4FDF-A72E-5CCB353E6B9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BB-4FDF-A72E-5CCB353E6B97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0.00%</c:formatCode>
              <c:ptCount val="12"/>
              <c:pt idx="0">
                <c:v>-2.8052206311867361E-2</c:v>
              </c:pt>
              <c:pt idx="1">
                <c:v>-2.4176903796360949E-2</c:v>
              </c:pt>
              <c:pt idx="2">
                <c:v>-4.2811718803804508E-2</c:v>
              </c:pt>
              <c:pt idx="3">
                <c:v>-3.0126609878090019E-2</c:v>
              </c:pt>
              <c:pt idx="4">
                <c:v>-3.8587089532784391E-2</c:v>
              </c:pt>
              <c:pt idx="5">
                <c:v>-4.5797160390013268E-2</c:v>
              </c:pt>
              <c:pt idx="6">
                <c:v>-4.2264867298865277E-2</c:v>
              </c:pt>
              <c:pt idx="7">
                <c:v>-3.9218451365199532E-2</c:v>
              </c:pt>
              <c:pt idx="8">
                <c:v>-3.3935841219392651E-2</c:v>
              </c:pt>
              <c:pt idx="9">
                <c:v>-3.5727994852317903E-2</c:v>
              </c:pt>
              <c:pt idx="10">
                <c:v>-1.9038024672316169E-2</c:v>
              </c:pt>
              <c:pt idx="11">
                <c:v>-2.9747181175352279E-2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BDBB-4FDF-A72E-5CCB353E6B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282206"/>
        <c:axId val="50056741"/>
      </c:lineChart>
      <c:catAx>
        <c:axId val="528220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056741"/>
        <c:crosses val="autoZero"/>
        <c:auto val="1"/>
        <c:lblAlgn val="ctr"/>
        <c:lblOffset val="100"/>
        <c:noMultiLvlLbl val="0"/>
      </c:catAx>
      <c:valAx>
        <c:axId val="50056741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8220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4C-44EC-8FE3-49632377429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4C-44EC-8FE3-49632377429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4C-44EC-8FE3-49632377429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4C-44EC-8FE3-49632377429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4C-44EC-8FE3-49632377429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C-44EC-8FE3-49632377429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4C-44EC-8FE3-49632377429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4C-44EC-8FE3-49632377429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4C-44EC-8FE3-4963237742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4C-44EC-8FE3-49632377429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4C-44EC-8FE3-496323774298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0.00%</c:formatCode>
              <c:ptCount val="12"/>
              <c:pt idx="0">
                <c:v>4.3076077779828907E-2</c:v>
              </c:pt>
              <c:pt idx="1">
                <c:v>3.0198853563222251E-2</c:v>
              </c:pt>
              <c:pt idx="2">
                <c:v>2.003547479597936E-2</c:v>
              </c:pt>
              <c:pt idx="3">
                <c:v>1.4598537899441251E-2</c:v>
              </c:pt>
              <c:pt idx="4">
                <c:v>1.4471776338199819E-2</c:v>
              </c:pt>
              <c:pt idx="5">
                <c:v>9.5315134313810387E-3</c:v>
              </c:pt>
              <c:pt idx="6">
                <c:v>4.9446014709753324E-3</c:v>
              </c:pt>
              <c:pt idx="7">
                <c:v>-1.4024376095638619E-3</c:v>
              </c:pt>
              <c:pt idx="8">
                <c:v>4.1998085678118316E-3</c:v>
              </c:pt>
              <c:pt idx="9">
                <c:v>-6.8192611900426187E-4</c:v>
              </c:pt>
              <c:pt idx="10">
                <c:v>-8.3556192705361073E-3</c:v>
              </c:pt>
              <c:pt idx="11">
                <c:v>-1.0830198445296989E-2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2C4C-44EC-8FE3-4963237742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3967337"/>
        <c:axId val="39104024"/>
      </c:lineChart>
      <c:catAx>
        <c:axId val="6396733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104024"/>
        <c:crosses val="autoZero"/>
        <c:auto val="1"/>
        <c:lblAlgn val="ctr"/>
        <c:lblOffset val="100"/>
        <c:noMultiLvlLbl val="0"/>
      </c:catAx>
      <c:valAx>
        <c:axId val="3910402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96733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18-4FE3-853E-4839A978BA6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18-4FE3-853E-4839A978BA6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18-4FE3-853E-4839A978BA6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18-4FE3-853E-4839A978BA6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18-4FE3-853E-4839A978BA6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18-4FE3-853E-4839A978BA6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18-4FE3-853E-4839A978BA6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18-4FE3-853E-4839A978BA6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18-4FE3-853E-4839A978BA6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18-4FE3-853E-4839A978BA6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18-4FE3-853E-4839A978BA68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0.00%</c:formatCode>
              <c:ptCount val="12"/>
              <c:pt idx="0">
                <c:v>5.0233206440971248E-2</c:v>
              </c:pt>
              <c:pt idx="1">
                <c:v>3.6130003542933671E-2</c:v>
              </c:pt>
              <c:pt idx="2">
                <c:v>2.336570050543723E-2</c:v>
              </c:pt>
              <c:pt idx="3">
                <c:v>1.0424588352852831E-2</c:v>
              </c:pt>
              <c:pt idx="4">
                <c:v>8.4825588893469306E-3</c:v>
              </c:pt>
              <c:pt idx="5">
                <c:v>1.8600674456687699E-4</c:v>
              </c:pt>
              <c:pt idx="6">
                <c:v>-8.0048769666959882E-3</c:v>
              </c:pt>
              <c:pt idx="7">
                <c:v>-1.468776138515334E-2</c:v>
              </c:pt>
              <c:pt idx="8">
                <c:v>-8.1928221222227551E-3</c:v>
              </c:pt>
              <c:pt idx="9">
                <c:v>-1.359143841095291E-2</c:v>
              </c:pt>
              <c:pt idx="10">
                <c:v>-2.1656316268796369E-2</c:v>
              </c:pt>
              <c:pt idx="11">
                <c:v>-2.1681639244664951E-2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D18-4FE3-853E-4839A978BA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5462357"/>
        <c:axId val="38615234"/>
      </c:lineChart>
      <c:catAx>
        <c:axId val="3546235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615234"/>
        <c:crosses val="autoZero"/>
        <c:auto val="1"/>
        <c:lblAlgn val="ctr"/>
        <c:lblOffset val="100"/>
        <c:noMultiLvlLbl val="0"/>
      </c:catAx>
      <c:valAx>
        <c:axId val="3861523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46235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0B-427B-9644-1AACBDDBD05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0B-427B-9644-1AACBDDBD05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0B-427B-9644-1AACBDDBD05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0B-427B-9644-1AACBDDBD05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0B-427B-9644-1AACBDDBD05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0B-427B-9644-1AACBDDBD05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0B-427B-9644-1AACBDDBD05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0B-427B-9644-1AACBDDBD05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0B-427B-9644-1AACBDDBD05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0B-427B-9644-1AACBDDBD05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0B-427B-9644-1AACBDDBD055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0.00%</c:formatCode>
              <c:ptCount val="12"/>
              <c:pt idx="0">
                <c:v>8.1049693801398287E-2</c:v>
              </c:pt>
              <c:pt idx="1">
                <c:v>6.7293869374937962E-2</c:v>
              </c:pt>
              <c:pt idx="2">
                <c:v>5.444082571864383E-2</c:v>
              </c:pt>
              <c:pt idx="3">
                <c:v>4.3538300438353959E-2</c:v>
              </c:pt>
              <c:pt idx="4">
                <c:v>4.5570360092334568E-2</c:v>
              </c:pt>
              <c:pt idx="5">
                <c:v>4.0288038579813987E-2</c:v>
              </c:pt>
              <c:pt idx="6">
                <c:v>3.3337877267338167E-2</c:v>
              </c:pt>
              <c:pt idx="7">
                <c:v>2.7936305332196341E-2</c:v>
              </c:pt>
              <c:pt idx="8">
                <c:v>3.4056089107909152E-2</c:v>
              </c:pt>
              <c:pt idx="9">
                <c:v>2.7701164027443569E-2</c:v>
              </c:pt>
              <c:pt idx="10">
                <c:v>2.1326857420647442E-2</c:v>
              </c:pt>
              <c:pt idx="11">
                <c:v>2.2465739540041E-2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600B-427B-9644-1AACBDDBD0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7203050"/>
        <c:axId val="15073131"/>
      </c:lineChart>
      <c:catAx>
        <c:axId val="5720305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73131"/>
        <c:crosses val="autoZero"/>
        <c:auto val="1"/>
        <c:lblAlgn val="ctr"/>
        <c:lblOffset val="100"/>
        <c:noMultiLvlLbl val="0"/>
      </c:catAx>
      <c:valAx>
        <c:axId val="15073131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0305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contenedores'!$E$7:$E$34</c:f>
              <c:numCache>
                <c:formatCode>#,##0</c:formatCode>
                <c:ptCount val="28"/>
                <c:pt idx="0">
                  <c:v>0</c:v>
                </c:pt>
                <c:pt idx="1">
                  <c:v>205903</c:v>
                </c:pt>
                <c:pt idx="2">
                  <c:v>25028</c:v>
                </c:pt>
                <c:pt idx="3">
                  <c:v>74</c:v>
                </c:pt>
                <c:pt idx="4">
                  <c:v>7360869</c:v>
                </c:pt>
                <c:pt idx="5">
                  <c:v>238507</c:v>
                </c:pt>
                <c:pt idx="6">
                  <c:v>36084</c:v>
                </c:pt>
                <c:pt idx="7">
                  <c:v>6184840</c:v>
                </c:pt>
                <c:pt idx="8">
                  <c:v>705686</c:v>
                </c:pt>
                <c:pt idx="9">
                  <c:v>67912</c:v>
                </c:pt>
                <c:pt idx="10">
                  <c:v>258492</c:v>
                </c:pt>
                <c:pt idx="11">
                  <c:v>11708</c:v>
                </c:pt>
                <c:pt idx="12">
                  <c:v>31032</c:v>
                </c:pt>
                <c:pt idx="13">
                  <c:v>165863</c:v>
                </c:pt>
                <c:pt idx="14">
                  <c:v>130211</c:v>
                </c:pt>
                <c:pt idx="15">
                  <c:v>2368151</c:v>
                </c:pt>
                <c:pt idx="16">
                  <c:v>845310</c:v>
                </c:pt>
                <c:pt idx="17">
                  <c:v>71659</c:v>
                </c:pt>
                <c:pt idx="18">
                  <c:v>3865</c:v>
                </c:pt>
                <c:pt idx="19">
                  <c:v>0</c:v>
                </c:pt>
                <c:pt idx="20">
                  <c:v>0</c:v>
                </c:pt>
                <c:pt idx="21">
                  <c:v>711541</c:v>
                </c:pt>
                <c:pt idx="22">
                  <c:v>239025</c:v>
                </c:pt>
                <c:pt idx="23">
                  <c:v>161945</c:v>
                </c:pt>
                <c:pt idx="24">
                  <c:v>21141</c:v>
                </c:pt>
                <c:pt idx="25">
                  <c:v>8302941</c:v>
                </c:pt>
                <c:pt idx="26">
                  <c:v>473193</c:v>
                </c:pt>
                <c:pt idx="27">
                  <c:v>55217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B-4B86-86C5-25CE0FDF229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contenedores'!$D$7:$D$34</c:f>
              <c:numCache>
                <c:formatCode>#,##0</c:formatCode>
                <c:ptCount val="28"/>
                <c:pt idx="0">
                  <c:v>13</c:v>
                </c:pt>
                <c:pt idx="1">
                  <c:v>210885</c:v>
                </c:pt>
                <c:pt idx="2">
                  <c:v>48059</c:v>
                </c:pt>
                <c:pt idx="3">
                  <c:v>0</c:v>
                </c:pt>
                <c:pt idx="4">
                  <c:v>8302048</c:v>
                </c:pt>
                <c:pt idx="5">
                  <c:v>261068</c:v>
                </c:pt>
                <c:pt idx="6">
                  <c:v>42635</c:v>
                </c:pt>
                <c:pt idx="7">
                  <c:v>5870665</c:v>
                </c:pt>
                <c:pt idx="8">
                  <c:v>740116</c:v>
                </c:pt>
                <c:pt idx="9">
                  <c:v>89999</c:v>
                </c:pt>
                <c:pt idx="10">
                  <c:v>185227</c:v>
                </c:pt>
                <c:pt idx="11">
                  <c:v>10970</c:v>
                </c:pt>
                <c:pt idx="12">
                  <c:v>21732</c:v>
                </c:pt>
                <c:pt idx="13">
                  <c:v>162538</c:v>
                </c:pt>
                <c:pt idx="14">
                  <c:v>125635</c:v>
                </c:pt>
                <c:pt idx="15">
                  <c:v>2483549</c:v>
                </c:pt>
                <c:pt idx="16">
                  <c:v>437538</c:v>
                </c:pt>
                <c:pt idx="17">
                  <c:v>72196</c:v>
                </c:pt>
                <c:pt idx="18">
                  <c:v>5631</c:v>
                </c:pt>
                <c:pt idx="19">
                  <c:v>36</c:v>
                </c:pt>
                <c:pt idx="20">
                  <c:v>0</c:v>
                </c:pt>
                <c:pt idx="21">
                  <c:v>818935</c:v>
                </c:pt>
                <c:pt idx="22">
                  <c:v>208450</c:v>
                </c:pt>
                <c:pt idx="23">
                  <c:v>181722</c:v>
                </c:pt>
                <c:pt idx="24">
                  <c:v>21706</c:v>
                </c:pt>
                <c:pt idx="25">
                  <c:v>9176177</c:v>
                </c:pt>
                <c:pt idx="26">
                  <c:v>434703</c:v>
                </c:pt>
                <c:pt idx="27">
                  <c:v>41557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BB-4B86-86C5-25CE0FDF2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1987581"/>
        <c:axId val="61589570"/>
      </c:barChart>
      <c:catAx>
        <c:axId val="2198758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89570"/>
        <c:crosses val="autoZero"/>
        <c:auto val="1"/>
        <c:lblAlgn val="ctr"/>
        <c:lblOffset val="100"/>
        <c:noMultiLvlLbl val="0"/>
      </c:catAx>
      <c:valAx>
        <c:axId val="6158957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98758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Pesca!$E$7:$E$34</c:f>
              <c:numCache>
                <c:formatCode>#,##0</c:formatCode>
                <c:ptCount val="28"/>
                <c:pt idx="0">
                  <c:v>1787.5709999999999</c:v>
                </c:pt>
                <c:pt idx="1">
                  <c:v>0</c:v>
                </c:pt>
                <c:pt idx="2">
                  <c:v>275.029</c:v>
                </c:pt>
                <c:pt idx="3">
                  <c:v>831.30399999999997</c:v>
                </c:pt>
                <c:pt idx="4">
                  <c:v>109.28100000000001</c:v>
                </c:pt>
                <c:pt idx="5">
                  <c:v>1128.3699999999999</c:v>
                </c:pt>
                <c:pt idx="6">
                  <c:v>122.54600000000001</c:v>
                </c:pt>
                <c:pt idx="7">
                  <c:v>205.749</c:v>
                </c:pt>
                <c:pt idx="8">
                  <c:v>0</c:v>
                </c:pt>
                <c:pt idx="9">
                  <c:v>8.08</c:v>
                </c:pt>
                <c:pt idx="10">
                  <c:v>552.928</c:v>
                </c:pt>
                <c:pt idx="11">
                  <c:v>0</c:v>
                </c:pt>
                <c:pt idx="12">
                  <c:v>12.622999999999999</c:v>
                </c:pt>
                <c:pt idx="13">
                  <c:v>211.61799999999999</c:v>
                </c:pt>
                <c:pt idx="14">
                  <c:v>18.257000000000001</c:v>
                </c:pt>
                <c:pt idx="15">
                  <c:v>29.605</c:v>
                </c:pt>
                <c:pt idx="16">
                  <c:v>4.7430000000000003</c:v>
                </c:pt>
                <c:pt idx="17">
                  <c:v>238.97900000000001</c:v>
                </c:pt>
                <c:pt idx="18">
                  <c:v>0</c:v>
                </c:pt>
                <c:pt idx="19">
                  <c:v>47.055999999999997</c:v>
                </c:pt>
                <c:pt idx="20">
                  <c:v>2069.9209999999998</c:v>
                </c:pt>
                <c:pt idx="21">
                  <c:v>258.81599999999997</c:v>
                </c:pt>
                <c:pt idx="22">
                  <c:v>214.636</c:v>
                </c:pt>
                <c:pt idx="23">
                  <c:v>0</c:v>
                </c:pt>
                <c:pt idx="24">
                  <c:v>191.15899999999999</c:v>
                </c:pt>
                <c:pt idx="25">
                  <c:v>395.38600000000002</c:v>
                </c:pt>
                <c:pt idx="26">
                  <c:v>3248.3270000000002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6-4191-A40C-292979D56C7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Pesca!$D$7:$D$34</c:f>
              <c:numCache>
                <c:formatCode>#,##0</c:formatCode>
                <c:ptCount val="28"/>
                <c:pt idx="0">
                  <c:v>2322.0520000000001</c:v>
                </c:pt>
                <c:pt idx="1">
                  <c:v>0</c:v>
                </c:pt>
                <c:pt idx="2">
                  <c:v>384.03800000000001</c:v>
                </c:pt>
                <c:pt idx="3">
                  <c:v>827.02800000000013</c:v>
                </c:pt>
                <c:pt idx="4">
                  <c:v>199.95599999999999</c:v>
                </c:pt>
                <c:pt idx="5">
                  <c:v>1521.837</c:v>
                </c:pt>
                <c:pt idx="6">
                  <c:v>214.11199999999999</c:v>
                </c:pt>
                <c:pt idx="7">
                  <c:v>237.66800000000001</c:v>
                </c:pt>
                <c:pt idx="8">
                  <c:v>0</c:v>
                </c:pt>
                <c:pt idx="9">
                  <c:v>29.539000000000001</c:v>
                </c:pt>
                <c:pt idx="10">
                  <c:v>310.77800000000002</c:v>
                </c:pt>
                <c:pt idx="11">
                  <c:v>0</c:v>
                </c:pt>
                <c:pt idx="12">
                  <c:v>42.335000000000008</c:v>
                </c:pt>
                <c:pt idx="13">
                  <c:v>167.779</c:v>
                </c:pt>
                <c:pt idx="14">
                  <c:v>21.047000000000001</c:v>
                </c:pt>
                <c:pt idx="15">
                  <c:v>41.853000000000002</c:v>
                </c:pt>
                <c:pt idx="16">
                  <c:v>1.9690000000000001</c:v>
                </c:pt>
                <c:pt idx="17">
                  <c:v>324.762</c:v>
                </c:pt>
                <c:pt idx="18">
                  <c:v>0</c:v>
                </c:pt>
                <c:pt idx="19">
                  <c:v>111.322</c:v>
                </c:pt>
                <c:pt idx="20">
                  <c:v>2271.3090000000002</c:v>
                </c:pt>
                <c:pt idx="21">
                  <c:v>249.405</c:v>
                </c:pt>
                <c:pt idx="22">
                  <c:v>372.31</c:v>
                </c:pt>
                <c:pt idx="23">
                  <c:v>0</c:v>
                </c:pt>
                <c:pt idx="24">
                  <c:v>171.233</c:v>
                </c:pt>
                <c:pt idx="25">
                  <c:v>296.05700000000002</c:v>
                </c:pt>
                <c:pt idx="26">
                  <c:v>3974.9609999999998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6-4191-A40C-292979D56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642041"/>
        <c:axId val="9215863"/>
      </c:barChart>
      <c:catAx>
        <c:axId val="564204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215863"/>
        <c:crosses val="autoZero"/>
        <c:auto val="1"/>
        <c:lblAlgn val="ctr"/>
        <c:lblOffset val="100"/>
        <c:noMultiLvlLbl val="0"/>
      </c:catAx>
      <c:valAx>
        <c:axId val="921586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4204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Avituallamiento!$E$7:$E$34</c:f>
              <c:numCache>
                <c:formatCode>#,##0</c:formatCode>
                <c:ptCount val="28"/>
                <c:pt idx="0">
                  <c:v>5160</c:v>
                </c:pt>
                <c:pt idx="1">
                  <c:v>4250</c:v>
                </c:pt>
                <c:pt idx="2">
                  <c:v>10164</c:v>
                </c:pt>
                <c:pt idx="3">
                  <c:v>5909</c:v>
                </c:pt>
                <c:pt idx="4">
                  <c:v>463686</c:v>
                </c:pt>
                <c:pt idx="5">
                  <c:v>17787</c:v>
                </c:pt>
                <c:pt idx="6">
                  <c:v>6831</c:v>
                </c:pt>
                <c:pt idx="7">
                  <c:v>235185</c:v>
                </c:pt>
                <c:pt idx="8">
                  <c:v>3143</c:v>
                </c:pt>
                <c:pt idx="9">
                  <c:v>41167</c:v>
                </c:pt>
                <c:pt idx="10">
                  <c:v>4926</c:v>
                </c:pt>
                <c:pt idx="11">
                  <c:v>94146</c:v>
                </c:pt>
                <c:pt idx="12">
                  <c:v>1977</c:v>
                </c:pt>
                <c:pt idx="13">
                  <c:v>5395</c:v>
                </c:pt>
                <c:pt idx="14">
                  <c:v>24640</c:v>
                </c:pt>
                <c:pt idx="15">
                  <c:v>502701</c:v>
                </c:pt>
                <c:pt idx="16">
                  <c:v>26221</c:v>
                </c:pt>
                <c:pt idx="17">
                  <c:v>3436</c:v>
                </c:pt>
                <c:pt idx="18">
                  <c:v>1107</c:v>
                </c:pt>
                <c:pt idx="19">
                  <c:v>2738</c:v>
                </c:pt>
                <c:pt idx="20">
                  <c:v>5459</c:v>
                </c:pt>
                <c:pt idx="21">
                  <c:v>205419</c:v>
                </c:pt>
                <c:pt idx="22">
                  <c:v>7713</c:v>
                </c:pt>
                <c:pt idx="23">
                  <c:v>4758</c:v>
                </c:pt>
                <c:pt idx="24">
                  <c:v>25892</c:v>
                </c:pt>
                <c:pt idx="25">
                  <c:v>99247</c:v>
                </c:pt>
                <c:pt idx="26">
                  <c:v>14963</c:v>
                </c:pt>
                <c:pt idx="27">
                  <c:v>1866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8-4374-9DF4-3EB6F12B69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Avituallamiento!$D$7:$D$34</c:f>
              <c:numCache>
                <c:formatCode>#,##0</c:formatCode>
                <c:ptCount val="28"/>
                <c:pt idx="0">
                  <c:v>6150</c:v>
                </c:pt>
                <c:pt idx="1">
                  <c:v>1293</c:v>
                </c:pt>
                <c:pt idx="2">
                  <c:v>10493</c:v>
                </c:pt>
                <c:pt idx="3">
                  <c:v>6983</c:v>
                </c:pt>
                <c:pt idx="4">
                  <c:v>541177</c:v>
                </c:pt>
                <c:pt idx="5">
                  <c:v>14789</c:v>
                </c:pt>
                <c:pt idx="6">
                  <c:v>14525</c:v>
                </c:pt>
                <c:pt idx="7">
                  <c:v>233190</c:v>
                </c:pt>
                <c:pt idx="8">
                  <c:v>3503</c:v>
                </c:pt>
                <c:pt idx="9">
                  <c:v>40657</c:v>
                </c:pt>
                <c:pt idx="10">
                  <c:v>2672</c:v>
                </c:pt>
                <c:pt idx="11">
                  <c:v>121502</c:v>
                </c:pt>
                <c:pt idx="12">
                  <c:v>1553</c:v>
                </c:pt>
                <c:pt idx="13">
                  <c:v>6831</c:v>
                </c:pt>
                <c:pt idx="14">
                  <c:v>38413</c:v>
                </c:pt>
                <c:pt idx="15">
                  <c:v>460028</c:v>
                </c:pt>
                <c:pt idx="16">
                  <c:v>4969</c:v>
                </c:pt>
                <c:pt idx="17">
                  <c:v>5296</c:v>
                </c:pt>
                <c:pt idx="18">
                  <c:v>838</c:v>
                </c:pt>
                <c:pt idx="19">
                  <c:v>3392</c:v>
                </c:pt>
                <c:pt idx="20">
                  <c:v>5024</c:v>
                </c:pt>
                <c:pt idx="21">
                  <c:v>131142</c:v>
                </c:pt>
                <c:pt idx="22">
                  <c:v>8042</c:v>
                </c:pt>
                <c:pt idx="23">
                  <c:v>4515</c:v>
                </c:pt>
                <c:pt idx="24">
                  <c:v>16971</c:v>
                </c:pt>
                <c:pt idx="25">
                  <c:v>81603</c:v>
                </c:pt>
                <c:pt idx="26">
                  <c:v>15092</c:v>
                </c:pt>
                <c:pt idx="27">
                  <c:v>1208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8-4374-9DF4-3EB6F12B6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69414"/>
        <c:axId val="54758424"/>
      </c:barChart>
      <c:catAx>
        <c:axId val="166941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758424"/>
        <c:crosses val="autoZero"/>
        <c:auto val="1"/>
        <c:lblAlgn val="ctr"/>
        <c:lblOffset val="100"/>
        <c:noMultiLvlLbl val="0"/>
      </c:catAx>
      <c:valAx>
        <c:axId val="5475842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6941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combustibles'!$E$7:$E$34</c:f>
              <c:numCache>
                <c:formatCode>#,##0</c:formatCode>
                <c:ptCount val="28"/>
                <c:pt idx="0">
                  <c:v>3761</c:v>
                </c:pt>
                <c:pt idx="1">
                  <c:v>354</c:v>
                </c:pt>
                <c:pt idx="2">
                  <c:v>4662</c:v>
                </c:pt>
                <c:pt idx="3">
                  <c:v>1796</c:v>
                </c:pt>
                <c:pt idx="4">
                  <c:v>443266</c:v>
                </c:pt>
                <c:pt idx="5">
                  <c:v>5825</c:v>
                </c:pt>
                <c:pt idx="6">
                  <c:v>22</c:v>
                </c:pt>
                <c:pt idx="7">
                  <c:v>196041</c:v>
                </c:pt>
                <c:pt idx="8">
                  <c:v>2562</c:v>
                </c:pt>
                <c:pt idx="9">
                  <c:v>4141</c:v>
                </c:pt>
                <c:pt idx="10">
                  <c:v>0</c:v>
                </c:pt>
                <c:pt idx="11">
                  <c:v>89312</c:v>
                </c:pt>
                <c:pt idx="12">
                  <c:v>1291</c:v>
                </c:pt>
                <c:pt idx="13">
                  <c:v>5395</c:v>
                </c:pt>
                <c:pt idx="14">
                  <c:v>21282</c:v>
                </c:pt>
                <c:pt idx="15">
                  <c:v>425717</c:v>
                </c:pt>
                <c:pt idx="16">
                  <c:v>19960</c:v>
                </c:pt>
                <c:pt idx="17">
                  <c:v>2420</c:v>
                </c:pt>
                <c:pt idx="18">
                  <c:v>0</c:v>
                </c:pt>
                <c:pt idx="19">
                  <c:v>1762</c:v>
                </c:pt>
                <c:pt idx="20">
                  <c:v>2227</c:v>
                </c:pt>
                <c:pt idx="21">
                  <c:v>160662</c:v>
                </c:pt>
                <c:pt idx="22">
                  <c:v>5535</c:v>
                </c:pt>
                <c:pt idx="23">
                  <c:v>3090</c:v>
                </c:pt>
                <c:pt idx="24">
                  <c:v>10165</c:v>
                </c:pt>
                <c:pt idx="25">
                  <c:v>79375</c:v>
                </c:pt>
                <c:pt idx="26">
                  <c:v>5335</c:v>
                </c:pt>
                <c:pt idx="27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D-420E-94E7-BC7F2EE6DBA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combustibles'!$D$7:$D$34</c:f>
              <c:numCache>
                <c:formatCode>#,##0</c:formatCode>
                <c:ptCount val="28"/>
                <c:pt idx="0">
                  <c:v>4260</c:v>
                </c:pt>
                <c:pt idx="1">
                  <c:v>171</c:v>
                </c:pt>
                <c:pt idx="2">
                  <c:v>4262</c:v>
                </c:pt>
                <c:pt idx="3">
                  <c:v>2372</c:v>
                </c:pt>
                <c:pt idx="4">
                  <c:v>518925</c:v>
                </c:pt>
                <c:pt idx="5">
                  <c:v>4830</c:v>
                </c:pt>
                <c:pt idx="6">
                  <c:v>50</c:v>
                </c:pt>
                <c:pt idx="7">
                  <c:v>194418</c:v>
                </c:pt>
                <c:pt idx="8">
                  <c:v>2859</c:v>
                </c:pt>
                <c:pt idx="9">
                  <c:v>2221</c:v>
                </c:pt>
                <c:pt idx="10">
                  <c:v>0</c:v>
                </c:pt>
                <c:pt idx="11">
                  <c:v>115778</c:v>
                </c:pt>
                <c:pt idx="12">
                  <c:v>746</c:v>
                </c:pt>
                <c:pt idx="13">
                  <c:v>6831</c:v>
                </c:pt>
                <c:pt idx="14">
                  <c:v>32447</c:v>
                </c:pt>
                <c:pt idx="15">
                  <c:v>405791</c:v>
                </c:pt>
                <c:pt idx="16">
                  <c:v>2607</c:v>
                </c:pt>
                <c:pt idx="17">
                  <c:v>4091</c:v>
                </c:pt>
                <c:pt idx="18">
                  <c:v>0</c:v>
                </c:pt>
                <c:pt idx="19">
                  <c:v>2161</c:v>
                </c:pt>
                <c:pt idx="20">
                  <c:v>1854</c:v>
                </c:pt>
                <c:pt idx="21">
                  <c:v>94154</c:v>
                </c:pt>
                <c:pt idx="22">
                  <c:v>5239</c:v>
                </c:pt>
                <c:pt idx="23">
                  <c:v>2937</c:v>
                </c:pt>
                <c:pt idx="24">
                  <c:v>7285</c:v>
                </c:pt>
                <c:pt idx="25">
                  <c:v>64506</c:v>
                </c:pt>
                <c:pt idx="26">
                  <c:v>7933</c:v>
                </c:pt>
                <c:pt idx="27">
                  <c:v>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D-420E-94E7-BC7F2EE6D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958682"/>
        <c:axId val="20798814"/>
      </c:barChart>
      <c:catAx>
        <c:axId val="6095868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798814"/>
        <c:crosses val="autoZero"/>
        <c:auto val="1"/>
        <c:lblAlgn val="ctr"/>
        <c:lblOffset val="100"/>
        <c:noMultiLvlLbl val="0"/>
      </c:catAx>
      <c:valAx>
        <c:axId val="2079881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95868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9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9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image" Target="../media/image9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image" Target="../media/image9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image" Target="../media/image9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image" Target="../media/image9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2" Type="http://schemas.openxmlformats.org/officeDocument/2006/relationships/chart" Target="../charts/chart35.xml"/><Relationship Id="rId1" Type="http://schemas.openxmlformats.org/officeDocument/2006/relationships/image" Target="../media/image11.png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image" Target="../media/image12.png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image" Target="../media/image13.png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image" Target="../media/image13.png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0" y="800100"/>
          <a:ext cx="4972050" cy="4381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8782050"/>
          <a:ext cx="4953000" cy="2857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686752</xdr:colOff>
      <xdr:row>3</xdr:row>
      <xdr:rowOff>140813</xdr:rowOff>
    </xdr:from>
    <xdr:to>
      <xdr:col>10</xdr:col>
      <xdr:colOff>788242</xdr:colOff>
      <xdr:row>6</xdr:row>
      <xdr:rowOff>167224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4900" y="714375"/>
          <a:ext cx="4219575" cy="60007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8667750" y="0"/>
          <a:ext cx="0" cy="941070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9525" y="1943100"/>
          <a:ext cx="12934950" cy="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0" y="8458200"/>
          <a:ext cx="12944475" cy="1905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26</xdr:row>
      <xdr:rowOff>138260</xdr:rowOff>
    </xdr:to>
    <xdr:sp macro="" textlink="">
      <xdr:nvSpPr>
        <xdr:cNvPr id="10" name="CuadroText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4552950"/>
          <a:ext cx="9982200" cy="53340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DEL TRÁFICO PORTUARIO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2" name="Imagen 1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160020</xdr:colOff>
      <xdr:row>0</xdr:row>
      <xdr:rowOff>7620</xdr:rowOff>
    </xdr:from>
    <xdr:to>
      <xdr:col>8</xdr:col>
      <xdr:colOff>777240</xdr:colOff>
      <xdr:row>2</xdr:row>
      <xdr:rowOff>98880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0" y="9525"/>
          <a:ext cx="3705225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878885</xdr:colOff>
      <xdr:row>1</xdr:row>
      <xdr:rowOff>245408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7550" y="0"/>
          <a:ext cx="3371850" cy="5048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9CC8F329-848F-4B2B-AEA4-8B060034F1A7}"/>
            </a:ext>
          </a:extLst>
        </xdr:cNvPr>
        <xdr:cNvSpPr txBox="1"/>
      </xdr:nvSpPr>
      <xdr:spPr>
        <a:xfrm>
          <a:off x="20003" y="763907"/>
          <a:ext cx="5104779" cy="41798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3" name="CuadroTexto 10">
          <a:extLst>
            <a:ext uri="{FF2B5EF4-FFF2-40B4-BE49-F238E27FC236}">
              <a16:creationId xmlns:a16="http://schemas.microsoft.com/office/drawing/2014/main" id="{C36878F2-D75D-4795-889F-1C5A7ADC95FB}"/>
            </a:ext>
          </a:extLst>
        </xdr:cNvPr>
        <xdr:cNvSpPr txBox="1"/>
      </xdr:nvSpPr>
      <xdr:spPr>
        <a:xfrm>
          <a:off x="0" y="8352949"/>
          <a:ext cx="5089540" cy="26040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oneCellAnchor>
    <xdr:from>
      <xdr:col>6</xdr:col>
      <xdr:colOff>685800</xdr:colOff>
      <xdr:row>3</xdr:row>
      <xdr:rowOff>142875</xdr:rowOff>
    </xdr:from>
    <xdr:ext cx="4333875" cy="571500"/>
    <xdr:pic>
      <xdr:nvPicPr>
        <xdr:cNvPr id="4" name="Imagen 3">
          <a:extLst>
            <a:ext uri="{FF2B5EF4-FFF2-40B4-BE49-F238E27FC236}">
              <a16:creationId xmlns:a16="http://schemas.microsoft.com/office/drawing/2014/main" id="{32914F8B-8144-4402-9D84-5DABE43FC4D9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3975" y="683895"/>
          <a:ext cx="4333875" cy="571500"/>
        </a:xfrm>
        <a:prstGeom prst="rect">
          <a:avLst/>
        </a:prstGeom>
      </xdr:spPr>
    </xdr:pic>
    <xdr:clientData/>
  </xdr:one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307AD94-D10E-41D0-901A-2D1FDD950B20}"/>
            </a:ext>
          </a:extLst>
        </xdr:cNvPr>
        <xdr:cNvCxnSpPr/>
      </xdr:nvCxnSpPr>
      <xdr:spPr>
        <a:xfrm flipH="1">
          <a:off x="8887429" y="0"/>
          <a:ext cx="2253" cy="89439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BE103533-ACF0-4F4F-BABE-CC1D5582CEC2}"/>
            </a:ext>
          </a:extLst>
        </xdr:cNvPr>
        <xdr:cNvCxnSpPr/>
      </xdr:nvCxnSpPr>
      <xdr:spPr>
        <a:xfrm flipH="1" flipV="1">
          <a:off x="15717" y="1849278"/>
          <a:ext cx="13288803" cy="6192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908DF415-5BD3-4BF4-AFD7-5CFEF07A9C69}"/>
            </a:ext>
          </a:extLst>
        </xdr:cNvPr>
        <xdr:cNvCxnSpPr/>
      </xdr:nvCxnSpPr>
      <xdr:spPr>
        <a:xfrm flipH="1">
          <a:off x="0" y="8039100"/>
          <a:ext cx="13302615" cy="1571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27</xdr:row>
      <xdr:rowOff>5399</xdr:rowOff>
    </xdr:to>
    <xdr:sp macro="" textlink="">
      <xdr:nvSpPr>
        <xdr:cNvPr id="8" name="CuadroTexto 8">
          <a:extLst>
            <a:ext uri="{FF2B5EF4-FFF2-40B4-BE49-F238E27FC236}">
              <a16:creationId xmlns:a16="http://schemas.microsoft.com/office/drawing/2014/main" id="{CB6FBFEA-8B1E-4C09-9F22-F041227DD906}"/>
            </a:ext>
          </a:extLst>
        </xdr:cNvPr>
        <xdr:cNvSpPr txBox="1"/>
      </xdr:nvSpPr>
      <xdr:spPr>
        <a:xfrm>
          <a:off x="0" y="4333403"/>
          <a:ext cx="10227732" cy="56022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 IMPORT-EXPORT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76201</xdr:colOff>
      <xdr:row>0</xdr:row>
      <xdr:rowOff>6132</xdr:rowOff>
    </xdr:from>
    <xdr:to>
      <xdr:col>13</xdr:col>
      <xdr:colOff>701040</xdr:colOff>
      <xdr:row>2</xdr:row>
      <xdr:rowOff>93372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26D76A-99E3-402C-9661-F9A349CE7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1" y="8037"/>
          <a:ext cx="3752849" cy="53682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64BC432-21DE-4D19-89F0-FAB621AF1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77015</xdr:colOff>
      <xdr:row>0</xdr:row>
      <xdr:rowOff>0</xdr:rowOff>
    </xdr:from>
    <xdr:to>
      <xdr:col>13</xdr:col>
      <xdr:colOff>703175</xdr:colOff>
      <xdr:row>2</xdr:row>
      <xdr:rowOff>95769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B741E5-DE63-446B-80DB-64487F906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2265" y="0"/>
          <a:ext cx="3754170" cy="539634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783C382-06C5-4B86-8922-421BAC256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E63762-24B3-478F-9F1B-7D8D3E4B6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734059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2A3209C-950C-4040-9562-3291F0F49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3843</xdr:rowOff>
    </xdr:from>
    <xdr:to>
      <xdr:col>13</xdr:col>
      <xdr:colOff>703296</xdr:colOff>
      <xdr:row>2</xdr:row>
      <xdr:rowOff>92123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F6B2DB-BE27-4517-8E1B-9F0DE3435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5748"/>
          <a:ext cx="3755106" cy="5378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735964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15D035B-97A6-4952-9160-566A27E7D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29471B-D90F-413A-88CF-69091F326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642C744-3597-4FAE-B465-4B85CE249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E12F16-BFCD-4FC4-BC74-A6FB8111B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743584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BD0F2EB-8BFD-4230-8913-213DD21ED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3BD826F-D460-4CEF-A98E-1EF7FB33D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2201B98-66E0-4713-84C8-63D2482B9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93C1E6-6043-4FF8-BC32-E612BB3F3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48F3C72-A07F-421B-8909-A3F554C98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314324</xdr:colOff>
      <xdr:row>0</xdr:row>
      <xdr:rowOff>0</xdr:rowOff>
    </xdr:from>
    <xdr:to>
      <xdr:col>13</xdr:col>
      <xdr:colOff>362849</xdr:colOff>
      <xdr:row>2</xdr:row>
      <xdr:rowOff>78076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58700" y="0"/>
          <a:ext cx="3657600" cy="5048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B325DE4A-8FC7-4087-B172-30C118F7EA39}"/>
            </a:ext>
          </a:extLst>
        </xdr:cNvPr>
        <xdr:cNvSpPr txBox="1"/>
      </xdr:nvSpPr>
      <xdr:spPr>
        <a:xfrm>
          <a:off x="20003" y="763907"/>
          <a:ext cx="5104779" cy="41798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24</xdr:row>
      <xdr:rowOff>157164</xdr:rowOff>
    </xdr:from>
    <xdr:to>
      <xdr:col>6</xdr:col>
      <xdr:colOff>403436</xdr:colOff>
      <xdr:row>27</xdr:row>
      <xdr:rowOff>123176</xdr:rowOff>
    </xdr:to>
    <xdr:sp macro="" textlink="">
      <xdr:nvSpPr>
        <xdr:cNvPr id="3" name="CuadroTexto 8">
          <a:extLst>
            <a:ext uri="{FF2B5EF4-FFF2-40B4-BE49-F238E27FC236}">
              <a16:creationId xmlns:a16="http://schemas.microsoft.com/office/drawing/2014/main" id="{AAF1125C-F5A1-4610-BE97-375A69372450}"/>
            </a:ext>
          </a:extLst>
        </xdr:cNvPr>
        <xdr:cNvSpPr txBox="1"/>
      </xdr:nvSpPr>
      <xdr:spPr>
        <a:xfrm>
          <a:off x="0" y="4502469"/>
          <a:ext cx="8657801" cy="50893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80000"/>
            </a:lnSpc>
          </a:pPr>
          <a:r>
            <a:rPr lang="es-ES" sz="3600" spc="-150">
              <a:solidFill>
                <a:srgbClr val="0A0943"/>
              </a:solidFill>
              <a:latin typeface="Archivo" pitchFamily="2" charset="77"/>
              <a:cs typeface="Archivo" pitchFamily="2" charset="77"/>
            </a:rPr>
            <a:t>GRÁFICOS DEL TRÁFICO PORTUARIO</a:t>
          </a: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B5263EF0-7808-422B-89A7-4E4406F5BAE9}"/>
            </a:ext>
          </a:extLst>
        </xdr:cNvPr>
        <xdr:cNvSpPr txBox="1"/>
      </xdr:nvSpPr>
      <xdr:spPr>
        <a:xfrm>
          <a:off x="0" y="8352949"/>
          <a:ext cx="5089540" cy="26040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698490</xdr:colOff>
      <xdr:row>3</xdr:row>
      <xdr:rowOff>137159</xdr:rowOff>
    </xdr:from>
    <xdr:to>
      <xdr:col>11</xdr:col>
      <xdr:colOff>0</xdr:colOff>
      <xdr:row>7</xdr:row>
      <xdr:rowOff>20384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BBB783C-4070-4848-8E18-61143159B0A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60475" y="676274"/>
          <a:ext cx="4345950" cy="60712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D01ACB63-1983-4929-BA40-AA7CFBB9BDE5}"/>
            </a:ext>
          </a:extLst>
        </xdr:cNvPr>
        <xdr:cNvCxnSpPr/>
      </xdr:nvCxnSpPr>
      <xdr:spPr>
        <a:xfrm flipH="1">
          <a:off x="8887429" y="0"/>
          <a:ext cx="2253" cy="89439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7FC690BA-BF1D-4A40-88D3-6FEEB0513B91}"/>
            </a:ext>
          </a:extLst>
        </xdr:cNvPr>
        <xdr:cNvCxnSpPr/>
      </xdr:nvCxnSpPr>
      <xdr:spPr>
        <a:xfrm flipH="1" flipV="1">
          <a:off x="15717" y="1849278"/>
          <a:ext cx="13288803" cy="6192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903A96D4-A0BD-44B9-962F-A9E164700B24}"/>
            </a:ext>
          </a:extLst>
        </xdr:cNvPr>
        <xdr:cNvCxnSpPr/>
      </xdr:nvCxnSpPr>
      <xdr:spPr>
        <a:xfrm flipH="1">
          <a:off x="0" y="8039100"/>
          <a:ext cx="13302615" cy="1571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119744</xdr:colOff>
      <xdr:row>0</xdr:row>
      <xdr:rowOff>10886</xdr:rowOff>
    </xdr:from>
    <xdr:to>
      <xdr:col>23</xdr:col>
      <xdr:colOff>769944</xdr:colOff>
      <xdr:row>3</xdr:row>
      <xdr:rowOff>66305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BAE5DD-80A9-4BAD-8FA7-DEA46DA01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4999" y="12791"/>
          <a:ext cx="5637490" cy="75074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032AA6B-C43B-4A14-AD3E-FA55C3BE7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35EB139-A0FE-4009-8A50-C10DF8EDC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E89F46E-F05E-4560-99B4-EBEB2C8EE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0B7D7BA-6AFB-4343-BA18-BCCFF2467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AF94AAE-C50A-4D10-96D0-27DC26254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F4876D2-3C72-4C4C-8960-9383D0E8F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56332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6E90505-24A8-44D8-8BF0-7969A0884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89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7DBFBA6-B011-41CA-9FA9-011B9A89C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47E7727-6BE8-4FE0-8C70-09FA9E9F5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E89F897-87A3-43A4-B8B4-B770778F4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6AFF0C7-BAA5-4ACF-9737-8C6F3FAEE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F9AF8F3-33AD-40EA-8DB5-5E43F28C2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B91F874-E76A-4675-ACF8-8054B7F4F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116758</xdr:colOff>
      <xdr:row>0</xdr:row>
      <xdr:rowOff>0</xdr:rowOff>
    </xdr:from>
    <xdr:to>
      <xdr:col>23</xdr:col>
      <xdr:colOff>758801</xdr:colOff>
      <xdr:row>3</xdr:row>
      <xdr:rowOff>56332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3070024-D902-4E00-BE1F-A6CAF8411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10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6B2F988-97B5-47AE-BD3C-170F62544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4F1AE47-42CE-4D6D-B275-A6C480632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2D7E07B-C7B1-45D3-A607-D91AB8CED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527E5D1-04C6-4D1B-9F38-3BC160392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3E1F43F-C44E-4471-B2D8-6820F9032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DC67683-46AB-4C02-A303-4DD64B3EE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411480</xdr:colOff>
      <xdr:row>6</xdr:row>
      <xdr:rowOff>106680</xdr:rowOff>
    </xdr:from>
    <xdr:to>
      <xdr:col>9</xdr:col>
      <xdr:colOff>205740</xdr:colOff>
      <xdr:row>31</xdr:row>
      <xdr:rowOff>55245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6C8BCEBC-6954-40C7-B524-8C32351C6885}"/>
            </a:ext>
          </a:extLst>
        </xdr:cNvPr>
        <xdr:cNvSpPr>
          <a:spLocks noChangeAspect="1" noChangeArrowheads="1"/>
        </xdr:cNvSpPr>
      </xdr:nvSpPr>
      <xdr:spPr bwMode="auto">
        <a:xfrm>
          <a:off x="657225" y="1371600"/>
          <a:ext cx="5581650" cy="471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60142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7793F1-7CF1-408A-A326-1F0A18BFF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89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7BEFC3F-585B-4181-A8B1-68A0016FA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A7B5D1E-687B-4138-A3CD-BB2C00045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CE45F22-8539-4AB1-B516-9DD29BF06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F30FAAF-E242-48DB-956D-35BA8D129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99B3C01-2F5B-4BB2-B723-603D8B9A2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4D72CD60-5FEB-4036-BEA0-54BE0A691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114299</xdr:colOff>
      <xdr:row>0</xdr:row>
      <xdr:rowOff>0</xdr:rowOff>
    </xdr:from>
    <xdr:to>
      <xdr:col>13</xdr:col>
      <xdr:colOff>751259</xdr:colOff>
      <xdr:row>2</xdr:row>
      <xdr:rowOff>84268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753109</xdr:colOff>
      <xdr:row>33</xdr:row>
      <xdr:rowOff>146685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117812</xdr:colOff>
      <xdr:row>0</xdr:row>
      <xdr:rowOff>848</xdr:rowOff>
    </xdr:from>
    <xdr:to>
      <xdr:col>13</xdr:col>
      <xdr:colOff>755361</xdr:colOff>
      <xdr:row>2</xdr:row>
      <xdr:rowOff>82792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751204</xdr:colOff>
      <xdr:row>33</xdr:row>
      <xdr:rowOff>144780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113661</xdr:colOff>
      <xdr:row>0</xdr:row>
      <xdr:rowOff>1</xdr:rowOff>
    </xdr:from>
    <xdr:to>
      <xdr:col>13</xdr:col>
      <xdr:colOff>750621</xdr:colOff>
      <xdr:row>2</xdr:row>
      <xdr:rowOff>81864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749299</xdr:colOff>
      <xdr:row>33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140970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139065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91A9E-42A1-4CE3-B077-59EBCA7CC512}">
  <sheetPr codeName="Hoja1">
    <pageSetUpPr fitToPage="1"/>
  </sheetPr>
  <dimension ref="A1:K51"/>
  <sheetViews>
    <sheetView tabSelected="1" zoomScale="80" zoomScaleNormal="80" workbookViewId="0"/>
  </sheetViews>
  <sheetFormatPr baseColWidth="10" defaultColWidth="11.44140625" defaultRowHeight="14.4"/>
  <cols>
    <col min="1" max="1" width="32.88671875" customWidth="1"/>
    <col min="2" max="2" width="18.6640625" customWidth="1"/>
    <col min="3" max="3" width="22.5546875" customWidth="1"/>
    <col min="4" max="5" width="15.44140625" customWidth="1"/>
    <col min="6" max="6" width="15.5546875" customWidth="1"/>
    <col min="7" max="10" width="15.44140625" customWidth="1"/>
    <col min="11" max="11" width="11.88671875" customWidth="1"/>
  </cols>
  <sheetData>
    <row r="1" spans="1:11">
      <c r="A1" s="15"/>
      <c r="B1" s="16"/>
      <c r="C1" s="16"/>
      <c r="D1" s="17"/>
      <c r="E1" s="18"/>
      <c r="F1" s="17"/>
      <c r="H1" s="19"/>
      <c r="J1" s="19"/>
      <c r="K1" s="19"/>
    </row>
    <row r="2" spans="1:11">
      <c r="A2" s="20"/>
      <c r="B2" s="17"/>
      <c r="C2" s="21"/>
      <c r="D2" s="17"/>
      <c r="E2" s="20"/>
      <c r="F2" s="17"/>
      <c r="G2" s="22"/>
      <c r="H2" s="17"/>
      <c r="I2" s="22"/>
      <c r="J2" s="17"/>
      <c r="K2" s="17"/>
    </row>
    <row r="3" spans="1:11">
      <c r="A3" s="20"/>
      <c r="B3" s="16"/>
      <c r="C3" s="21"/>
      <c r="D3" s="17"/>
      <c r="E3" s="22"/>
      <c r="F3" s="17"/>
      <c r="G3" s="22"/>
      <c r="H3" s="17"/>
      <c r="I3" s="22"/>
      <c r="J3" s="17"/>
      <c r="K3" s="17"/>
    </row>
    <row r="4" spans="1:11">
      <c r="A4" s="20"/>
      <c r="B4" s="17"/>
      <c r="C4" s="21"/>
      <c r="D4" s="19"/>
      <c r="E4" s="23"/>
      <c r="F4" s="17"/>
      <c r="G4" s="23"/>
      <c r="H4" s="19"/>
      <c r="I4" s="23"/>
      <c r="J4" s="19"/>
      <c r="K4" s="19"/>
    </row>
    <row r="5" spans="1:11">
      <c r="A5" s="20"/>
      <c r="B5" s="17"/>
      <c r="C5" s="24"/>
      <c r="D5" s="17"/>
      <c r="E5" s="22"/>
      <c r="F5" s="17"/>
      <c r="G5" s="22"/>
      <c r="H5" s="17"/>
      <c r="I5" s="22"/>
      <c r="J5" s="17"/>
      <c r="K5" s="17"/>
    </row>
    <row r="6" spans="1:11">
      <c r="A6" s="20"/>
      <c r="B6" s="17"/>
      <c r="C6" s="6"/>
      <c r="D6" s="17"/>
      <c r="E6" s="22"/>
      <c r="F6" s="17"/>
      <c r="G6" s="22"/>
      <c r="H6" s="17"/>
      <c r="I6" s="22"/>
      <c r="J6" s="17"/>
      <c r="K6" s="17"/>
    </row>
    <row r="7" spans="1:11">
      <c r="A7" s="20"/>
      <c r="B7" s="17"/>
      <c r="C7" s="21"/>
      <c r="D7" s="17"/>
      <c r="E7" s="21"/>
      <c r="F7" s="17"/>
      <c r="G7" s="22"/>
      <c r="H7" s="17"/>
      <c r="I7" s="22"/>
      <c r="J7" s="17"/>
      <c r="K7" s="17"/>
    </row>
    <row r="8" spans="1:11">
      <c r="A8" s="20"/>
      <c r="B8" s="17"/>
      <c r="C8" s="21"/>
      <c r="D8" s="19"/>
      <c r="E8" s="25"/>
      <c r="F8" s="17"/>
      <c r="G8" s="23"/>
      <c r="H8" s="19"/>
      <c r="I8" s="23"/>
      <c r="J8" s="19"/>
      <c r="K8" s="19"/>
    </row>
    <row r="9" spans="1:11">
      <c r="A9" s="20"/>
      <c r="B9" s="17"/>
      <c r="C9" s="24"/>
      <c r="D9" s="17"/>
      <c r="E9" s="21"/>
      <c r="F9" s="17"/>
      <c r="G9" s="22"/>
      <c r="H9" s="17"/>
      <c r="I9" s="22"/>
      <c r="J9" s="17"/>
      <c r="K9" s="17"/>
    </row>
    <row r="10" spans="1:11">
      <c r="A10" s="20"/>
      <c r="B10" s="17"/>
      <c r="C10" s="25"/>
      <c r="D10" s="19"/>
      <c r="E10" s="25"/>
      <c r="F10" s="17"/>
      <c r="G10" s="23"/>
      <c r="H10" s="19"/>
      <c r="I10" s="23"/>
      <c r="J10" s="19"/>
      <c r="K10" s="19"/>
    </row>
    <row r="11" spans="1:11">
      <c r="A11" s="17"/>
      <c r="B11" s="17"/>
      <c r="C11" s="21"/>
      <c r="D11" s="17"/>
      <c r="E11" s="21"/>
      <c r="F11" s="17"/>
      <c r="G11" s="20"/>
      <c r="H11" s="17"/>
      <c r="I11" s="22"/>
      <c r="J11" s="17"/>
      <c r="K11" s="17"/>
    </row>
    <row r="12" spans="1:11">
      <c r="A12" s="15"/>
      <c r="B12" s="16"/>
      <c r="C12" s="24"/>
      <c r="D12" s="16"/>
      <c r="E12" s="24"/>
      <c r="F12" s="16"/>
      <c r="G12" s="15"/>
      <c r="H12" s="16"/>
      <c r="I12" s="26"/>
      <c r="J12" s="16"/>
      <c r="K12" s="16"/>
    </row>
    <row r="13" spans="1:11">
      <c r="A13" s="20"/>
      <c r="B13" s="17"/>
      <c r="C13" s="6"/>
      <c r="D13" s="27"/>
      <c r="E13" s="6"/>
      <c r="F13" s="17"/>
      <c r="G13" s="28"/>
      <c r="H13" s="27"/>
      <c r="J13" s="27"/>
      <c r="K13" s="27"/>
    </row>
    <row r="14" spans="1:11">
      <c r="A14" s="20"/>
      <c r="B14" s="17"/>
      <c r="C14" s="21"/>
      <c r="D14" s="19"/>
      <c r="E14" s="25"/>
      <c r="F14" s="17"/>
      <c r="G14" s="18"/>
      <c r="H14" s="19"/>
      <c r="I14" s="23"/>
      <c r="J14" s="19"/>
      <c r="K14" s="19"/>
    </row>
    <row r="15" spans="1:11">
      <c r="A15" s="20"/>
      <c r="B15" s="17"/>
      <c r="C15" s="21"/>
      <c r="D15" s="17"/>
      <c r="E15" s="21"/>
      <c r="F15" s="17"/>
      <c r="G15" s="20"/>
      <c r="H15" s="17"/>
      <c r="I15" s="22"/>
      <c r="J15" s="17"/>
      <c r="K15" s="17"/>
    </row>
    <row r="16" spans="1:11">
      <c r="A16" s="20"/>
      <c r="B16" s="17"/>
      <c r="C16" s="24"/>
      <c r="D16" s="27"/>
      <c r="E16" s="6"/>
      <c r="F16" s="17"/>
      <c r="H16" s="27"/>
      <c r="J16" s="27"/>
      <c r="K16" s="27"/>
    </row>
    <row r="17" spans="1:11">
      <c r="A17" s="20"/>
      <c r="B17" s="17"/>
      <c r="C17" s="21"/>
      <c r="D17" s="19"/>
      <c r="E17" s="25"/>
      <c r="F17" s="17"/>
      <c r="G17" s="23"/>
      <c r="H17" s="19"/>
      <c r="I17" s="23"/>
      <c r="J17" s="19"/>
      <c r="K17" s="19"/>
    </row>
    <row r="18" spans="1:11">
      <c r="A18" s="20"/>
      <c r="B18" s="17"/>
      <c r="C18" s="21"/>
      <c r="D18" s="17"/>
      <c r="E18" s="17"/>
      <c r="F18" s="17"/>
      <c r="G18" s="22"/>
      <c r="H18" s="17"/>
      <c r="I18" s="22"/>
      <c r="J18" s="17"/>
      <c r="K18" s="17"/>
    </row>
    <row r="19" spans="1:11">
      <c r="A19" s="20"/>
      <c r="B19" s="17"/>
      <c r="C19" s="21"/>
      <c r="D19" s="16"/>
      <c r="E19" s="16"/>
      <c r="F19" s="27"/>
      <c r="H19" s="27"/>
      <c r="J19" s="27"/>
      <c r="K19" s="27"/>
    </row>
    <row r="20" spans="1:11">
      <c r="A20" s="20"/>
      <c r="B20" s="17"/>
      <c r="C20" s="21"/>
      <c r="D20" s="17"/>
      <c r="E20" s="21"/>
      <c r="F20" s="17"/>
      <c r="G20" s="22"/>
      <c r="H20" s="17"/>
      <c r="I20" s="22"/>
      <c r="J20" s="17"/>
      <c r="K20" s="17"/>
    </row>
    <row r="21" spans="1:11">
      <c r="A21" s="20"/>
      <c r="B21" s="17"/>
      <c r="C21" s="26"/>
      <c r="D21" s="27"/>
      <c r="E21" s="6"/>
      <c r="F21" s="27"/>
      <c r="H21" s="27"/>
      <c r="J21" s="27"/>
      <c r="K21" s="27"/>
    </row>
    <row r="22" spans="1:11">
      <c r="A22" s="20"/>
      <c r="B22" s="17"/>
      <c r="C22" s="21"/>
      <c r="D22" s="17"/>
      <c r="E22" s="21"/>
      <c r="F22" s="17"/>
      <c r="G22" s="22"/>
      <c r="H22" s="17"/>
      <c r="I22" s="22"/>
      <c r="J22" s="17"/>
      <c r="K22" s="17"/>
    </row>
    <row r="23" spans="1:11">
      <c r="A23" s="20"/>
      <c r="B23" s="17"/>
      <c r="C23" s="21"/>
      <c r="D23" s="27"/>
      <c r="E23" s="6"/>
      <c r="F23" s="27"/>
      <c r="H23" s="27"/>
      <c r="J23" s="27"/>
      <c r="K23" s="27"/>
    </row>
    <row r="24" spans="1:11">
      <c r="A24" s="20"/>
      <c r="B24" s="17"/>
      <c r="C24" s="21"/>
      <c r="D24" s="17"/>
      <c r="E24" s="21"/>
      <c r="F24" s="17"/>
      <c r="G24" s="22"/>
      <c r="H24" s="17"/>
      <c r="I24" s="22"/>
      <c r="J24" s="17"/>
      <c r="K24" s="17"/>
    </row>
    <row r="25" spans="1:11">
      <c r="A25" s="20"/>
      <c r="B25" s="17"/>
      <c r="C25" s="21"/>
      <c r="D25" s="27"/>
      <c r="E25" s="6"/>
      <c r="F25" s="27"/>
      <c r="H25" s="27"/>
      <c r="J25" s="27"/>
      <c r="K25" s="27"/>
    </row>
    <row r="26" spans="1:11">
      <c r="A26" s="20"/>
      <c r="B26" s="17"/>
      <c r="C26" s="26"/>
      <c r="D26" s="19"/>
      <c r="E26" s="25"/>
      <c r="F26" s="19"/>
      <c r="G26" s="23"/>
      <c r="H26" s="19"/>
      <c r="I26" s="23"/>
      <c r="J26" s="19"/>
      <c r="K26" s="19"/>
    </row>
    <row r="27" spans="1:11">
      <c r="A27" s="20"/>
      <c r="B27" s="17"/>
      <c r="C27" s="25"/>
      <c r="D27" s="17"/>
      <c r="E27" s="21"/>
      <c r="F27" s="17"/>
      <c r="G27" s="22"/>
      <c r="H27" s="17"/>
      <c r="I27" s="22"/>
      <c r="J27" s="17"/>
      <c r="K27" s="17"/>
    </row>
    <row r="28" spans="1:11" ht="34.799999999999997">
      <c r="A28" s="29" t="s">
        <v>163</v>
      </c>
      <c r="B28" s="17"/>
      <c r="C28" s="21"/>
      <c r="D28" s="19"/>
      <c r="E28" s="25"/>
      <c r="F28" s="19"/>
      <c r="G28" s="23"/>
      <c r="H28" s="19"/>
      <c r="I28" s="23"/>
      <c r="J28" s="19"/>
      <c r="K28" s="19"/>
    </row>
    <row r="29" spans="1:11">
      <c r="A29" s="30"/>
      <c r="B29" s="17"/>
      <c r="C29" s="21"/>
      <c r="D29" s="17"/>
      <c r="E29" s="21"/>
      <c r="F29" s="17"/>
      <c r="G29" s="20"/>
      <c r="H29" s="17"/>
      <c r="I29" s="22"/>
      <c r="J29" s="17"/>
      <c r="K29" s="17"/>
    </row>
    <row r="30" spans="1:11">
      <c r="A30" s="20"/>
      <c r="B30" s="17"/>
      <c r="C30" s="24"/>
      <c r="D30" s="16"/>
      <c r="E30" s="24"/>
      <c r="F30" s="16"/>
      <c r="G30" s="15"/>
      <c r="H30" s="16"/>
      <c r="I30" s="26"/>
      <c r="J30" s="16"/>
      <c r="K30" s="16"/>
    </row>
    <row r="31" spans="1:11">
      <c r="A31" s="20"/>
      <c r="B31" s="17"/>
      <c r="C31" s="21"/>
      <c r="D31" s="27"/>
      <c r="E31" s="6"/>
      <c r="F31" s="27"/>
      <c r="G31" s="28"/>
      <c r="H31" s="27"/>
      <c r="J31" s="27"/>
      <c r="K31" s="27"/>
    </row>
    <row r="32" spans="1:11">
      <c r="A32" s="20"/>
      <c r="B32" s="17"/>
      <c r="C32" s="26"/>
      <c r="D32" s="19"/>
      <c r="E32" s="25"/>
      <c r="F32" s="19"/>
      <c r="G32" s="18"/>
      <c r="H32" s="19"/>
      <c r="I32" s="23"/>
      <c r="J32" s="19"/>
      <c r="K32" s="19"/>
    </row>
    <row r="33" spans="1:11">
      <c r="A33" s="20"/>
      <c r="B33" s="17"/>
      <c r="C33" s="25"/>
      <c r="D33" s="17"/>
      <c r="E33" s="21"/>
      <c r="F33" s="17"/>
      <c r="G33" s="20"/>
      <c r="H33" s="17"/>
      <c r="I33" s="22"/>
      <c r="J33" s="17"/>
      <c r="K33" s="17"/>
    </row>
    <row r="34" spans="1:11">
      <c r="A34" s="20"/>
      <c r="B34" s="17"/>
      <c r="C34" s="21"/>
      <c r="D34" s="17"/>
      <c r="E34" s="21"/>
      <c r="F34" s="17"/>
      <c r="G34" s="20"/>
      <c r="H34" s="17"/>
      <c r="I34" s="22"/>
      <c r="J34" s="17"/>
      <c r="K34" s="17"/>
    </row>
    <row r="35" spans="1:11">
      <c r="A35" s="20"/>
      <c r="B35" s="17"/>
      <c r="D35" s="16"/>
      <c r="E35" s="24"/>
      <c r="F35" s="16"/>
      <c r="G35" s="15"/>
      <c r="H35" s="16"/>
      <c r="I35" s="26"/>
      <c r="J35" s="16"/>
      <c r="K35" s="16"/>
    </row>
    <row r="36" spans="1:11">
      <c r="A36" s="20"/>
      <c r="B36" s="17"/>
      <c r="C36" s="21"/>
      <c r="D36" s="16"/>
      <c r="E36" s="24"/>
      <c r="F36" s="17"/>
      <c r="G36" s="20"/>
      <c r="H36" s="17"/>
      <c r="I36" s="20"/>
      <c r="J36" s="17"/>
      <c r="K36" s="17"/>
    </row>
    <row r="37" spans="1:11">
      <c r="A37" s="20"/>
      <c r="B37" s="17"/>
      <c r="C37" s="21"/>
      <c r="D37" s="16"/>
      <c r="E37" s="24"/>
      <c r="F37" s="16"/>
      <c r="G37" s="15"/>
      <c r="H37" s="27"/>
      <c r="I37" s="28"/>
      <c r="J37" s="27"/>
      <c r="K37" s="27"/>
    </row>
    <row r="38" spans="1:11">
      <c r="A38" s="20"/>
      <c r="B38" s="17"/>
      <c r="C38" s="6"/>
      <c r="D38" s="27"/>
      <c r="E38" s="6"/>
      <c r="F38" s="27"/>
      <c r="G38" s="28"/>
      <c r="H38" s="19"/>
      <c r="I38" s="17"/>
      <c r="J38" s="17"/>
      <c r="K38" s="17"/>
    </row>
    <row r="39" spans="1:11">
      <c r="A39" s="20"/>
      <c r="B39" s="17"/>
      <c r="C39" s="17"/>
      <c r="D39" s="19"/>
      <c r="E39" s="17"/>
      <c r="F39" s="17"/>
      <c r="G39" s="20"/>
      <c r="H39" s="17"/>
      <c r="I39" s="26"/>
      <c r="J39" s="16"/>
      <c r="K39" s="16"/>
    </row>
    <row r="40" spans="1:11">
      <c r="A40" s="20"/>
      <c r="B40" s="17"/>
      <c r="C40" s="17"/>
      <c r="D40" s="17"/>
      <c r="E40" s="16"/>
      <c r="F40" s="16"/>
      <c r="G40" s="15"/>
      <c r="H40" s="27"/>
      <c r="J40" s="27"/>
      <c r="K40" s="27"/>
    </row>
    <row r="41" spans="1:11">
      <c r="A41" s="20"/>
      <c r="B41" s="17"/>
      <c r="C41" s="27"/>
      <c r="D41" s="16"/>
      <c r="F41" s="27"/>
      <c r="G41" s="28"/>
      <c r="H41" s="17"/>
      <c r="I41" s="22"/>
      <c r="J41" s="17"/>
      <c r="K41" s="17"/>
    </row>
    <row r="42" spans="1:11">
      <c r="A42" s="20"/>
      <c r="B42" s="17"/>
      <c r="C42" s="17"/>
      <c r="D42" s="17"/>
      <c r="E42" s="21"/>
      <c r="F42" s="17"/>
      <c r="G42" s="20"/>
      <c r="H42" s="17"/>
      <c r="I42" s="22"/>
      <c r="J42" s="17"/>
      <c r="K42" s="17"/>
    </row>
    <row r="43" spans="1:11">
      <c r="A43" s="15"/>
      <c r="B43" s="17"/>
      <c r="C43" s="19"/>
      <c r="D43" s="25"/>
      <c r="E43" s="27"/>
      <c r="F43" s="27"/>
      <c r="G43" s="20"/>
      <c r="H43" s="17"/>
      <c r="I43" s="22"/>
      <c r="J43" s="17"/>
      <c r="K43" s="17"/>
    </row>
    <row r="44" spans="1:11">
      <c r="A44" s="20"/>
      <c r="B44" s="17"/>
      <c r="C44" s="17"/>
      <c r="D44" s="21"/>
      <c r="E44" s="17"/>
      <c r="F44" s="17"/>
      <c r="G44" s="15"/>
      <c r="H44" s="16"/>
      <c r="I44" s="26"/>
      <c r="J44" s="16"/>
      <c r="K44" s="16"/>
    </row>
    <row r="45" spans="1:11">
      <c r="A45" s="20"/>
      <c r="B45" s="17"/>
      <c r="C45" s="16"/>
      <c r="D45" s="24"/>
      <c r="E45" s="16"/>
      <c r="F45" s="16"/>
      <c r="G45" s="15"/>
      <c r="H45" s="17"/>
      <c r="I45" s="17"/>
      <c r="J45" s="17"/>
      <c r="K45" s="17"/>
    </row>
    <row r="46" spans="1:11">
      <c r="A46" s="18"/>
      <c r="B46" s="19"/>
      <c r="C46" s="19"/>
      <c r="D46" s="25"/>
      <c r="E46" s="19"/>
      <c r="F46" s="19"/>
      <c r="G46" s="18"/>
      <c r="H46" s="19"/>
      <c r="I46" s="23"/>
      <c r="J46" s="19"/>
      <c r="K46" s="19"/>
    </row>
    <row r="47" spans="1:11">
      <c r="A47" s="17"/>
      <c r="B47" s="17"/>
      <c r="C47" s="17"/>
      <c r="D47" s="21"/>
      <c r="E47" s="17"/>
      <c r="F47" s="17"/>
      <c r="G47" s="22"/>
      <c r="H47" s="17"/>
      <c r="I47" s="22"/>
      <c r="J47" s="17"/>
      <c r="K47" s="17"/>
    </row>
    <row r="48" spans="1:11">
      <c r="A48" s="149"/>
      <c r="B48" s="150"/>
      <c r="C48" s="150"/>
      <c r="D48" s="25"/>
      <c r="E48" s="19"/>
      <c r="F48" s="19"/>
      <c r="G48" s="150"/>
      <c r="H48" s="150"/>
      <c r="I48" s="150"/>
      <c r="J48" s="150"/>
      <c r="K48" s="150"/>
    </row>
    <row r="51" spans="8:8">
      <c r="H51" s="151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301CD-1477-4180-979E-EE3F927B34E7}">
  <sheetPr codeName="Hoja1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58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20623</v>
      </c>
      <c r="C7" s="189">
        <v>38572</v>
      </c>
      <c r="D7" s="189">
        <v>35516</v>
      </c>
      <c r="E7" s="189">
        <v>77246</v>
      </c>
      <c r="F7" s="190">
        <v>117.4963396778917</v>
      </c>
      <c r="G7" s="13"/>
    </row>
    <row r="8" spans="1:14" ht="15.6" customHeight="1">
      <c r="A8" s="188" t="s">
        <v>11</v>
      </c>
      <c r="B8" s="189">
        <v>121437</v>
      </c>
      <c r="C8" s="189">
        <v>124838</v>
      </c>
      <c r="D8" s="189">
        <v>232187</v>
      </c>
      <c r="E8" s="189">
        <v>222441</v>
      </c>
      <c r="F8" s="190">
        <v>-4.1974787563472518</v>
      </c>
      <c r="G8" s="6"/>
    </row>
    <row r="9" spans="1:14" ht="15.6" customHeight="1">
      <c r="A9" s="188" t="s">
        <v>8</v>
      </c>
      <c r="B9" s="189">
        <v>127542</v>
      </c>
      <c r="C9" s="189">
        <v>149972</v>
      </c>
      <c r="D9" s="189">
        <v>272061</v>
      </c>
      <c r="E9" s="189">
        <v>250687</v>
      </c>
      <c r="F9" s="190">
        <v>-7.8563263385784836</v>
      </c>
      <c r="G9" s="6"/>
    </row>
    <row r="10" spans="1:14" ht="15.6" customHeight="1">
      <c r="A10" s="188" t="s">
        <v>10</v>
      </c>
      <c r="B10" s="189">
        <v>123166</v>
      </c>
      <c r="C10" s="189">
        <v>72723</v>
      </c>
      <c r="D10" s="189">
        <v>225546</v>
      </c>
      <c r="E10" s="189">
        <v>201372</v>
      </c>
      <c r="F10" s="190">
        <v>-10.717991008486081</v>
      </c>
    </row>
    <row r="11" spans="1:14" ht="15.6" customHeight="1">
      <c r="A11" s="188" t="s">
        <v>9</v>
      </c>
      <c r="B11" s="189">
        <v>5155410</v>
      </c>
      <c r="C11" s="189">
        <v>4870115</v>
      </c>
      <c r="D11" s="189">
        <v>10577842</v>
      </c>
      <c r="E11" s="189">
        <v>9528215</v>
      </c>
      <c r="F11" s="190">
        <v>-9.9228840816491726</v>
      </c>
    </row>
    <row r="12" spans="1:14" ht="15.6" customHeight="1">
      <c r="A12" s="188" t="s">
        <v>6</v>
      </c>
      <c r="B12" s="189">
        <v>201141</v>
      </c>
      <c r="C12" s="189">
        <v>202236</v>
      </c>
      <c r="D12" s="189">
        <v>404495</v>
      </c>
      <c r="E12" s="189">
        <v>384211</v>
      </c>
      <c r="F12" s="190">
        <v>-5.0146478942879327</v>
      </c>
    </row>
    <row r="13" spans="1:14" ht="15.6" customHeight="1">
      <c r="A13" s="188" t="s">
        <v>175</v>
      </c>
      <c r="B13" s="189">
        <v>1166136</v>
      </c>
      <c r="C13" s="189">
        <v>1113902</v>
      </c>
      <c r="D13" s="189">
        <v>2230064</v>
      </c>
      <c r="E13" s="189">
        <v>2089513</v>
      </c>
      <c r="F13" s="190">
        <v>-6.3025545455197687</v>
      </c>
    </row>
    <row r="14" spans="1:14" ht="15.6" customHeight="1">
      <c r="A14" s="188" t="s">
        <v>148</v>
      </c>
      <c r="B14" s="189">
        <v>3916923</v>
      </c>
      <c r="C14" s="189">
        <v>4072601</v>
      </c>
      <c r="D14" s="189">
        <v>7584430</v>
      </c>
      <c r="E14" s="189">
        <v>7815834</v>
      </c>
      <c r="F14" s="190">
        <v>3.0510400913450302</v>
      </c>
    </row>
    <row r="15" spans="1:14" ht="15.6" customHeight="1">
      <c r="A15" s="188" t="s">
        <v>145</v>
      </c>
      <c r="B15" s="189">
        <v>716389</v>
      </c>
      <c r="C15" s="189">
        <v>715211</v>
      </c>
      <c r="D15" s="189">
        <v>1302014</v>
      </c>
      <c r="E15" s="189">
        <v>1221800</v>
      </c>
      <c r="F15" s="190">
        <v>-6.1607632483214454</v>
      </c>
    </row>
    <row r="16" spans="1:14" ht="15.6" customHeight="1">
      <c r="A16" s="188" t="s">
        <v>144</v>
      </c>
      <c r="B16" s="189">
        <v>69417</v>
      </c>
      <c r="C16" s="189">
        <v>56484</v>
      </c>
      <c r="D16" s="189">
        <v>151146</v>
      </c>
      <c r="E16" s="189">
        <v>101538</v>
      </c>
      <c r="F16" s="190">
        <v>-32.821245682982017</v>
      </c>
      <c r="G16" s="1"/>
    </row>
    <row r="17" spans="1:7" ht="15.6" customHeight="1">
      <c r="A17" s="188" t="s">
        <v>150</v>
      </c>
      <c r="B17" s="189">
        <v>99866</v>
      </c>
      <c r="C17" s="189">
        <v>174739</v>
      </c>
      <c r="D17" s="189">
        <v>186010</v>
      </c>
      <c r="E17" s="189">
        <v>266704</v>
      </c>
      <c r="F17" s="190">
        <v>43.381538626955553</v>
      </c>
      <c r="G17" s="2"/>
    </row>
    <row r="18" spans="1:7" ht="15.6" customHeight="1">
      <c r="A18" s="188" t="s">
        <v>147</v>
      </c>
      <c r="B18" s="189">
        <v>47555</v>
      </c>
      <c r="C18" s="189">
        <v>48334</v>
      </c>
      <c r="D18" s="189">
        <v>98793</v>
      </c>
      <c r="E18" s="189">
        <v>89940</v>
      </c>
      <c r="F18" s="190">
        <v>-8.9611612158756202</v>
      </c>
    </row>
    <row r="19" spans="1:7" ht="15.6" customHeight="1">
      <c r="A19" s="188" t="s">
        <v>143</v>
      </c>
      <c r="B19" s="189">
        <v>51041</v>
      </c>
      <c r="C19" s="189">
        <v>84537</v>
      </c>
      <c r="D19" s="189">
        <v>102278</v>
      </c>
      <c r="E19" s="189">
        <v>140603</v>
      </c>
      <c r="F19" s="190">
        <v>37.471401474412893</v>
      </c>
    </row>
    <row r="20" spans="1:7" ht="15.6" customHeight="1">
      <c r="A20" s="188" t="s">
        <v>142</v>
      </c>
      <c r="B20" s="189">
        <v>122083</v>
      </c>
      <c r="C20" s="189">
        <v>183028</v>
      </c>
      <c r="D20" s="189">
        <v>232310</v>
      </c>
      <c r="E20" s="189">
        <v>278946</v>
      </c>
      <c r="F20" s="190">
        <v>20.07489991821274</v>
      </c>
    </row>
    <row r="21" spans="1:7" ht="15.6" customHeight="1">
      <c r="A21" s="188" t="s">
        <v>149</v>
      </c>
      <c r="B21" s="189">
        <v>113827</v>
      </c>
      <c r="C21" s="189">
        <v>125242</v>
      </c>
      <c r="D21" s="189">
        <v>235360</v>
      </c>
      <c r="E21" s="189">
        <v>276527</v>
      </c>
      <c r="F21" s="190">
        <v>17.49107749830047</v>
      </c>
    </row>
    <row r="22" spans="1:7" ht="15.6" customHeight="1">
      <c r="A22" s="188" t="s">
        <v>146</v>
      </c>
      <c r="B22" s="189">
        <v>1439469</v>
      </c>
      <c r="C22" s="189">
        <v>1718421</v>
      </c>
      <c r="D22" s="189">
        <v>3381209</v>
      </c>
      <c r="E22" s="189">
        <v>3298592</v>
      </c>
      <c r="F22" s="190">
        <v>-2.4434159497386929</v>
      </c>
    </row>
    <row r="23" spans="1:7" ht="15.6" customHeight="1">
      <c r="A23" s="188" t="s">
        <v>165</v>
      </c>
      <c r="B23" s="189">
        <v>215021</v>
      </c>
      <c r="C23" s="189">
        <v>469319</v>
      </c>
      <c r="D23" s="189">
        <v>505952</v>
      </c>
      <c r="E23" s="189">
        <v>924518</v>
      </c>
      <c r="F23" s="190">
        <v>82.728401113149062</v>
      </c>
    </row>
    <row r="24" spans="1:7" ht="15.6" customHeight="1">
      <c r="A24" s="188" t="s">
        <v>141</v>
      </c>
      <c r="B24" s="189">
        <v>86846</v>
      </c>
      <c r="C24" s="189">
        <v>94118</v>
      </c>
      <c r="D24" s="189">
        <v>173127</v>
      </c>
      <c r="E24" s="189">
        <v>188231</v>
      </c>
      <c r="F24" s="190">
        <v>8.7242313446198523</v>
      </c>
    </row>
    <row r="25" spans="1:7" ht="15.6" customHeight="1">
      <c r="A25" s="188" t="s">
        <v>140</v>
      </c>
      <c r="B25" s="189">
        <v>37783</v>
      </c>
      <c r="C25" s="189">
        <v>35731</v>
      </c>
      <c r="D25" s="189">
        <v>77477</v>
      </c>
      <c r="E25" s="189">
        <v>71364</v>
      </c>
      <c r="F25" s="190">
        <v>-7.8900835086541861</v>
      </c>
    </row>
    <row r="26" spans="1:7" ht="15.6" customHeight="1">
      <c r="A26" s="188" t="s">
        <v>152</v>
      </c>
      <c r="B26" s="189">
        <v>58268</v>
      </c>
      <c r="C26" s="189">
        <v>10940</v>
      </c>
      <c r="D26" s="189">
        <v>124287</v>
      </c>
      <c r="E26" s="189">
        <v>18267</v>
      </c>
      <c r="F26" s="190">
        <v>-85.30256583552584</v>
      </c>
    </row>
    <row r="27" spans="1:7" ht="15.6" customHeight="1">
      <c r="A27" s="188" t="s">
        <v>173</v>
      </c>
      <c r="B27" s="189">
        <v>250641</v>
      </c>
      <c r="C27" s="189">
        <v>227090</v>
      </c>
      <c r="D27" s="189">
        <v>365818</v>
      </c>
      <c r="E27" s="189">
        <v>392747</v>
      </c>
      <c r="F27" s="190">
        <v>7.3613108157608451</v>
      </c>
    </row>
    <row r="28" spans="1:7" ht="15.6" customHeight="1">
      <c r="A28" s="188" t="s">
        <v>177</v>
      </c>
      <c r="B28" s="189">
        <v>826913</v>
      </c>
      <c r="C28" s="189">
        <v>760767</v>
      </c>
      <c r="D28" s="189">
        <v>1574039</v>
      </c>
      <c r="E28" s="189">
        <v>1452750</v>
      </c>
      <c r="F28" s="190">
        <v>-7.7055905222170509</v>
      </c>
    </row>
    <row r="29" spans="1:7" ht="15.6" customHeight="1">
      <c r="A29" s="188" t="s">
        <v>178</v>
      </c>
      <c r="B29" s="189">
        <v>314431</v>
      </c>
      <c r="C29" s="189">
        <v>323263</v>
      </c>
      <c r="D29" s="189">
        <v>539295</v>
      </c>
      <c r="E29" s="189">
        <v>555944</v>
      </c>
      <c r="F29" s="190">
        <v>3.087178631361311</v>
      </c>
    </row>
    <row r="30" spans="1:7" ht="15.6" customHeight="1">
      <c r="A30" s="188" t="s">
        <v>179</v>
      </c>
      <c r="B30" s="189">
        <v>154474</v>
      </c>
      <c r="C30" s="189">
        <v>103333</v>
      </c>
      <c r="D30" s="189">
        <v>272651</v>
      </c>
      <c r="E30" s="189">
        <v>254875</v>
      </c>
      <c r="F30" s="190">
        <v>-6.5196900066385268</v>
      </c>
    </row>
    <row r="31" spans="1:7" ht="15.6" customHeight="1">
      <c r="A31" s="188" t="s">
        <v>180</v>
      </c>
      <c r="B31" s="189">
        <v>154883</v>
      </c>
      <c r="C31" s="189">
        <v>135796</v>
      </c>
      <c r="D31" s="189">
        <v>307673</v>
      </c>
      <c r="E31" s="189">
        <v>243833</v>
      </c>
      <c r="F31" s="190">
        <v>-20.74930201870167</v>
      </c>
    </row>
    <row r="32" spans="1:7" ht="15.6" customHeight="1">
      <c r="A32" s="188" t="s">
        <v>181</v>
      </c>
      <c r="B32" s="189">
        <v>5987115</v>
      </c>
      <c r="C32" s="189">
        <v>5361494</v>
      </c>
      <c r="D32" s="189">
        <v>11676012</v>
      </c>
      <c r="E32" s="189">
        <v>10540800</v>
      </c>
      <c r="F32" s="190">
        <v>-9.7226004906469825</v>
      </c>
    </row>
    <row r="33" spans="1:6" ht="15.6" customHeight="1">
      <c r="A33" s="188" t="s">
        <v>182</v>
      </c>
      <c r="B33" s="189">
        <v>391101</v>
      </c>
      <c r="C33" s="189">
        <v>419975</v>
      </c>
      <c r="D33" s="189">
        <v>693789</v>
      </c>
      <c r="E33" s="189">
        <v>718745</v>
      </c>
      <c r="F33" s="190">
        <v>3.5970590482120599</v>
      </c>
    </row>
    <row r="34" spans="1:6" ht="15.6" customHeight="1">
      <c r="A34" s="188" t="s">
        <v>183</v>
      </c>
      <c r="B34" s="189">
        <v>64641</v>
      </c>
      <c r="C34" s="189">
        <v>94967</v>
      </c>
      <c r="D34" s="189">
        <v>127948</v>
      </c>
      <c r="E34" s="189">
        <v>150449</v>
      </c>
      <c r="F34" s="190">
        <v>17.586050583049371</v>
      </c>
    </row>
    <row r="35" spans="1:6" ht="15.6" customHeight="1">
      <c r="A35" s="156" t="s">
        <v>153</v>
      </c>
      <c r="B35" s="76">
        <f>SUM(B7:B34)</f>
        <v>22034142</v>
      </c>
      <c r="C35" s="77">
        <f>SUM(C7:C34)</f>
        <v>21787748</v>
      </c>
      <c r="D35" s="76">
        <f>SUM(D7:D34)</f>
        <v>43689329</v>
      </c>
      <c r="E35" s="78">
        <f>SUM(E7:E34)</f>
        <v>41756692</v>
      </c>
      <c r="F35" s="177">
        <f>E35*100/D35-100</f>
        <v>-4.4235904836167208</v>
      </c>
    </row>
    <row r="36" spans="1:6" ht="15.6" customHeight="1">
      <c r="A36" s="73" t="s">
        <v>52</v>
      </c>
      <c r="B36" s="72"/>
      <c r="D36" s="72"/>
      <c r="E36" s="23"/>
    </row>
  </sheetData>
  <mergeCells count="3">
    <mergeCell ref="B5:C5"/>
    <mergeCell ref="D5:F5"/>
    <mergeCell ref="A5:A6"/>
  </mergeCells>
  <conditionalFormatting sqref="A7:F34">
    <cfRule type="expression" dxfId="59" priority="2">
      <formula>MOD(ROW(),2)=0</formula>
    </cfRule>
  </conditionalFormatting>
  <conditionalFormatting sqref="F7:F35">
    <cfRule type="expression" dxfId="5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83F18-05B4-4874-89B8-C4921F29A44D}">
  <sheetPr codeName="Hoja1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59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13</v>
      </c>
      <c r="E7" s="189">
        <v>0</v>
      </c>
      <c r="F7" s="190">
        <v>-100</v>
      </c>
      <c r="G7" s="13"/>
    </row>
    <row r="8" spans="1:14" ht="15.6" customHeight="1">
      <c r="A8" s="188" t="s">
        <v>11</v>
      </c>
      <c r="B8" s="189">
        <v>106820</v>
      </c>
      <c r="C8" s="189">
        <v>116282</v>
      </c>
      <c r="D8" s="189">
        <v>210885</v>
      </c>
      <c r="E8" s="189">
        <v>205903</v>
      </c>
      <c r="F8" s="190">
        <v>-2.36242501837495</v>
      </c>
      <c r="G8" s="6"/>
    </row>
    <row r="9" spans="1:14" ht="15.6" customHeight="1">
      <c r="A9" s="188" t="s">
        <v>8</v>
      </c>
      <c r="B9" s="189">
        <v>21064</v>
      </c>
      <c r="C9" s="189">
        <v>11955</v>
      </c>
      <c r="D9" s="189">
        <v>48059</v>
      </c>
      <c r="E9" s="189">
        <v>25028</v>
      </c>
      <c r="F9" s="190">
        <v>-47.922345450383901</v>
      </c>
      <c r="G9" s="6"/>
    </row>
    <row r="10" spans="1:14" ht="15.6" customHeight="1">
      <c r="A10" s="188" t="s">
        <v>10</v>
      </c>
      <c r="B10" s="189">
        <v>0</v>
      </c>
      <c r="C10" s="189">
        <v>25</v>
      </c>
      <c r="D10" s="189">
        <v>0</v>
      </c>
      <c r="E10" s="189">
        <v>74</v>
      </c>
      <c r="F10" s="190" t="s">
        <v>151</v>
      </c>
    </row>
    <row r="11" spans="1:14" ht="15.6" customHeight="1">
      <c r="A11" s="188" t="s">
        <v>9</v>
      </c>
      <c r="B11" s="189">
        <v>4010101</v>
      </c>
      <c r="C11" s="189">
        <v>3718621</v>
      </c>
      <c r="D11" s="189">
        <v>8302048</v>
      </c>
      <c r="E11" s="189">
        <v>7360869</v>
      </c>
      <c r="F11" s="190">
        <v>-11.33670872536511</v>
      </c>
    </row>
    <row r="12" spans="1:14" ht="15.6" customHeight="1">
      <c r="A12" s="188" t="s">
        <v>6</v>
      </c>
      <c r="B12" s="189">
        <v>131948</v>
      </c>
      <c r="C12" s="189">
        <v>128963</v>
      </c>
      <c r="D12" s="189">
        <v>261068</v>
      </c>
      <c r="E12" s="189">
        <v>238507</v>
      </c>
      <c r="F12" s="190">
        <v>-8.6418097966813292</v>
      </c>
    </row>
    <row r="13" spans="1:14" ht="15.6" customHeight="1">
      <c r="A13" s="188" t="s">
        <v>175</v>
      </c>
      <c r="B13" s="189">
        <v>21151</v>
      </c>
      <c r="C13" s="189">
        <v>17711</v>
      </c>
      <c r="D13" s="189">
        <v>42635</v>
      </c>
      <c r="E13" s="189">
        <v>36084</v>
      </c>
      <c r="F13" s="190">
        <v>-15.3653101911575</v>
      </c>
    </row>
    <row r="14" spans="1:14" ht="15.6" customHeight="1">
      <c r="A14" s="188" t="s">
        <v>148</v>
      </c>
      <c r="B14" s="189">
        <v>3010884</v>
      </c>
      <c r="C14" s="189">
        <v>3200414</v>
      </c>
      <c r="D14" s="189">
        <v>5870665</v>
      </c>
      <c r="E14" s="189">
        <v>6184840</v>
      </c>
      <c r="F14" s="190">
        <v>5.3516083782672013</v>
      </c>
    </row>
    <row r="15" spans="1:14" ht="15.6" customHeight="1">
      <c r="A15" s="188" t="s">
        <v>145</v>
      </c>
      <c r="B15" s="189">
        <v>409409</v>
      </c>
      <c r="C15" s="189">
        <v>397150</v>
      </c>
      <c r="D15" s="189">
        <v>740116</v>
      </c>
      <c r="E15" s="189">
        <v>705686</v>
      </c>
      <c r="F15" s="190">
        <v>-4.6519734744283312</v>
      </c>
    </row>
    <row r="16" spans="1:14" ht="15.6" customHeight="1">
      <c r="A16" s="188" t="s">
        <v>144</v>
      </c>
      <c r="B16" s="189">
        <v>33579</v>
      </c>
      <c r="C16" s="189">
        <v>42439</v>
      </c>
      <c r="D16" s="189">
        <v>89999</v>
      </c>
      <c r="E16" s="189">
        <v>67912</v>
      </c>
      <c r="F16" s="190">
        <v>-24.541383793153258</v>
      </c>
      <c r="G16" s="1"/>
    </row>
    <row r="17" spans="1:7" ht="15.6" customHeight="1">
      <c r="A17" s="188" t="s">
        <v>150</v>
      </c>
      <c r="B17" s="189">
        <v>99424</v>
      </c>
      <c r="C17" s="189">
        <v>170940</v>
      </c>
      <c r="D17" s="189">
        <v>185227</v>
      </c>
      <c r="E17" s="189">
        <v>258492</v>
      </c>
      <c r="F17" s="190">
        <v>39.554168668714603</v>
      </c>
      <c r="G17" s="2"/>
    </row>
    <row r="18" spans="1:7" ht="15.6" customHeight="1">
      <c r="A18" s="188" t="s">
        <v>147</v>
      </c>
      <c r="B18" s="189">
        <v>5216</v>
      </c>
      <c r="C18" s="189">
        <v>5809</v>
      </c>
      <c r="D18" s="189">
        <v>10970</v>
      </c>
      <c r="E18" s="189">
        <v>11708</v>
      </c>
      <c r="F18" s="190">
        <v>6.7274384685505879</v>
      </c>
    </row>
    <row r="19" spans="1:7" ht="15.6" customHeight="1">
      <c r="A19" s="188" t="s">
        <v>143</v>
      </c>
      <c r="B19" s="189">
        <v>12477</v>
      </c>
      <c r="C19" s="189">
        <v>30496</v>
      </c>
      <c r="D19" s="189">
        <v>21732</v>
      </c>
      <c r="E19" s="189">
        <v>31032</v>
      </c>
      <c r="F19" s="190">
        <v>42.794036443953622</v>
      </c>
    </row>
    <row r="20" spans="1:7" ht="15.6" customHeight="1">
      <c r="A20" s="188" t="s">
        <v>142</v>
      </c>
      <c r="B20" s="189">
        <v>84359</v>
      </c>
      <c r="C20" s="189">
        <v>98732</v>
      </c>
      <c r="D20" s="189">
        <v>162538</v>
      </c>
      <c r="E20" s="189">
        <v>165863</v>
      </c>
      <c r="F20" s="190">
        <v>2.0456754728125048</v>
      </c>
    </row>
    <row r="21" spans="1:7" ht="15.6" customHeight="1">
      <c r="A21" s="188" t="s">
        <v>149</v>
      </c>
      <c r="B21" s="189">
        <v>63819</v>
      </c>
      <c r="C21" s="189">
        <v>59669</v>
      </c>
      <c r="D21" s="189">
        <v>125635</v>
      </c>
      <c r="E21" s="189">
        <v>130211</v>
      </c>
      <c r="F21" s="190">
        <v>3.6422971305766652</v>
      </c>
    </row>
    <row r="22" spans="1:7" ht="15.6" customHeight="1">
      <c r="A22" s="188" t="s">
        <v>146</v>
      </c>
      <c r="B22" s="189">
        <v>1011769</v>
      </c>
      <c r="C22" s="189">
        <v>1252588</v>
      </c>
      <c r="D22" s="189">
        <v>2483549</v>
      </c>
      <c r="E22" s="189">
        <v>2368151</v>
      </c>
      <c r="F22" s="190">
        <v>-4.6464958009686939</v>
      </c>
    </row>
    <row r="23" spans="1:7" ht="15.6" customHeight="1">
      <c r="A23" s="188" t="s">
        <v>165</v>
      </c>
      <c r="B23" s="189">
        <v>181244</v>
      </c>
      <c r="C23" s="189">
        <v>431734</v>
      </c>
      <c r="D23" s="189">
        <v>437538</v>
      </c>
      <c r="E23" s="189">
        <v>845310</v>
      </c>
      <c r="F23" s="190">
        <v>93.196933752039826</v>
      </c>
    </row>
    <row r="24" spans="1:7" ht="15.6" customHeight="1">
      <c r="A24" s="188" t="s">
        <v>141</v>
      </c>
      <c r="B24" s="189">
        <v>37183</v>
      </c>
      <c r="C24" s="189">
        <v>37068</v>
      </c>
      <c r="D24" s="189">
        <v>72196</v>
      </c>
      <c r="E24" s="189">
        <v>71659</v>
      </c>
      <c r="F24" s="190">
        <v>-0.74380852124771479</v>
      </c>
    </row>
    <row r="25" spans="1:7" ht="15.6" customHeight="1">
      <c r="A25" s="188" t="s">
        <v>140</v>
      </c>
      <c r="B25" s="189">
        <v>2225</v>
      </c>
      <c r="C25" s="189">
        <v>1951</v>
      </c>
      <c r="D25" s="189">
        <v>5631</v>
      </c>
      <c r="E25" s="189">
        <v>3865</v>
      </c>
      <c r="F25" s="190">
        <v>-31.362102646066418</v>
      </c>
    </row>
    <row r="26" spans="1:7" ht="15.6" customHeight="1">
      <c r="A26" s="188" t="s">
        <v>152</v>
      </c>
      <c r="B26" s="189">
        <v>9</v>
      </c>
      <c r="C26" s="189">
        <v>0</v>
      </c>
      <c r="D26" s="189">
        <v>36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467767</v>
      </c>
      <c r="C28" s="189">
        <v>392578</v>
      </c>
      <c r="D28" s="189">
        <v>818935</v>
      </c>
      <c r="E28" s="189">
        <v>711541</v>
      </c>
      <c r="F28" s="190">
        <v>-13.11386129546301</v>
      </c>
    </row>
    <row r="29" spans="1:7" ht="15.6" customHeight="1">
      <c r="A29" s="188" t="s">
        <v>178</v>
      </c>
      <c r="B29" s="189">
        <v>102822</v>
      </c>
      <c r="C29" s="189">
        <v>127480</v>
      </c>
      <c r="D29" s="189">
        <v>208450</v>
      </c>
      <c r="E29" s="189">
        <v>239025</v>
      </c>
      <c r="F29" s="190">
        <v>14.667786039817701</v>
      </c>
    </row>
    <row r="30" spans="1:7" ht="15.6" customHeight="1">
      <c r="A30" s="188" t="s">
        <v>179</v>
      </c>
      <c r="B30" s="189">
        <v>89351</v>
      </c>
      <c r="C30" s="189">
        <v>69240</v>
      </c>
      <c r="D30" s="189">
        <v>181722</v>
      </c>
      <c r="E30" s="189">
        <v>161945</v>
      </c>
      <c r="F30" s="190">
        <v>-10.883107163689591</v>
      </c>
    </row>
    <row r="31" spans="1:7" ht="15.6" customHeight="1">
      <c r="A31" s="188" t="s">
        <v>180</v>
      </c>
      <c r="B31" s="189">
        <v>14475</v>
      </c>
      <c r="C31" s="189">
        <v>14418</v>
      </c>
      <c r="D31" s="189">
        <v>21706</v>
      </c>
      <c r="E31" s="189">
        <v>21141</v>
      </c>
      <c r="F31" s="190">
        <v>-2.6029669215885041</v>
      </c>
    </row>
    <row r="32" spans="1:7" ht="15.6" customHeight="1">
      <c r="A32" s="188" t="s">
        <v>181</v>
      </c>
      <c r="B32" s="189">
        <v>4719062</v>
      </c>
      <c r="C32" s="189">
        <v>4163203</v>
      </c>
      <c r="D32" s="189">
        <v>9176177</v>
      </c>
      <c r="E32" s="189">
        <v>8302941</v>
      </c>
      <c r="F32" s="190">
        <v>-9.5163377951406147</v>
      </c>
    </row>
    <row r="33" spans="1:6" ht="15.6" customHeight="1">
      <c r="A33" s="188" t="s">
        <v>182</v>
      </c>
      <c r="B33" s="189">
        <v>237952</v>
      </c>
      <c r="C33" s="189">
        <v>281353</v>
      </c>
      <c r="D33" s="189">
        <v>434703</v>
      </c>
      <c r="E33" s="189">
        <v>473193</v>
      </c>
      <c r="F33" s="190">
        <v>8.854321226216527</v>
      </c>
    </row>
    <row r="34" spans="1:6" ht="15.6" customHeight="1">
      <c r="A34" s="188" t="s">
        <v>183</v>
      </c>
      <c r="B34" s="189">
        <v>20315</v>
      </c>
      <c r="C34" s="189">
        <v>32271</v>
      </c>
      <c r="D34" s="189">
        <v>41557</v>
      </c>
      <c r="E34" s="189">
        <v>55217</v>
      </c>
      <c r="F34" s="190">
        <v>32.870515195995857</v>
      </c>
    </row>
    <row r="35" spans="1:6" ht="15.6" customHeight="1">
      <c r="A35" s="156" t="s">
        <v>153</v>
      </c>
      <c r="B35" s="76">
        <f>SUM(B7:B34)</f>
        <v>14894425</v>
      </c>
      <c r="C35" s="77">
        <f>SUM(C7:C34)</f>
        <v>14803090</v>
      </c>
      <c r="D35" s="178">
        <f>SUM(D7:D34)</f>
        <v>29953790</v>
      </c>
      <c r="E35" s="78">
        <f>SUM(E7:E34)</f>
        <v>28676197</v>
      </c>
      <c r="F35" s="140">
        <f>E35*100/D35-100</f>
        <v>-4.2652131833734614</v>
      </c>
    </row>
    <row r="36" spans="1:6" ht="15.6" customHeight="1">
      <c r="A36" s="73" t="s">
        <v>52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57" priority="2">
      <formula>MOD(ROW(),2)=0</formula>
    </cfRule>
  </conditionalFormatting>
  <conditionalFormatting sqref="F7:F35">
    <cfRule type="expression" dxfId="5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51EE0-C808-4054-A75B-E7BD8D776691}">
  <sheetPr codeName="Hoja12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60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1470.1579999999999</v>
      </c>
      <c r="C7" s="189">
        <v>947.745</v>
      </c>
      <c r="D7" s="189">
        <v>2322.0520000000001</v>
      </c>
      <c r="E7" s="189">
        <v>1787.5709999999999</v>
      </c>
      <c r="F7" s="190">
        <v>-23.01761545391749</v>
      </c>
      <c r="G7" s="37"/>
    </row>
    <row r="8" spans="1:14" ht="15.6" customHeight="1">
      <c r="A8" s="188" t="s">
        <v>11</v>
      </c>
      <c r="B8" s="189">
        <v>0</v>
      </c>
      <c r="C8" s="189">
        <v>0</v>
      </c>
      <c r="D8" s="189">
        <v>0</v>
      </c>
      <c r="E8" s="189">
        <v>0</v>
      </c>
      <c r="F8" s="190" t="s">
        <v>151</v>
      </c>
      <c r="G8" s="6"/>
    </row>
    <row r="9" spans="1:14" ht="15.6" customHeight="1">
      <c r="A9" s="188" t="s">
        <v>8</v>
      </c>
      <c r="B9" s="189">
        <v>189.90100000000001</v>
      </c>
      <c r="C9" s="189">
        <v>140.22900000000001</v>
      </c>
      <c r="D9" s="189">
        <v>384.03800000000001</v>
      </c>
      <c r="E9" s="189">
        <v>275.029</v>
      </c>
      <c r="F9" s="190">
        <v>-28.384951489175549</v>
      </c>
      <c r="G9" s="6"/>
    </row>
    <row r="10" spans="1:14" ht="15.6" customHeight="1">
      <c r="A10" s="188" t="s">
        <v>10</v>
      </c>
      <c r="B10" s="189">
        <v>430.15000000000009</v>
      </c>
      <c r="C10" s="189">
        <v>426.04300000000001</v>
      </c>
      <c r="D10" s="189">
        <v>827.02800000000013</v>
      </c>
      <c r="E10" s="189">
        <v>831.30399999999997</v>
      </c>
      <c r="F10" s="190">
        <v>0.51703207146550767</v>
      </c>
    </row>
    <row r="11" spans="1:14" ht="15.6" customHeight="1">
      <c r="A11" s="188" t="s">
        <v>9</v>
      </c>
      <c r="B11" s="189">
        <v>95.907000000000011</v>
      </c>
      <c r="C11" s="189">
        <v>43.548999999999999</v>
      </c>
      <c r="D11" s="189">
        <v>199.95599999999999</v>
      </c>
      <c r="E11" s="189">
        <v>109.28100000000001</v>
      </c>
      <c r="F11" s="190">
        <v>-45.347476444817858</v>
      </c>
    </row>
    <row r="12" spans="1:14" ht="15.6" customHeight="1">
      <c r="A12" s="188" t="s">
        <v>6</v>
      </c>
      <c r="B12" s="189">
        <v>800.09699999999998</v>
      </c>
      <c r="C12" s="189">
        <v>589.93900000000008</v>
      </c>
      <c r="D12" s="189">
        <v>1521.837</v>
      </c>
      <c r="E12" s="189">
        <v>1128.3699999999999</v>
      </c>
      <c r="F12" s="190">
        <v>-25.854740028005612</v>
      </c>
    </row>
    <row r="13" spans="1:14" ht="15.6" customHeight="1">
      <c r="A13" s="188" t="s">
        <v>175</v>
      </c>
      <c r="B13" s="189">
        <v>136.07900000000001</v>
      </c>
      <c r="C13" s="189">
        <v>75.236000000000004</v>
      </c>
      <c r="D13" s="189">
        <v>214.11199999999999</v>
      </c>
      <c r="E13" s="189">
        <v>122.54600000000001</v>
      </c>
      <c r="F13" s="190">
        <v>-42.765468539829612</v>
      </c>
    </row>
    <row r="14" spans="1:14" ht="15.6" customHeight="1">
      <c r="A14" s="188" t="s">
        <v>148</v>
      </c>
      <c r="B14" s="189">
        <v>91.22</v>
      </c>
      <c r="C14" s="189">
        <v>91.22999999999999</v>
      </c>
      <c r="D14" s="189">
        <v>237.66800000000001</v>
      </c>
      <c r="E14" s="189">
        <v>205.749</v>
      </c>
      <c r="F14" s="190">
        <v>-13.43007893363853</v>
      </c>
    </row>
    <row r="15" spans="1:14" ht="15.6" customHeight="1">
      <c r="A15" s="188" t="s">
        <v>145</v>
      </c>
      <c r="B15" s="189">
        <v>0</v>
      </c>
      <c r="C15" s="189">
        <v>0</v>
      </c>
      <c r="D15" s="189">
        <v>0</v>
      </c>
      <c r="E15" s="189">
        <v>0</v>
      </c>
      <c r="F15" s="190" t="s">
        <v>151</v>
      </c>
    </row>
    <row r="16" spans="1:14" ht="15.6" customHeight="1">
      <c r="A16" s="188" t="s">
        <v>144</v>
      </c>
      <c r="B16" s="189">
        <v>22.888000000000002</v>
      </c>
      <c r="C16" s="189">
        <v>2.843</v>
      </c>
      <c r="D16" s="189">
        <v>29.539000000000001</v>
      </c>
      <c r="E16" s="189">
        <v>8.08</v>
      </c>
      <c r="F16" s="190">
        <v>-72.646331967906832</v>
      </c>
      <c r="G16" s="1"/>
    </row>
    <row r="17" spans="1:7" ht="15.6" customHeight="1">
      <c r="A17" s="188" t="s">
        <v>150</v>
      </c>
      <c r="B17" s="189">
        <v>216.94800000000001</v>
      </c>
      <c r="C17" s="189">
        <v>338.27199999999999</v>
      </c>
      <c r="D17" s="189">
        <v>310.77800000000002</v>
      </c>
      <c r="E17" s="189">
        <v>552.928</v>
      </c>
      <c r="F17" s="190">
        <v>77.917355797385909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27.084</v>
      </c>
      <c r="C19" s="189">
        <v>3.472</v>
      </c>
      <c r="D19" s="189">
        <v>42.335000000000008</v>
      </c>
      <c r="E19" s="189">
        <v>12.622999999999999</v>
      </c>
      <c r="F19" s="190">
        <v>-70.183063658911067</v>
      </c>
    </row>
    <row r="20" spans="1:7" ht="15.6" customHeight="1">
      <c r="A20" s="188" t="s">
        <v>142</v>
      </c>
      <c r="B20" s="189">
        <v>57.095999999999997</v>
      </c>
      <c r="C20" s="189">
        <v>161.16300000000001</v>
      </c>
      <c r="D20" s="189">
        <v>167.779</v>
      </c>
      <c r="E20" s="189">
        <v>211.61799999999999</v>
      </c>
      <c r="F20" s="190">
        <v>26.1290149541957</v>
      </c>
    </row>
    <row r="21" spans="1:7" ht="15.6" customHeight="1">
      <c r="A21" s="188" t="s">
        <v>149</v>
      </c>
      <c r="B21" s="189">
        <v>10.169</v>
      </c>
      <c r="C21" s="189">
        <v>11.343</v>
      </c>
      <c r="D21" s="189">
        <v>21.047000000000001</v>
      </c>
      <c r="E21" s="189">
        <v>18.257000000000001</v>
      </c>
      <c r="F21" s="190">
        <v>-13.256045992302941</v>
      </c>
    </row>
    <row r="22" spans="1:7" ht="15.6" customHeight="1">
      <c r="A22" s="188" t="s">
        <v>146</v>
      </c>
      <c r="B22" s="189">
        <v>22.263000000000002</v>
      </c>
      <c r="C22" s="189">
        <v>19.728000000000002</v>
      </c>
      <c r="D22" s="189">
        <v>41.853000000000002</v>
      </c>
      <c r="E22" s="189">
        <v>29.605</v>
      </c>
      <c r="F22" s="190">
        <v>-29.264329916612919</v>
      </c>
    </row>
    <row r="23" spans="1:7" ht="15.6" customHeight="1">
      <c r="A23" s="188" t="s">
        <v>165</v>
      </c>
      <c r="B23" s="189">
        <v>1.38</v>
      </c>
      <c r="C23" s="189">
        <v>2.5009999999999999</v>
      </c>
      <c r="D23" s="189">
        <v>1.9690000000000001</v>
      </c>
      <c r="E23" s="189">
        <v>4.7430000000000003</v>
      </c>
      <c r="F23" s="190">
        <v>140.8836973082783</v>
      </c>
    </row>
    <row r="24" spans="1:7" ht="15.6" customHeight="1">
      <c r="A24" s="188" t="s">
        <v>141</v>
      </c>
      <c r="B24" s="189">
        <v>162.608</v>
      </c>
      <c r="C24" s="189">
        <v>122.059</v>
      </c>
      <c r="D24" s="189">
        <v>324.762</v>
      </c>
      <c r="E24" s="189">
        <v>238.97900000000001</v>
      </c>
      <c r="F24" s="190">
        <v>-26.414112488530069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34.947000000000003</v>
      </c>
      <c r="C26" s="189">
        <v>6.9429999999999996</v>
      </c>
      <c r="D26" s="189">
        <v>111.322</v>
      </c>
      <c r="E26" s="189">
        <v>47.055999999999997</v>
      </c>
      <c r="F26" s="190">
        <v>-57.729828784966138</v>
      </c>
    </row>
    <row r="27" spans="1:7" ht="15.6" customHeight="1">
      <c r="A27" s="188" t="s">
        <v>173</v>
      </c>
      <c r="B27" s="189">
        <v>1070.336</v>
      </c>
      <c r="C27" s="189">
        <v>1000.264</v>
      </c>
      <c r="D27" s="189">
        <v>2271.3090000000002</v>
      </c>
      <c r="E27" s="189">
        <v>2069.9209999999998</v>
      </c>
      <c r="F27" s="190">
        <v>-8.8666051162567356</v>
      </c>
    </row>
    <row r="28" spans="1:7" ht="15.6" customHeight="1">
      <c r="A28" s="188" t="s">
        <v>177</v>
      </c>
      <c r="B28" s="189">
        <v>14.042</v>
      </c>
      <c r="C28" s="189">
        <v>40.13000000000001</v>
      </c>
      <c r="D28" s="189">
        <v>249.405</v>
      </c>
      <c r="E28" s="189">
        <v>258.81599999999997</v>
      </c>
      <c r="F28" s="190">
        <v>3.7733806459373089</v>
      </c>
    </row>
    <row r="29" spans="1:7" ht="15.6" customHeight="1">
      <c r="A29" s="188" t="s">
        <v>178</v>
      </c>
      <c r="B29" s="189">
        <v>149.874</v>
      </c>
      <c r="C29" s="189">
        <v>108.123</v>
      </c>
      <c r="D29" s="189">
        <v>372.31</v>
      </c>
      <c r="E29" s="189">
        <v>214.636</v>
      </c>
      <c r="F29" s="190">
        <v>-42.35019204426419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90.459000000000003</v>
      </c>
      <c r="C31" s="189">
        <v>121.474</v>
      </c>
      <c r="D31" s="189">
        <v>171.233</v>
      </c>
      <c r="E31" s="189">
        <v>191.15899999999999</v>
      </c>
      <c r="F31" s="190">
        <v>11.63677562152154</v>
      </c>
    </row>
    <row r="32" spans="1:7" ht="15.6" customHeight="1">
      <c r="A32" s="188" t="s">
        <v>181</v>
      </c>
      <c r="B32" s="189">
        <v>217.376</v>
      </c>
      <c r="C32" s="189">
        <v>233.87</v>
      </c>
      <c r="D32" s="189">
        <v>296.05700000000002</v>
      </c>
      <c r="E32" s="189">
        <v>395.38600000000002</v>
      </c>
      <c r="F32" s="190">
        <v>33.550633830647477</v>
      </c>
    </row>
    <row r="33" spans="1:6" ht="15.6" customHeight="1">
      <c r="A33" s="188" t="s">
        <v>182</v>
      </c>
      <c r="B33" s="189">
        <v>2201.2069999999999</v>
      </c>
      <c r="C33" s="189">
        <v>1715.8789999999999</v>
      </c>
      <c r="D33" s="189">
        <v>3974.9609999999998</v>
      </c>
      <c r="E33" s="189">
        <v>3248.3270000000002</v>
      </c>
      <c r="F33" s="190">
        <v>-18.28027998262122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7512.1890000000003</v>
      </c>
      <c r="C35" s="77">
        <f>SUM(C7:C34)</f>
        <v>6202.0350000000008</v>
      </c>
      <c r="D35" s="76">
        <f>SUM(D7:D34)</f>
        <v>14093.349999999999</v>
      </c>
      <c r="E35" s="78">
        <f>SUM(E7:E34)</f>
        <v>11961.984</v>
      </c>
      <c r="F35" s="140">
        <f>E35*100/D35-100</f>
        <v>-15.123203496684582</v>
      </c>
    </row>
    <row r="36" spans="1:6" ht="15.6" customHeight="1">
      <c r="A36" s="73" t="s">
        <v>86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55" priority="2">
      <formula>MOD(ROW(),2)=0</formula>
    </cfRule>
  </conditionalFormatting>
  <conditionalFormatting sqref="F7:F35">
    <cfRule type="expression" dxfId="5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3C1BD-9A74-42A6-8F1A-A5B711A853DB}">
  <sheetPr codeName="Hoja13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2557</v>
      </c>
      <c r="C7" s="189">
        <v>3284</v>
      </c>
      <c r="D7" s="189">
        <v>6150</v>
      </c>
      <c r="E7" s="189">
        <v>5160</v>
      </c>
      <c r="F7" s="190">
        <v>-16.097560975609749</v>
      </c>
      <c r="G7" s="37"/>
    </row>
    <row r="8" spans="1:14" ht="15.6" customHeight="1">
      <c r="A8" s="188" t="s">
        <v>11</v>
      </c>
      <c r="B8" s="189">
        <v>615</v>
      </c>
      <c r="C8" s="189">
        <v>2011</v>
      </c>
      <c r="D8" s="189">
        <v>1293</v>
      </c>
      <c r="E8" s="189">
        <v>4250</v>
      </c>
      <c r="F8" s="190">
        <v>228.69296210363501</v>
      </c>
      <c r="G8" s="6"/>
    </row>
    <row r="9" spans="1:14" ht="15.6" customHeight="1">
      <c r="A9" s="188" t="s">
        <v>8</v>
      </c>
      <c r="B9" s="189">
        <v>4562</v>
      </c>
      <c r="C9" s="189">
        <v>5393</v>
      </c>
      <c r="D9" s="189">
        <v>10493</v>
      </c>
      <c r="E9" s="189">
        <v>10164</v>
      </c>
      <c r="F9" s="190">
        <v>-3.1354236157438322</v>
      </c>
      <c r="G9" s="6"/>
    </row>
    <row r="10" spans="1:14" ht="15.6" customHeight="1">
      <c r="A10" s="188" t="s">
        <v>10</v>
      </c>
      <c r="B10" s="189">
        <v>3103</v>
      </c>
      <c r="C10" s="189">
        <v>2536</v>
      </c>
      <c r="D10" s="189">
        <v>6983</v>
      </c>
      <c r="E10" s="189">
        <v>5909</v>
      </c>
      <c r="F10" s="190">
        <v>-15.38020907919233</v>
      </c>
    </row>
    <row r="11" spans="1:14" ht="15.6" customHeight="1">
      <c r="A11" s="188" t="s">
        <v>9</v>
      </c>
      <c r="B11" s="189">
        <v>279709</v>
      </c>
      <c r="C11" s="189">
        <v>211188</v>
      </c>
      <c r="D11" s="189">
        <v>541177</v>
      </c>
      <c r="E11" s="189">
        <v>463686</v>
      </c>
      <c r="F11" s="190">
        <v>-14.31897512274173</v>
      </c>
    </row>
    <row r="12" spans="1:14" ht="15.6" customHeight="1">
      <c r="A12" s="188" t="s">
        <v>6</v>
      </c>
      <c r="B12" s="189">
        <v>5911</v>
      </c>
      <c r="C12" s="189">
        <v>7532</v>
      </c>
      <c r="D12" s="189">
        <v>14789</v>
      </c>
      <c r="E12" s="189">
        <v>17787</v>
      </c>
      <c r="F12" s="190">
        <v>20.271823652714861</v>
      </c>
    </row>
    <row r="13" spans="1:14" ht="15.6" customHeight="1">
      <c r="A13" s="188" t="s">
        <v>175</v>
      </c>
      <c r="B13" s="189">
        <v>6685</v>
      </c>
      <c r="C13" s="189">
        <v>2740</v>
      </c>
      <c r="D13" s="189">
        <v>14525</v>
      </c>
      <c r="E13" s="189">
        <v>6831</v>
      </c>
      <c r="F13" s="190">
        <v>-52.970740103270217</v>
      </c>
    </row>
    <row r="14" spans="1:14" ht="15.6" customHeight="1">
      <c r="A14" s="188" t="s">
        <v>148</v>
      </c>
      <c r="B14" s="189">
        <v>122508</v>
      </c>
      <c r="C14" s="189">
        <v>116859</v>
      </c>
      <c r="D14" s="189">
        <v>233190</v>
      </c>
      <c r="E14" s="189">
        <v>235185</v>
      </c>
      <c r="F14" s="190">
        <v>0.85552553711565338</v>
      </c>
    </row>
    <row r="15" spans="1:14" ht="15.6" customHeight="1">
      <c r="A15" s="188" t="s">
        <v>145</v>
      </c>
      <c r="B15" s="189">
        <v>1854</v>
      </c>
      <c r="C15" s="189">
        <v>1505</v>
      </c>
      <c r="D15" s="189">
        <v>3503</v>
      </c>
      <c r="E15" s="189">
        <v>3143</v>
      </c>
      <c r="F15" s="190">
        <v>-10.276905509563241</v>
      </c>
    </row>
    <row r="16" spans="1:14" ht="15.6" customHeight="1">
      <c r="A16" s="188" t="s">
        <v>144</v>
      </c>
      <c r="B16" s="189">
        <v>20518</v>
      </c>
      <c r="C16" s="189">
        <v>23518</v>
      </c>
      <c r="D16" s="189">
        <v>40657</v>
      </c>
      <c r="E16" s="189">
        <v>41167</v>
      </c>
      <c r="F16" s="190">
        <v>1.254396536881714</v>
      </c>
      <c r="G16" s="1"/>
    </row>
    <row r="17" spans="1:7" ht="15.6" customHeight="1">
      <c r="A17" s="188" t="s">
        <v>150</v>
      </c>
      <c r="B17" s="189">
        <v>1634</v>
      </c>
      <c r="C17" s="189">
        <v>3167</v>
      </c>
      <c r="D17" s="189">
        <v>2672</v>
      </c>
      <c r="E17" s="189">
        <v>4926</v>
      </c>
      <c r="F17" s="190">
        <v>84.356287425149702</v>
      </c>
      <c r="G17" s="2"/>
    </row>
    <row r="18" spans="1:7" ht="15.6" customHeight="1">
      <c r="A18" s="188" t="s">
        <v>147</v>
      </c>
      <c r="B18" s="189">
        <v>62175</v>
      </c>
      <c r="C18" s="189">
        <v>42743</v>
      </c>
      <c r="D18" s="189">
        <v>121502</v>
      </c>
      <c r="E18" s="189">
        <v>94146</v>
      </c>
      <c r="F18" s="190">
        <v>-22.514855722539551</v>
      </c>
    </row>
    <row r="19" spans="1:7" ht="15.6" customHeight="1">
      <c r="A19" s="188" t="s">
        <v>143</v>
      </c>
      <c r="B19" s="189">
        <v>1052</v>
      </c>
      <c r="C19" s="189">
        <v>814</v>
      </c>
      <c r="D19" s="189">
        <v>1553</v>
      </c>
      <c r="E19" s="189">
        <v>1977</v>
      </c>
      <c r="F19" s="190">
        <v>27.301996136509981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6831</v>
      </c>
      <c r="E20" s="189">
        <v>5395</v>
      </c>
      <c r="F20" s="190">
        <v>-21.021812326160159</v>
      </c>
    </row>
    <row r="21" spans="1:7" ht="15.6" customHeight="1">
      <c r="A21" s="188" t="s">
        <v>149</v>
      </c>
      <c r="B21" s="189">
        <v>10997</v>
      </c>
      <c r="C21" s="189">
        <v>11665</v>
      </c>
      <c r="D21" s="189">
        <v>38413</v>
      </c>
      <c r="E21" s="189">
        <v>24640</v>
      </c>
      <c r="F21" s="190">
        <v>-35.855049071928782</v>
      </c>
    </row>
    <row r="22" spans="1:7" ht="15.6" customHeight="1">
      <c r="A22" s="188" t="s">
        <v>146</v>
      </c>
      <c r="B22" s="189">
        <v>230224</v>
      </c>
      <c r="C22" s="189">
        <v>262653</v>
      </c>
      <c r="D22" s="189">
        <v>460028</v>
      </c>
      <c r="E22" s="189">
        <v>502701</v>
      </c>
      <c r="F22" s="190">
        <v>9.2761744937264723</v>
      </c>
    </row>
    <row r="23" spans="1:7" ht="15.6" customHeight="1">
      <c r="A23" s="188" t="s">
        <v>165</v>
      </c>
      <c r="B23" s="189">
        <v>1539</v>
      </c>
      <c r="C23" s="189">
        <v>12086</v>
      </c>
      <c r="D23" s="189">
        <v>4969</v>
      </c>
      <c r="E23" s="189">
        <v>26221</v>
      </c>
      <c r="F23" s="190">
        <v>427.69168846850471</v>
      </c>
    </row>
    <row r="24" spans="1:7" ht="15.6" customHeight="1">
      <c r="A24" s="188" t="s">
        <v>141</v>
      </c>
      <c r="B24" s="189">
        <v>1840</v>
      </c>
      <c r="C24" s="189">
        <v>1131</v>
      </c>
      <c r="D24" s="189">
        <v>5296</v>
      </c>
      <c r="E24" s="189">
        <v>3436</v>
      </c>
      <c r="F24" s="190">
        <v>-35.120845921450147</v>
      </c>
    </row>
    <row r="25" spans="1:7" ht="15.6" customHeight="1">
      <c r="A25" s="188" t="s">
        <v>140</v>
      </c>
      <c r="B25" s="189">
        <v>8</v>
      </c>
      <c r="C25" s="189">
        <v>1077</v>
      </c>
      <c r="D25" s="189">
        <v>838</v>
      </c>
      <c r="E25" s="189">
        <v>1107</v>
      </c>
      <c r="F25" s="190">
        <v>32.100238663484483</v>
      </c>
    </row>
    <row r="26" spans="1:7" ht="15.6" customHeight="1">
      <c r="A26" s="188" t="s">
        <v>152</v>
      </c>
      <c r="B26" s="189">
        <v>1279</v>
      </c>
      <c r="C26" s="189">
        <v>1255</v>
      </c>
      <c r="D26" s="189">
        <v>3392</v>
      </c>
      <c r="E26" s="189">
        <v>2738</v>
      </c>
      <c r="F26" s="190">
        <v>-19.28066037735849</v>
      </c>
    </row>
    <row r="27" spans="1:7" ht="15.6" customHeight="1">
      <c r="A27" s="188" t="s">
        <v>173</v>
      </c>
      <c r="B27" s="189">
        <v>2102</v>
      </c>
      <c r="C27" s="189">
        <v>2567</v>
      </c>
      <c r="D27" s="189">
        <v>5024</v>
      </c>
      <c r="E27" s="189">
        <v>5459</v>
      </c>
      <c r="F27" s="190">
        <v>8.6584394904458577</v>
      </c>
    </row>
    <row r="28" spans="1:7" ht="15.6" customHeight="1">
      <c r="A28" s="188" t="s">
        <v>177</v>
      </c>
      <c r="B28" s="189">
        <v>65322</v>
      </c>
      <c r="C28" s="189">
        <v>92694</v>
      </c>
      <c r="D28" s="189">
        <v>131142</v>
      </c>
      <c r="E28" s="189">
        <v>205419</v>
      </c>
      <c r="F28" s="190">
        <v>56.638605481081584</v>
      </c>
    </row>
    <row r="29" spans="1:7" ht="15.6" customHeight="1">
      <c r="A29" s="188" t="s">
        <v>178</v>
      </c>
      <c r="B29" s="189">
        <v>3897</v>
      </c>
      <c r="C29" s="189">
        <v>4266</v>
      </c>
      <c r="D29" s="189">
        <v>8042</v>
      </c>
      <c r="E29" s="189">
        <v>7713</v>
      </c>
      <c r="F29" s="190">
        <v>-4.0910221337975656</v>
      </c>
    </row>
    <row r="30" spans="1:7" ht="15.6" customHeight="1">
      <c r="A30" s="188" t="s">
        <v>179</v>
      </c>
      <c r="B30" s="189">
        <v>2735</v>
      </c>
      <c r="C30" s="189">
        <v>2847</v>
      </c>
      <c r="D30" s="189">
        <v>4515</v>
      </c>
      <c r="E30" s="189">
        <v>4758</v>
      </c>
      <c r="F30" s="190">
        <v>5.3820598006644502</v>
      </c>
    </row>
    <row r="31" spans="1:7" ht="15.6" customHeight="1">
      <c r="A31" s="188" t="s">
        <v>180</v>
      </c>
      <c r="B31" s="189">
        <v>7029</v>
      </c>
      <c r="C31" s="189">
        <v>12052</v>
      </c>
      <c r="D31" s="189">
        <v>16971</v>
      </c>
      <c r="E31" s="189">
        <v>25892</v>
      </c>
      <c r="F31" s="190">
        <v>52.566142242649221</v>
      </c>
    </row>
    <row r="32" spans="1:7" ht="15.6" customHeight="1">
      <c r="A32" s="188" t="s">
        <v>181</v>
      </c>
      <c r="B32" s="189">
        <v>39733</v>
      </c>
      <c r="C32" s="189">
        <v>50781</v>
      </c>
      <c r="D32" s="189">
        <v>81603</v>
      </c>
      <c r="E32" s="189">
        <v>99247</v>
      </c>
      <c r="F32" s="190">
        <v>21.621754102177619</v>
      </c>
    </row>
    <row r="33" spans="1:6" ht="15.6" customHeight="1">
      <c r="A33" s="188" t="s">
        <v>182</v>
      </c>
      <c r="B33" s="189">
        <v>6950</v>
      </c>
      <c r="C33" s="189">
        <v>5344</v>
      </c>
      <c r="D33" s="189">
        <v>15092</v>
      </c>
      <c r="E33" s="189">
        <v>14963</v>
      </c>
      <c r="F33" s="190">
        <v>-0.85475748741055224</v>
      </c>
    </row>
    <row r="34" spans="1:6" ht="15.6" customHeight="1">
      <c r="A34" s="188" t="s">
        <v>183</v>
      </c>
      <c r="B34" s="189">
        <v>798</v>
      </c>
      <c r="C34" s="189">
        <v>1203</v>
      </c>
      <c r="D34" s="189">
        <v>1208</v>
      </c>
      <c r="E34" s="189">
        <v>1866</v>
      </c>
      <c r="F34" s="190">
        <v>54.470198675496682</v>
      </c>
    </row>
    <row r="35" spans="1:6" ht="15.6" customHeight="1">
      <c r="A35" s="156" t="s">
        <v>153</v>
      </c>
      <c r="B35" s="76">
        <f>SUM(B7:B34)</f>
        <v>887336</v>
      </c>
      <c r="C35" s="77">
        <f>SUM(C7:C34)</f>
        <v>884911</v>
      </c>
      <c r="D35" s="178">
        <f>SUM(D7:D34)</f>
        <v>1781851</v>
      </c>
      <c r="E35" s="178">
        <f>SUM(E7:E34)</f>
        <v>1825886</v>
      </c>
      <c r="F35" s="140">
        <f>E35*100/D35-100</f>
        <v>2.4713065233849534</v>
      </c>
    </row>
    <row r="36" spans="1:6" ht="15.6" customHeight="1">
      <c r="A36" s="73" t="s">
        <v>160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53" priority="2">
      <formula>MOD(ROW(),2)=0</formula>
    </cfRule>
  </conditionalFormatting>
  <conditionalFormatting sqref="F7:F35">
    <cfRule type="expression" dxfId="5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678FC-534C-4458-910E-167364E1B7D6}">
  <sheetPr codeName="Hoja14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62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1496</v>
      </c>
      <c r="C7" s="189">
        <v>2500</v>
      </c>
      <c r="D7" s="189">
        <v>4260</v>
      </c>
      <c r="E7" s="189">
        <v>3761</v>
      </c>
      <c r="F7" s="190">
        <v>-11.71361502347418</v>
      </c>
      <c r="G7" s="37"/>
    </row>
    <row r="8" spans="1:14" ht="15.6" customHeight="1">
      <c r="A8" s="188" t="s">
        <v>11</v>
      </c>
      <c r="B8" s="189">
        <v>82</v>
      </c>
      <c r="C8" s="189">
        <v>136</v>
      </c>
      <c r="D8" s="189">
        <v>171</v>
      </c>
      <c r="E8" s="189">
        <v>354</v>
      </c>
      <c r="F8" s="190">
        <v>107.01754385964909</v>
      </c>
      <c r="G8" s="6"/>
    </row>
    <row r="9" spans="1:14" ht="15.6" customHeight="1">
      <c r="A9" s="188" t="s">
        <v>8</v>
      </c>
      <c r="B9" s="189">
        <v>1733</v>
      </c>
      <c r="C9" s="189">
        <v>2443</v>
      </c>
      <c r="D9" s="189">
        <v>4262</v>
      </c>
      <c r="E9" s="189">
        <v>4662</v>
      </c>
      <c r="F9" s="190">
        <v>9.3852651337400346</v>
      </c>
      <c r="G9" s="6"/>
    </row>
    <row r="10" spans="1:14" ht="15.6" customHeight="1">
      <c r="A10" s="188" t="s">
        <v>10</v>
      </c>
      <c r="B10" s="189">
        <v>1009</v>
      </c>
      <c r="C10" s="189">
        <v>391</v>
      </c>
      <c r="D10" s="189">
        <v>2372</v>
      </c>
      <c r="E10" s="189">
        <v>1796</v>
      </c>
      <c r="F10" s="190">
        <v>-24.28330522765599</v>
      </c>
    </row>
    <row r="11" spans="1:14" ht="15.6" customHeight="1">
      <c r="A11" s="188" t="s">
        <v>9</v>
      </c>
      <c r="B11" s="189">
        <v>268898</v>
      </c>
      <c r="C11" s="189">
        <v>200902</v>
      </c>
      <c r="D11" s="189">
        <v>518925</v>
      </c>
      <c r="E11" s="189">
        <v>443266</v>
      </c>
      <c r="F11" s="190">
        <v>-14.57994893289011</v>
      </c>
    </row>
    <row r="12" spans="1:14" ht="15.6" customHeight="1">
      <c r="A12" s="188" t="s">
        <v>6</v>
      </c>
      <c r="B12" s="189">
        <v>2856</v>
      </c>
      <c r="C12" s="189">
        <v>4388</v>
      </c>
      <c r="D12" s="189">
        <v>4830</v>
      </c>
      <c r="E12" s="189">
        <v>5825</v>
      </c>
      <c r="F12" s="190">
        <v>20.600414078674941</v>
      </c>
    </row>
    <row r="13" spans="1:14" ht="15.6" customHeight="1">
      <c r="A13" s="188" t="s">
        <v>175</v>
      </c>
      <c r="B13" s="189">
        <v>50</v>
      </c>
      <c r="C13" s="189">
        <v>22</v>
      </c>
      <c r="D13" s="189">
        <v>50</v>
      </c>
      <c r="E13" s="189">
        <v>22</v>
      </c>
      <c r="F13" s="190">
        <v>-56</v>
      </c>
    </row>
    <row r="14" spans="1:14" ht="15.6" customHeight="1">
      <c r="A14" s="188" t="s">
        <v>148</v>
      </c>
      <c r="B14" s="189">
        <v>102179</v>
      </c>
      <c r="C14" s="189">
        <v>100254</v>
      </c>
      <c r="D14" s="189">
        <v>194418</v>
      </c>
      <c r="E14" s="189">
        <v>196041</v>
      </c>
      <c r="F14" s="190">
        <v>0.83479924698330876</v>
      </c>
    </row>
    <row r="15" spans="1:14" ht="15.6" customHeight="1">
      <c r="A15" s="188" t="s">
        <v>145</v>
      </c>
      <c r="B15" s="189">
        <v>1453</v>
      </c>
      <c r="C15" s="189">
        <v>1147</v>
      </c>
      <c r="D15" s="189">
        <v>2859</v>
      </c>
      <c r="E15" s="189">
        <v>2562</v>
      </c>
      <c r="F15" s="190">
        <v>-10.388247639034629</v>
      </c>
    </row>
    <row r="16" spans="1:14" ht="15.6" customHeight="1">
      <c r="A16" s="188" t="s">
        <v>144</v>
      </c>
      <c r="B16" s="189">
        <v>1013</v>
      </c>
      <c r="C16" s="189">
        <v>2143</v>
      </c>
      <c r="D16" s="189">
        <v>2221</v>
      </c>
      <c r="E16" s="189">
        <v>4141</v>
      </c>
      <c r="F16" s="190">
        <v>86.44754615038272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59611</v>
      </c>
      <c r="C18" s="189">
        <v>40350</v>
      </c>
      <c r="D18" s="189">
        <v>115778</v>
      </c>
      <c r="E18" s="189">
        <v>89312</v>
      </c>
      <c r="F18" s="190">
        <v>-22.8592651453644</v>
      </c>
    </row>
    <row r="19" spans="1:7" ht="15.6" customHeight="1">
      <c r="A19" s="188" t="s">
        <v>143</v>
      </c>
      <c r="B19" s="189">
        <v>403</v>
      </c>
      <c r="C19" s="189">
        <v>597</v>
      </c>
      <c r="D19" s="189">
        <v>746</v>
      </c>
      <c r="E19" s="189">
        <v>1291</v>
      </c>
      <c r="F19" s="190">
        <v>73.056300268096521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6831</v>
      </c>
      <c r="E20" s="189">
        <v>5395</v>
      </c>
      <c r="F20" s="190">
        <v>-21.021812326160159</v>
      </c>
    </row>
    <row r="21" spans="1:7" ht="15.6" customHeight="1">
      <c r="A21" s="188" t="s">
        <v>149</v>
      </c>
      <c r="B21" s="189">
        <v>9334</v>
      </c>
      <c r="C21" s="189">
        <v>10100</v>
      </c>
      <c r="D21" s="189">
        <v>32447</v>
      </c>
      <c r="E21" s="189">
        <v>21282</v>
      </c>
      <c r="F21" s="190">
        <v>-34.409960859247391</v>
      </c>
    </row>
    <row r="22" spans="1:7" ht="15.6" customHeight="1">
      <c r="A22" s="188" t="s">
        <v>146</v>
      </c>
      <c r="B22" s="189">
        <v>203548</v>
      </c>
      <c r="C22" s="189">
        <v>224909</v>
      </c>
      <c r="D22" s="189">
        <v>405791</v>
      </c>
      <c r="E22" s="189">
        <v>425717</v>
      </c>
      <c r="F22" s="190">
        <v>4.9104095458006753</v>
      </c>
    </row>
    <row r="23" spans="1:7" ht="15.6" customHeight="1">
      <c r="A23" s="188" t="s">
        <v>165</v>
      </c>
      <c r="B23" s="189">
        <v>1183</v>
      </c>
      <c r="C23" s="189">
        <v>9141</v>
      </c>
      <c r="D23" s="189">
        <v>2607</v>
      </c>
      <c r="E23" s="189">
        <v>19960</v>
      </c>
      <c r="F23" s="190">
        <v>665.63099347909474</v>
      </c>
    </row>
    <row r="24" spans="1:7" ht="15.6" customHeight="1">
      <c r="A24" s="188" t="s">
        <v>141</v>
      </c>
      <c r="B24" s="189">
        <v>1240</v>
      </c>
      <c r="C24" s="189">
        <v>853</v>
      </c>
      <c r="D24" s="189">
        <v>4091</v>
      </c>
      <c r="E24" s="189">
        <v>2420</v>
      </c>
      <c r="F24" s="190">
        <v>-40.845758983133713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1018</v>
      </c>
      <c r="C26" s="189">
        <v>885</v>
      </c>
      <c r="D26" s="189">
        <v>2161</v>
      </c>
      <c r="E26" s="189">
        <v>1762</v>
      </c>
      <c r="F26" s="190">
        <v>-18.463674224895879</v>
      </c>
    </row>
    <row r="27" spans="1:7" ht="15.6" customHeight="1">
      <c r="A27" s="188" t="s">
        <v>173</v>
      </c>
      <c r="B27" s="189">
        <v>615</v>
      </c>
      <c r="C27" s="189">
        <v>707</v>
      </c>
      <c r="D27" s="189">
        <v>1854</v>
      </c>
      <c r="E27" s="189">
        <v>2227</v>
      </c>
      <c r="F27" s="190">
        <v>20.118662351672061</v>
      </c>
    </row>
    <row r="28" spans="1:7" ht="15.6" customHeight="1">
      <c r="A28" s="188" t="s">
        <v>177</v>
      </c>
      <c r="B28" s="189">
        <v>47847</v>
      </c>
      <c r="C28" s="189">
        <v>72160</v>
      </c>
      <c r="D28" s="189">
        <v>94154</v>
      </c>
      <c r="E28" s="189">
        <v>160662</v>
      </c>
      <c r="F28" s="190">
        <v>70.637466278649867</v>
      </c>
    </row>
    <row r="29" spans="1:7" ht="15.6" customHeight="1">
      <c r="A29" s="188" t="s">
        <v>178</v>
      </c>
      <c r="B29" s="189">
        <v>2599</v>
      </c>
      <c r="C29" s="189">
        <v>3142</v>
      </c>
      <c r="D29" s="189">
        <v>5239</v>
      </c>
      <c r="E29" s="189">
        <v>5535</v>
      </c>
      <c r="F29" s="190">
        <v>5.6499331933575121</v>
      </c>
    </row>
    <row r="30" spans="1:7" ht="15.6" customHeight="1">
      <c r="A30" s="188" t="s">
        <v>179</v>
      </c>
      <c r="B30" s="189">
        <v>1831</v>
      </c>
      <c r="C30" s="189">
        <v>1932</v>
      </c>
      <c r="D30" s="189">
        <v>2937</v>
      </c>
      <c r="E30" s="189">
        <v>3090</v>
      </c>
      <c r="F30" s="190">
        <v>5.2093973442288046</v>
      </c>
    </row>
    <row r="31" spans="1:7" ht="15.6" customHeight="1">
      <c r="A31" s="188" t="s">
        <v>180</v>
      </c>
      <c r="B31" s="189">
        <v>2457</v>
      </c>
      <c r="C31" s="189">
        <v>4420</v>
      </c>
      <c r="D31" s="189">
        <v>7285</v>
      </c>
      <c r="E31" s="189">
        <v>10165</v>
      </c>
      <c r="F31" s="190">
        <v>39.533287577213457</v>
      </c>
    </row>
    <row r="32" spans="1:7" ht="15.6" customHeight="1">
      <c r="A32" s="188" t="s">
        <v>181</v>
      </c>
      <c r="B32" s="189">
        <v>31648</v>
      </c>
      <c r="C32" s="189">
        <v>42114</v>
      </c>
      <c r="D32" s="189">
        <v>64506</v>
      </c>
      <c r="E32" s="189">
        <v>79375</v>
      </c>
      <c r="F32" s="190">
        <v>23.050568939323469</v>
      </c>
    </row>
    <row r="33" spans="1:6" ht="15.6" customHeight="1">
      <c r="A33" s="188" t="s">
        <v>182</v>
      </c>
      <c r="B33" s="189">
        <v>3512</v>
      </c>
      <c r="C33" s="189">
        <v>0</v>
      </c>
      <c r="D33" s="189">
        <v>7933</v>
      </c>
      <c r="E33" s="189">
        <v>5335</v>
      </c>
      <c r="F33" s="190">
        <v>-32.749275179629393</v>
      </c>
    </row>
    <row r="34" spans="1:6" ht="15.6" customHeight="1">
      <c r="A34" s="188" t="s">
        <v>183</v>
      </c>
      <c r="B34" s="189">
        <v>239</v>
      </c>
      <c r="C34" s="189">
        <v>0</v>
      </c>
      <c r="D34" s="189">
        <v>444</v>
      </c>
      <c r="E34" s="189">
        <v>133</v>
      </c>
      <c r="F34" s="190">
        <v>-70.045045045045043</v>
      </c>
    </row>
    <row r="35" spans="1:6" ht="15.6" customHeight="1">
      <c r="A35" s="156" t="s">
        <v>153</v>
      </c>
      <c r="B35" s="76">
        <f>SUM(B7:B34)</f>
        <v>747854</v>
      </c>
      <c r="C35" s="77">
        <f>SUM(C7:C34)</f>
        <v>725636</v>
      </c>
      <c r="D35" s="76">
        <f>SUM(D7:D34)</f>
        <v>1489172</v>
      </c>
      <c r="E35" s="78">
        <f>SUM(E7:E34)</f>
        <v>1496091</v>
      </c>
      <c r="F35" s="140">
        <f>E35*100/D35-100</f>
        <v>0.46462060796200433</v>
      </c>
    </row>
    <row r="36" spans="1:6" ht="15.6" customHeight="1">
      <c r="A36" s="73" t="s">
        <v>82</v>
      </c>
      <c r="B36" s="72"/>
      <c r="D36" s="13"/>
    </row>
  </sheetData>
  <mergeCells count="3">
    <mergeCell ref="B5:C5"/>
    <mergeCell ref="D5:F5"/>
    <mergeCell ref="A5:A6"/>
  </mergeCells>
  <conditionalFormatting sqref="A7:F34">
    <cfRule type="expression" dxfId="51" priority="2">
      <formula>MOD(ROW(),2)=0</formula>
    </cfRule>
  </conditionalFormatting>
  <conditionalFormatting sqref="F7:F35">
    <cfRule type="expression" dxfId="5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243F-2DAB-4395-A9E4-593FCEB4299C}">
  <sheetPr codeName="Hoja15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0</v>
      </c>
      <c r="C8" s="189">
        <v>0</v>
      </c>
      <c r="D8" s="189">
        <v>0</v>
      </c>
      <c r="E8" s="189">
        <v>0</v>
      </c>
      <c r="F8" s="190" t="s">
        <v>151</v>
      </c>
      <c r="G8" s="6"/>
    </row>
    <row r="9" spans="1:14" ht="15.6" customHeight="1">
      <c r="A9" s="188" t="s">
        <v>8</v>
      </c>
      <c r="B9" s="189">
        <v>0</v>
      </c>
      <c r="C9" s="189">
        <v>0</v>
      </c>
      <c r="D9" s="189">
        <v>0</v>
      </c>
      <c r="E9" s="189">
        <v>0</v>
      </c>
      <c r="F9" s="190" t="s">
        <v>151</v>
      </c>
      <c r="G9" s="6"/>
    </row>
    <row r="10" spans="1:14" ht="15.6" customHeight="1">
      <c r="A10" s="188" t="s">
        <v>10</v>
      </c>
      <c r="B10" s="189">
        <v>14700</v>
      </c>
      <c r="C10" s="189">
        <v>0</v>
      </c>
      <c r="D10" s="189">
        <v>14700</v>
      </c>
      <c r="E10" s="189">
        <v>0</v>
      </c>
      <c r="F10" s="190">
        <v>-100</v>
      </c>
    </row>
    <row r="11" spans="1:14" ht="15.6" customHeight="1">
      <c r="A11" s="188" t="s">
        <v>9</v>
      </c>
      <c r="B11" s="189">
        <v>297451</v>
      </c>
      <c r="C11" s="189">
        <v>211919</v>
      </c>
      <c r="D11" s="189">
        <v>600451</v>
      </c>
      <c r="E11" s="189">
        <v>490342</v>
      </c>
      <c r="F11" s="190">
        <v>-18.33771615002723</v>
      </c>
    </row>
    <row r="12" spans="1:14" ht="15.6" customHeight="1">
      <c r="A12" s="188" t="s">
        <v>6</v>
      </c>
      <c r="B12" s="189">
        <v>0</v>
      </c>
      <c r="C12" s="189">
        <v>0</v>
      </c>
      <c r="D12" s="189">
        <v>0</v>
      </c>
      <c r="E12" s="189">
        <v>0</v>
      </c>
      <c r="F12" s="190" t="s">
        <v>151</v>
      </c>
    </row>
    <row r="13" spans="1:14" ht="15.6" customHeight="1">
      <c r="A13" s="188" t="s">
        <v>175</v>
      </c>
      <c r="B13" s="189">
        <v>0</v>
      </c>
      <c r="C13" s="189">
        <v>0</v>
      </c>
      <c r="D13" s="189">
        <v>0</v>
      </c>
      <c r="E13" s="189">
        <v>0</v>
      </c>
      <c r="F13" s="190" t="s">
        <v>151</v>
      </c>
    </row>
    <row r="14" spans="1:14" ht="15.6" customHeight="1">
      <c r="A14" s="188" t="s">
        <v>148</v>
      </c>
      <c r="B14" s="189">
        <v>0</v>
      </c>
      <c r="C14" s="189">
        <v>0</v>
      </c>
      <c r="D14" s="189">
        <v>0</v>
      </c>
      <c r="E14" s="189">
        <v>0</v>
      </c>
      <c r="F14" s="190" t="s">
        <v>151</v>
      </c>
    </row>
    <row r="15" spans="1:14" ht="15.6" customHeight="1">
      <c r="A15" s="188" t="s">
        <v>145</v>
      </c>
      <c r="B15" s="189">
        <v>0</v>
      </c>
      <c r="C15" s="189">
        <v>0</v>
      </c>
      <c r="D15" s="189">
        <v>0</v>
      </c>
      <c r="E15" s="189">
        <v>0</v>
      </c>
      <c r="F15" s="190" t="s">
        <v>151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4942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27145</v>
      </c>
      <c r="C21" s="189">
        <v>0</v>
      </c>
      <c r="D21" s="189">
        <v>37139</v>
      </c>
      <c r="E21" s="189">
        <v>71299</v>
      </c>
      <c r="F21" s="190">
        <v>91.978782412019712</v>
      </c>
    </row>
    <row r="22" spans="1:7" ht="15.6" customHeight="1">
      <c r="A22" s="188" t="s">
        <v>146</v>
      </c>
      <c r="B22" s="189">
        <v>0</v>
      </c>
      <c r="C22" s="189">
        <v>0</v>
      </c>
      <c r="D22" s="189">
        <v>0</v>
      </c>
      <c r="E22" s="189">
        <v>0</v>
      </c>
      <c r="F22" s="190" t="s">
        <v>151</v>
      </c>
    </row>
    <row r="23" spans="1:7" ht="15.6" customHeight="1">
      <c r="A23" s="188" t="s">
        <v>165</v>
      </c>
      <c r="B23" s="189">
        <v>0</v>
      </c>
      <c r="C23" s="189">
        <v>0</v>
      </c>
      <c r="D23" s="189">
        <v>0</v>
      </c>
      <c r="E23" s="189">
        <v>0</v>
      </c>
      <c r="F23" s="190" t="s">
        <v>151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160</v>
      </c>
      <c r="C28" s="189">
        <v>61</v>
      </c>
      <c r="D28" s="189">
        <v>324</v>
      </c>
      <c r="E28" s="189">
        <v>196</v>
      </c>
      <c r="F28" s="190">
        <v>-39.506172839506171</v>
      </c>
    </row>
    <row r="29" spans="1:7" ht="15.6" customHeight="1">
      <c r="A29" s="188" t="s">
        <v>178</v>
      </c>
      <c r="B29" s="189">
        <v>0</v>
      </c>
      <c r="C29" s="189">
        <v>1</v>
      </c>
      <c r="D29" s="189">
        <v>0</v>
      </c>
      <c r="E29" s="189">
        <v>1</v>
      </c>
      <c r="F29" s="190" t="s">
        <v>151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68620</v>
      </c>
      <c r="C31" s="189">
        <v>0</v>
      </c>
      <c r="D31" s="189">
        <v>68620</v>
      </c>
      <c r="E31" s="189">
        <v>0</v>
      </c>
      <c r="F31" s="190">
        <v>-100</v>
      </c>
    </row>
    <row r="32" spans="1:7" ht="15.6" customHeight="1">
      <c r="A32" s="188" t="s">
        <v>181</v>
      </c>
      <c r="B32" s="189">
        <v>0</v>
      </c>
      <c r="C32" s="189">
        <v>0</v>
      </c>
      <c r="D32" s="189">
        <v>0</v>
      </c>
      <c r="E32" s="189">
        <v>0</v>
      </c>
      <c r="F32" s="190" t="s">
        <v>151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84</v>
      </c>
      <c r="E33" s="189">
        <v>0</v>
      </c>
      <c r="F33" s="190">
        <v>-100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408076</v>
      </c>
      <c r="C35" s="77">
        <f>SUM(C7:C34)</f>
        <v>211981</v>
      </c>
      <c r="D35" s="178">
        <f>SUM(D7:D34)</f>
        <v>721318</v>
      </c>
      <c r="E35" s="178">
        <f>SUM(E7:E34)</f>
        <v>566780</v>
      </c>
      <c r="F35" s="140">
        <f>E35*100/D35-100</f>
        <v>-21.424392570267202</v>
      </c>
    </row>
    <row r="36" spans="1:6" ht="15.6" customHeight="1">
      <c r="A36" s="73" t="s">
        <v>52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49" priority="2">
      <formula>MOD(ROW(),2)=0</formula>
    </cfRule>
  </conditionalFormatting>
  <conditionalFormatting sqref="F7:F35">
    <cfRule type="expression" dxfId="4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6F2F5-709F-4151-8207-9B48FD20851E}">
  <sheetPr codeName="Hoja16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45657</v>
      </c>
      <c r="C7" s="189">
        <v>6302</v>
      </c>
      <c r="D7" s="189">
        <v>132053</v>
      </c>
      <c r="E7" s="189">
        <v>6302</v>
      </c>
      <c r="F7" s="190">
        <v>-95.227673737060115</v>
      </c>
      <c r="G7" s="13"/>
    </row>
    <row r="8" spans="1:14" ht="15.6" customHeight="1">
      <c r="A8" s="188" t="s">
        <v>11</v>
      </c>
      <c r="B8" s="189">
        <v>0</v>
      </c>
      <c r="C8" s="189">
        <v>3508</v>
      </c>
      <c r="D8" s="189">
        <v>5249</v>
      </c>
      <c r="E8" s="189">
        <v>12317</v>
      </c>
      <c r="F8" s="190">
        <v>134.65421985140031</v>
      </c>
      <c r="G8" s="6"/>
    </row>
    <row r="9" spans="1:14" ht="15.6" customHeight="1">
      <c r="A9" s="188" t="s">
        <v>8</v>
      </c>
      <c r="B9" s="189">
        <v>2</v>
      </c>
      <c r="C9" s="189">
        <v>0</v>
      </c>
      <c r="D9" s="189">
        <v>17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9494</v>
      </c>
      <c r="F10" s="190" t="s">
        <v>151</v>
      </c>
    </row>
    <row r="11" spans="1:14" ht="15.6" customHeight="1">
      <c r="A11" s="188" t="s">
        <v>9</v>
      </c>
      <c r="B11" s="189">
        <v>4929269</v>
      </c>
      <c r="C11" s="189">
        <v>4251235</v>
      </c>
      <c r="D11" s="189">
        <v>9897035</v>
      </c>
      <c r="E11" s="189">
        <v>8302711</v>
      </c>
      <c r="F11" s="190">
        <v>-16.109107424597369</v>
      </c>
    </row>
    <row r="12" spans="1:14" ht="15.6" customHeight="1">
      <c r="A12" s="188" t="s">
        <v>6</v>
      </c>
      <c r="B12" s="189">
        <v>98154</v>
      </c>
      <c r="C12" s="189">
        <v>122002</v>
      </c>
      <c r="D12" s="189">
        <v>145297</v>
      </c>
      <c r="E12" s="189">
        <v>197073</v>
      </c>
      <c r="F12" s="190">
        <v>35.634596722575139</v>
      </c>
    </row>
    <row r="13" spans="1:14" ht="15.6" customHeight="1">
      <c r="A13" s="188" t="s">
        <v>175</v>
      </c>
      <c r="B13" s="189">
        <v>1198</v>
      </c>
      <c r="C13" s="189">
        <v>35816</v>
      </c>
      <c r="D13" s="189">
        <v>2321</v>
      </c>
      <c r="E13" s="189">
        <v>36246</v>
      </c>
      <c r="F13" s="190">
        <v>1461.6544592847911</v>
      </c>
    </row>
    <row r="14" spans="1:14" ht="15.6" customHeight="1">
      <c r="A14" s="188" t="s">
        <v>148</v>
      </c>
      <c r="B14" s="189">
        <v>2032310</v>
      </c>
      <c r="C14" s="189">
        <v>2331025</v>
      </c>
      <c r="D14" s="189">
        <v>3629722</v>
      </c>
      <c r="E14" s="189">
        <v>4505129</v>
      </c>
      <c r="F14" s="190">
        <v>24.117742350516099</v>
      </c>
    </row>
    <row r="15" spans="1:14" ht="15.6" customHeight="1">
      <c r="A15" s="188" t="s">
        <v>145</v>
      </c>
      <c r="B15" s="189">
        <v>5429</v>
      </c>
      <c r="C15" s="189">
        <v>33301</v>
      </c>
      <c r="D15" s="189">
        <v>9427</v>
      </c>
      <c r="E15" s="189">
        <v>63404</v>
      </c>
      <c r="F15" s="190">
        <v>572.57876312718781</v>
      </c>
    </row>
    <row r="16" spans="1:14" ht="15.6" customHeight="1">
      <c r="A16" s="188" t="s">
        <v>144</v>
      </c>
      <c r="B16" s="189">
        <v>0</v>
      </c>
      <c r="C16" s="189">
        <v>39069</v>
      </c>
      <c r="D16" s="189">
        <v>2277</v>
      </c>
      <c r="E16" s="189">
        <v>117069</v>
      </c>
      <c r="F16" s="190">
        <v>5041.37022397892</v>
      </c>
      <c r="G16" s="1"/>
    </row>
    <row r="17" spans="1:7" ht="15.6" customHeight="1">
      <c r="A17" s="188" t="s">
        <v>150</v>
      </c>
      <c r="B17" s="189">
        <v>15339</v>
      </c>
      <c r="C17" s="189">
        <v>83820</v>
      </c>
      <c r="D17" s="189">
        <v>15624</v>
      </c>
      <c r="E17" s="189">
        <v>106140</v>
      </c>
      <c r="F17" s="190">
        <v>579.3394777265745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321</v>
      </c>
      <c r="C19" s="189">
        <v>28628</v>
      </c>
      <c r="D19" s="189">
        <v>26891</v>
      </c>
      <c r="E19" s="189">
        <v>28628</v>
      </c>
      <c r="F19" s="190">
        <v>6.4594102115949568</v>
      </c>
    </row>
    <row r="20" spans="1:7" ht="15.6" customHeight="1">
      <c r="A20" s="188" t="s">
        <v>142</v>
      </c>
      <c r="B20" s="189">
        <v>7019</v>
      </c>
      <c r="C20" s="189">
        <v>83634</v>
      </c>
      <c r="D20" s="189">
        <v>15279</v>
      </c>
      <c r="E20" s="189">
        <v>96004</v>
      </c>
      <c r="F20" s="190">
        <v>528.33955101773677</v>
      </c>
    </row>
    <row r="21" spans="1:7" ht="15.6" customHeight="1">
      <c r="A21" s="188" t="s">
        <v>149</v>
      </c>
      <c r="B21" s="189">
        <v>192219</v>
      </c>
      <c r="C21" s="189">
        <v>300480</v>
      </c>
      <c r="D21" s="189">
        <v>340229</v>
      </c>
      <c r="E21" s="189">
        <v>583450</v>
      </c>
      <c r="F21" s="190">
        <v>71.487439342325303</v>
      </c>
    </row>
    <row r="22" spans="1:7" ht="15.6" customHeight="1">
      <c r="A22" s="188" t="s">
        <v>146</v>
      </c>
      <c r="B22" s="189">
        <v>887968</v>
      </c>
      <c r="C22" s="189">
        <v>1453717</v>
      </c>
      <c r="D22" s="189">
        <v>2490028</v>
      </c>
      <c r="E22" s="189">
        <v>2690009</v>
      </c>
      <c r="F22" s="190">
        <v>8.0312751503196012</v>
      </c>
    </row>
    <row r="23" spans="1:7" ht="15.6" customHeight="1">
      <c r="A23" s="188" t="s">
        <v>165</v>
      </c>
      <c r="B23" s="189">
        <v>167103</v>
      </c>
      <c r="C23" s="189">
        <v>369055</v>
      </c>
      <c r="D23" s="189">
        <v>409666</v>
      </c>
      <c r="E23" s="189">
        <v>739062</v>
      </c>
      <c r="F23" s="190">
        <v>80.405989269307184</v>
      </c>
    </row>
    <row r="24" spans="1:7" ht="15.6" customHeight="1">
      <c r="A24" s="188" t="s">
        <v>141</v>
      </c>
      <c r="B24" s="189">
        <v>28</v>
      </c>
      <c r="C24" s="189">
        <v>419</v>
      </c>
      <c r="D24" s="189">
        <v>28</v>
      </c>
      <c r="E24" s="189">
        <v>899</v>
      </c>
      <c r="F24" s="190">
        <v>3110.7142857142858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1528</v>
      </c>
      <c r="C27" s="189">
        <v>3243</v>
      </c>
      <c r="D27" s="189">
        <v>3164</v>
      </c>
      <c r="E27" s="189">
        <v>5169</v>
      </c>
      <c r="F27" s="190">
        <v>63.369152970922869</v>
      </c>
    </row>
    <row r="28" spans="1:7" ht="15.6" customHeight="1">
      <c r="A28" s="188" t="s">
        <v>177</v>
      </c>
      <c r="B28" s="189">
        <v>198367</v>
      </c>
      <c r="C28" s="189">
        <v>132155</v>
      </c>
      <c r="D28" s="189">
        <v>273147</v>
      </c>
      <c r="E28" s="189">
        <v>204906</v>
      </c>
      <c r="F28" s="190">
        <v>-24.98325077705411</v>
      </c>
    </row>
    <row r="29" spans="1:7" ht="15.6" customHeight="1">
      <c r="A29" s="188" t="s">
        <v>178</v>
      </c>
      <c r="B29" s="189">
        <v>21998</v>
      </c>
      <c r="C29" s="189">
        <v>35169</v>
      </c>
      <c r="D29" s="189">
        <v>45999</v>
      </c>
      <c r="E29" s="189">
        <v>71322</v>
      </c>
      <c r="F29" s="190">
        <v>55.051196765147068</v>
      </c>
    </row>
    <row r="30" spans="1:7" ht="15.6" customHeight="1">
      <c r="A30" s="188" t="s">
        <v>179</v>
      </c>
      <c r="B30" s="189">
        <v>0</v>
      </c>
      <c r="C30" s="189">
        <v>1344</v>
      </c>
      <c r="D30" s="189">
        <v>0</v>
      </c>
      <c r="E30" s="189">
        <v>1352</v>
      </c>
      <c r="F30" s="190" t="s">
        <v>151</v>
      </c>
    </row>
    <row r="31" spans="1:7" ht="15.6" customHeight="1">
      <c r="A31" s="188" t="s">
        <v>180</v>
      </c>
      <c r="B31" s="189">
        <v>279193</v>
      </c>
      <c r="C31" s="189">
        <v>216235</v>
      </c>
      <c r="D31" s="189">
        <v>299467</v>
      </c>
      <c r="E31" s="189">
        <v>544533</v>
      </c>
      <c r="F31" s="190">
        <v>81.834058510620537</v>
      </c>
    </row>
    <row r="32" spans="1:7" ht="15.6" customHeight="1">
      <c r="A32" s="188" t="s">
        <v>181</v>
      </c>
      <c r="B32" s="189">
        <v>2560793</v>
      </c>
      <c r="C32" s="189">
        <v>2065929</v>
      </c>
      <c r="D32" s="189">
        <v>5086697</v>
      </c>
      <c r="E32" s="189">
        <v>4317763</v>
      </c>
      <c r="F32" s="190">
        <v>-15.116567784556469</v>
      </c>
    </row>
    <row r="33" spans="1:6" ht="15.6" customHeight="1">
      <c r="A33" s="188" t="s">
        <v>182</v>
      </c>
      <c r="B33" s="189">
        <v>25152</v>
      </c>
      <c r="C33" s="189">
        <v>49185</v>
      </c>
      <c r="D33" s="189">
        <v>56318</v>
      </c>
      <c r="E33" s="189">
        <v>78517</v>
      </c>
      <c r="F33" s="190">
        <v>39.41723782804786</v>
      </c>
    </row>
    <row r="34" spans="1:6" ht="15.6" customHeight="1">
      <c r="A34" s="188" t="s">
        <v>183</v>
      </c>
      <c r="B34" s="189">
        <v>4306</v>
      </c>
      <c r="C34" s="189">
        <v>414</v>
      </c>
      <c r="D34" s="189">
        <v>6552</v>
      </c>
      <c r="E34" s="189">
        <v>414</v>
      </c>
      <c r="F34" s="190">
        <v>-93.681318681318686</v>
      </c>
    </row>
    <row r="35" spans="1:6" ht="15.6" customHeight="1">
      <c r="A35" s="156" t="s">
        <v>153</v>
      </c>
      <c r="B35" s="76">
        <f>SUM(B7:B34)</f>
        <v>11473353</v>
      </c>
      <c r="C35" s="77">
        <f>SUM(C7:C34)</f>
        <v>11645685</v>
      </c>
      <c r="D35" s="178">
        <f>SUM(D7:D34)</f>
        <v>22892487</v>
      </c>
      <c r="E35" s="178">
        <f>SUM(E7:E34)</f>
        <v>22717913</v>
      </c>
      <c r="F35" s="177">
        <f>E35*100/D35-100</f>
        <v>-0.76258206458739153</v>
      </c>
    </row>
    <row r="36" spans="1:6" ht="15.6" customHeight="1">
      <c r="A36" s="73" t="s">
        <v>65</v>
      </c>
      <c r="B36" s="72"/>
      <c r="D36" s="13"/>
    </row>
  </sheetData>
  <mergeCells count="3">
    <mergeCell ref="B5:C5"/>
    <mergeCell ref="D5:F5"/>
    <mergeCell ref="A5:A6"/>
  </mergeCells>
  <conditionalFormatting sqref="A7:F34">
    <cfRule type="expression" dxfId="47" priority="2">
      <formula>MOD(ROW(),2)=0</formula>
    </cfRule>
  </conditionalFormatting>
  <conditionalFormatting sqref="F7:F35">
    <cfRule type="expression" dxfId="4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9C2E0-3463-4676-BFFE-7E086F69CA22}">
  <sheetPr codeName="Hoja1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66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0</v>
      </c>
      <c r="C8" s="189">
        <v>3508</v>
      </c>
      <c r="D8" s="189">
        <v>5249</v>
      </c>
      <c r="E8" s="189">
        <v>12317</v>
      </c>
      <c r="F8" s="190">
        <v>134.65421985140031</v>
      </c>
      <c r="G8" s="6"/>
    </row>
    <row r="9" spans="1:14" ht="15.6" customHeight="1">
      <c r="A9" s="188" t="s">
        <v>8</v>
      </c>
      <c r="B9" s="189">
        <v>2</v>
      </c>
      <c r="C9" s="189">
        <v>0</v>
      </c>
      <c r="D9" s="189">
        <v>17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3525963</v>
      </c>
      <c r="C11" s="189">
        <v>3291824</v>
      </c>
      <c r="D11" s="189">
        <v>7337328</v>
      </c>
      <c r="E11" s="189">
        <v>6570376</v>
      </c>
      <c r="F11" s="190">
        <v>-10.4527424697383</v>
      </c>
    </row>
    <row r="12" spans="1:14" ht="15.6" customHeight="1">
      <c r="A12" s="188" t="s">
        <v>6</v>
      </c>
      <c r="B12" s="189">
        <v>16932</v>
      </c>
      <c r="C12" s="189">
        <v>19560</v>
      </c>
      <c r="D12" s="189">
        <v>33681</v>
      </c>
      <c r="E12" s="189">
        <v>36413</v>
      </c>
      <c r="F12" s="190">
        <v>8.1113981176330867</v>
      </c>
    </row>
    <row r="13" spans="1:14" ht="15.6" customHeight="1">
      <c r="A13" s="188" t="s">
        <v>175</v>
      </c>
      <c r="B13" s="189">
        <v>5</v>
      </c>
      <c r="C13" s="189">
        <v>0</v>
      </c>
      <c r="D13" s="189">
        <v>10</v>
      </c>
      <c r="E13" s="189">
        <v>0</v>
      </c>
      <c r="F13" s="190">
        <v>-100</v>
      </c>
    </row>
    <row r="14" spans="1:14" ht="15.6" customHeight="1">
      <c r="A14" s="188" t="s">
        <v>148</v>
      </c>
      <c r="B14" s="189">
        <v>1351428</v>
      </c>
      <c r="C14" s="189">
        <v>1730485</v>
      </c>
      <c r="D14" s="189">
        <v>2676010</v>
      </c>
      <c r="E14" s="189">
        <v>3270700</v>
      </c>
      <c r="F14" s="190">
        <v>22.223011124771588</v>
      </c>
    </row>
    <row r="15" spans="1:14" ht="15.6" customHeight="1">
      <c r="A15" s="188" t="s">
        <v>145</v>
      </c>
      <c r="B15" s="189">
        <v>5311</v>
      </c>
      <c r="C15" s="189">
        <v>32921</v>
      </c>
      <c r="D15" s="189">
        <v>9309</v>
      </c>
      <c r="E15" s="189">
        <v>62577</v>
      </c>
      <c r="F15" s="190">
        <v>572.22043184015467</v>
      </c>
    </row>
    <row r="16" spans="1:14" ht="15.6" customHeight="1">
      <c r="A16" s="188" t="s">
        <v>144</v>
      </c>
      <c r="B16" s="189">
        <v>0</v>
      </c>
      <c r="C16" s="189">
        <v>9090</v>
      </c>
      <c r="D16" s="189">
        <v>1445</v>
      </c>
      <c r="E16" s="189">
        <v>9090</v>
      </c>
      <c r="F16" s="190">
        <v>529.06574394463667</v>
      </c>
      <c r="G16" s="1"/>
    </row>
    <row r="17" spans="1:7" ht="15.6" customHeight="1">
      <c r="A17" s="188" t="s">
        <v>150</v>
      </c>
      <c r="B17" s="189">
        <v>15339</v>
      </c>
      <c r="C17" s="189">
        <v>83820</v>
      </c>
      <c r="D17" s="189">
        <v>15624</v>
      </c>
      <c r="E17" s="189">
        <v>106140</v>
      </c>
      <c r="F17" s="190">
        <v>579.3394777265745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321</v>
      </c>
      <c r="C19" s="189">
        <v>28452</v>
      </c>
      <c r="D19" s="189">
        <v>627</v>
      </c>
      <c r="E19" s="189">
        <v>28452</v>
      </c>
      <c r="F19" s="190">
        <v>4437.7990430622012</v>
      </c>
    </row>
    <row r="20" spans="1:7" ht="15.6" customHeight="1">
      <c r="A20" s="188" t="s">
        <v>142</v>
      </c>
      <c r="B20" s="189">
        <v>8</v>
      </c>
      <c r="C20" s="189">
        <v>382</v>
      </c>
      <c r="D20" s="189">
        <v>57</v>
      </c>
      <c r="E20" s="189">
        <v>400</v>
      </c>
      <c r="F20" s="190">
        <v>601.75438596491233</v>
      </c>
    </row>
    <row r="21" spans="1:7" ht="15.6" customHeight="1">
      <c r="A21" s="188" t="s">
        <v>149</v>
      </c>
      <c r="B21" s="189">
        <v>8121</v>
      </c>
      <c r="C21" s="189">
        <v>27031</v>
      </c>
      <c r="D21" s="189">
        <v>18427</v>
      </c>
      <c r="E21" s="189">
        <v>49323</v>
      </c>
      <c r="F21" s="190">
        <v>167.66701036522491</v>
      </c>
    </row>
    <row r="22" spans="1:7" ht="15.6" customHeight="1">
      <c r="A22" s="188" t="s">
        <v>146</v>
      </c>
      <c r="B22" s="189">
        <v>635100</v>
      </c>
      <c r="C22" s="189">
        <v>892948</v>
      </c>
      <c r="D22" s="189">
        <v>1745209</v>
      </c>
      <c r="E22" s="189">
        <v>1669766</v>
      </c>
      <c r="F22" s="190">
        <v>-4.3228633361391076</v>
      </c>
    </row>
    <row r="23" spans="1:7" ht="15.6" customHeight="1">
      <c r="A23" s="188" t="s">
        <v>165</v>
      </c>
      <c r="B23" s="189">
        <v>165597</v>
      </c>
      <c r="C23" s="189">
        <v>365927</v>
      </c>
      <c r="D23" s="189">
        <v>399581</v>
      </c>
      <c r="E23" s="189">
        <v>733040</v>
      </c>
      <c r="F23" s="190">
        <v>83.452166144035886</v>
      </c>
    </row>
    <row r="24" spans="1:7" ht="15.6" customHeight="1">
      <c r="A24" s="188" t="s">
        <v>141</v>
      </c>
      <c r="B24" s="189">
        <v>28</v>
      </c>
      <c r="C24" s="189">
        <v>419</v>
      </c>
      <c r="D24" s="189">
        <v>28</v>
      </c>
      <c r="E24" s="189">
        <v>829</v>
      </c>
      <c r="F24" s="190">
        <v>2860.7142857142858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197650</v>
      </c>
      <c r="C28" s="189">
        <v>114294</v>
      </c>
      <c r="D28" s="189">
        <v>269199</v>
      </c>
      <c r="E28" s="189">
        <v>181477</v>
      </c>
      <c r="F28" s="190">
        <v>-32.58630232653168</v>
      </c>
    </row>
    <row r="29" spans="1:7" ht="15.6" customHeight="1">
      <c r="A29" s="188" t="s">
        <v>178</v>
      </c>
      <c r="B29" s="189">
        <v>21912</v>
      </c>
      <c r="C29" s="189">
        <v>34441</v>
      </c>
      <c r="D29" s="189">
        <v>45460</v>
      </c>
      <c r="E29" s="189">
        <v>70594</v>
      </c>
      <c r="F29" s="190">
        <v>55.288165420149603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8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198</v>
      </c>
      <c r="D31" s="189">
        <v>0</v>
      </c>
      <c r="E31" s="189">
        <v>198</v>
      </c>
      <c r="F31" s="190" t="s">
        <v>151</v>
      </c>
    </row>
    <row r="32" spans="1:7" ht="15.6" customHeight="1">
      <c r="A32" s="188" t="s">
        <v>181</v>
      </c>
      <c r="B32" s="189">
        <v>2522050</v>
      </c>
      <c r="C32" s="189">
        <v>2026624</v>
      </c>
      <c r="D32" s="189">
        <v>4996843</v>
      </c>
      <c r="E32" s="189">
        <v>4249623</v>
      </c>
      <c r="F32" s="190">
        <v>-14.95384185574772</v>
      </c>
    </row>
    <row r="33" spans="1:6" ht="15.6" customHeight="1">
      <c r="A33" s="188" t="s">
        <v>182</v>
      </c>
      <c r="B33" s="189">
        <v>16707</v>
      </c>
      <c r="C33" s="189">
        <v>36424</v>
      </c>
      <c r="D33" s="189">
        <v>37877</v>
      </c>
      <c r="E33" s="189">
        <v>56130</v>
      </c>
      <c r="F33" s="190">
        <v>48.19019457718403</v>
      </c>
    </row>
    <row r="34" spans="1:6" ht="15.6" customHeight="1">
      <c r="A34" s="188" t="s">
        <v>183</v>
      </c>
      <c r="B34" s="189">
        <v>0</v>
      </c>
      <c r="C34" s="189">
        <v>414</v>
      </c>
      <c r="D34" s="189">
        <v>0</v>
      </c>
      <c r="E34" s="189">
        <v>414</v>
      </c>
      <c r="F34" s="190" t="s">
        <v>151</v>
      </c>
    </row>
    <row r="35" spans="1:6" ht="15.6" customHeight="1">
      <c r="A35" s="156" t="s">
        <v>153</v>
      </c>
      <c r="B35" s="76">
        <f>SUM(B7:B34)</f>
        <v>8482474</v>
      </c>
      <c r="C35" s="77">
        <f>SUM(C7:C34)</f>
        <v>8698762</v>
      </c>
      <c r="D35" s="76">
        <f>SUM(D7:D34)</f>
        <v>17591981</v>
      </c>
      <c r="E35" s="78">
        <f>SUM(E7:E34)</f>
        <v>17107867</v>
      </c>
      <c r="F35" s="140">
        <f>E35*100/D35-100</f>
        <v>-2.7519015624221055</v>
      </c>
    </row>
    <row r="36" spans="1:6" ht="15.6" customHeight="1">
      <c r="A36" s="73" t="s">
        <v>65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45" priority="2">
      <formula>MOD(ROW(),2)=0</formula>
    </cfRule>
  </conditionalFormatting>
  <conditionalFormatting sqref="F7:F35">
    <cfRule type="expression" dxfId="4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1ADE0-196D-42B9-B50F-D01FA850C261}">
  <sheetPr codeName="Hoja1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8078</v>
      </c>
      <c r="C8" s="189">
        <v>6651</v>
      </c>
      <c r="D8" s="189">
        <v>12460</v>
      </c>
      <c r="E8" s="189">
        <v>11542</v>
      </c>
      <c r="F8" s="190">
        <v>-7.3675762439807357</v>
      </c>
      <c r="G8" s="6"/>
    </row>
    <row r="9" spans="1:14" ht="15.6" customHeight="1">
      <c r="A9" s="188" t="s">
        <v>8</v>
      </c>
      <c r="B9" s="189">
        <v>78616</v>
      </c>
      <c r="C9" s="189">
        <v>118022</v>
      </c>
      <c r="D9" s="189">
        <v>165306</v>
      </c>
      <c r="E9" s="189">
        <v>198370</v>
      </c>
      <c r="F9" s="190">
        <v>20.001693828415181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1139972</v>
      </c>
      <c r="C11" s="189">
        <v>1143140</v>
      </c>
      <c r="D11" s="189">
        <v>2254510</v>
      </c>
      <c r="E11" s="189">
        <v>2140455</v>
      </c>
      <c r="F11" s="190">
        <v>-5.0589706854261038</v>
      </c>
    </row>
    <row r="12" spans="1:14" ht="15.6" customHeight="1">
      <c r="A12" s="188" t="s">
        <v>6</v>
      </c>
      <c r="B12" s="189">
        <v>79989</v>
      </c>
      <c r="C12" s="189">
        <v>75212</v>
      </c>
      <c r="D12" s="189">
        <v>165205</v>
      </c>
      <c r="E12" s="189">
        <v>159177</v>
      </c>
      <c r="F12" s="190">
        <v>-3.6487999757876541</v>
      </c>
    </row>
    <row r="13" spans="1:14" ht="15.6" customHeight="1">
      <c r="A13" s="188" t="s">
        <v>175</v>
      </c>
      <c r="B13" s="189">
        <v>1154613</v>
      </c>
      <c r="C13" s="189">
        <v>1107255</v>
      </c>
      <c r="D13" s="189">
        <v>2213267</v>
      </c>
      <c r="E13" s="189">
        <v>2078487</v>
      </c>
      <c r="F13" s="190">
        <v>-6.0896403371125132</v>
      </c>
    </row>
    <row r="14" spans="1:14" ht="15.6" customHeight="1">
      <c r="A14" s="188" t="s">
        <v>148</v>
      </c>
      <c r="B14" s="189">
        <v>911024</v>
      </c>
      <c r="C14" s="189">
        <v>899270</v>
      </c>
      <c r="D14" s="189">
        <v>1737337</v>
      </c>
      <c r="E14" s="189">
        <v>1672529</v>
      </c>
      <c r="F14" s="190">
        <v>-3.7303067856149998</v>
      </c>
    </row>
    <row r="15" spans="1:14" ht="15.6" customHeight="1">
      <c r="A15" s="188" t="s">
        <v>145</v>
      </c>
      <c r="B15" s="189">
        <v>105739</v>
      </c>
      <c r="C15" s="189">
        <v>73667</v>
      </c>
      <c r="D15" s="189">
        <v>194871</v>
      </c>
      <c r="E15" s="189">
        <v>141371</v>
      </c>
      <c r="F15" s="190">
        <v>-27.454059352084201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46558</v>
      </c>
      <c r="C18" s="189">
        <v>47726</v>
      </c>
      <c r="D18" s="189">
        <v>96809</v>
      </c>
      <c r="E18" s="189">
        <v>88881</v>
      </c>
      <c r="F18" s="190">
        <v>-8.1893212407937312</v>
      </c>
    </row>
    <row r="19" spans="1:7" ht="15.6" customHeight="1">
      <c r="A19" s="188" t="s">
        <v>143</v>
      </c>
      <c r="B19" s="189">
        <v>556</v>
      </c>
      <c r="C19" s="189">
        <v>3613</v>
      </c>
      <c r="D19" s="189">
        <v>3743</v>
      </c>
      <c r="E19" s="189">
        <v>4056</v>
      </c>
      <c r="F19" s="190">
        <v>8.3622762489981284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50228</v>
      </c>
      <c r="C21" s="189">
        <v>51097</v>
      </c>
      <c r="D21" s="189">
        <v>95200</v>
      </c>
      <c r="E21" s="189">
        <v>97894</v>
      </c>
      <c r="F21" s="190">
        <v>2.8298319327731041</v>
      </c>
    </row>
    <row r="22" spans="1:7" ht="15.6" customHeight="1">
      <c r="A22" s="188" t="s">
        <v>146</v>
      </c>
      <c r="B22" s="189">
        <v>433202</v>
      </c>
      <c r="C22" s="189">
        <v>462756</v>
      </c>
      <c r="D22" s="189">
        <v>920437</v>
      </c>
      <c r="E22" s="189">
        <v>939972</v>
      </c>
      <c r="F22" s="190">
        <v>2.122361443531716</v>
      </c>
    </row>
    <row r="23" spans="1:7" ht="15.6" customHeight="1">
      <c r="A23" s="188" t="s">
        <v>165</v>
      </c>
      <c r="B23" s="189">
        <v>33437</v>
      </c>
      <c r="C23" s="189">
        <v>35437</v>
      </c>
      <c r="D23" s="189">
        <v>68996</v>
      </c>
      <c r="E23" s="189">
        <v>74573</v>
      </c>
      <c r="F23" s="190">
        <v>8.0830772798423141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37783</v>
      </c>
      <c r="C25" s="189">
        <v>35731</v>
      </c>
      <c r="D25" s="189">
        <v>77477</v>
      </c>
      <c r="E25" s="189">
        <v>71364</v>
      </c>
      <c r="F25" s="190">
        <v>-7.8900835086541861</v>
      </c>
    </row>
    <row r="26" spans="1:7" ht="15.6" customHeight="1">
      <c r="A26" s="188" t="s">
        <v>152</v>
      </c>
      <c r="B26" s="189">
        <v>57027</v>
      </c>
      <c r="C26" s="189">
        <v>3698</v>
      </c>
      <c r="D26" s="189">
        <v>113896</v>
      </c>
      <c r="E26" s="189">
        <v>7419</v>
      </c>
      <c r="F26" s="190">
        <v>-93.486162815199833</v>
      </c>
    </row>
    <row r="27" spans="1:7" ht="15.6" customHeight="1">
      <c r="A27" s="188" t="s">
        <v>173</v>
      </c>
      <c r="B27" s="189">
        <v>40911</v>
      </c>
      <c r="C27" s="189">
        <v>38743</v>
      </c>
      <c r="D27" s="189">
        <v>75384</v>
      </c>
      <c r="E27" s="189">
        <v>72877</v>
      </c>
      <c r="F27" s="190">
        <v>-3.3256393929746371</v>
      </c>
    </row>
    <row r="28" spans="1:7" ht="15.6" customHeight="1">
      <c r="A28" s="188" t="s">
        <v>177</v>
      </c>
      <c r="B28" s="189">
        <v>365724</v>
      </c>
      <c r="C28" s="189">
        <v>358243</v>
      </c>
      <c r="D28" s="189">
        <v>805618</v>
      </c>
      <c r="E28" s="189">
        <v>735813</v>
      </c>
      <c r="F28" s="190">
        <v>-8.6647766062823877</v>
      </c>
    </row>
    <row r="29" spans="1:7" ht="15.6" customHeight="1">
      <c r="A29" s="188" t="s">
        <v>178</v>
      </c>
      <c r="B29" s="189">
        <v>193093</v>
      </c>
      <c r="C29" s="189">
        <v>184368</v>
      </c>
      <c r="D29" s="189">
        <v>316695</v>
      </c>
      <c r="E29" s="189">
        <v>292999</v>
      </c>
      <c r="F29" s="190">
        <v>-7.4822779014509271</v>
      </c>
    </row>
    <row r="30" spans="1:7" ht="15.6" customHeight="1">
      <c r="A30" s="188" t="s">
        <v>179</v>
      </c>
      <c r="B30" s="189">
        <v>14690</v>
      </c>
      <c r="C30" s="189">
        <v>6268</v>
      </c>
      <c r="D30" s="189">
        <v>29119</v>
      </c>
      <c r="E30" s="189">
        <v>20851</v>
      </c>
      <c r="F30" s="190">
        <v>-28.393832205776292</v>
      </c>
    </row>
    <row r="31" spans="1:7" ht="15.6" customHeight="1">
      <c r="A31" s="188" t="s">
        <v>180</v>
      </c>
      <c r="B31" s="189">
        <v>35772</v>
      </c>
      <c r="C31" s="189">
        <v>21385</v>
      </c>
      <c r="D31" s="189">
        <v>64745</v>
      </c>
      <c r="E31" s="189">
        <v>51504</v>
      </c>
      <c r="F31" s="190">
        <v>-20.451000077226041</v>
      </c>
    </row>
    <row r="32" spans="1:7" ht="15.6" customHeight="1">
      <c r="A32" s="188" t="s">
        <v>181</v>
      </c>
      <c r="B32" s="189">
        <v>1116607</v>
      </c>
      <c r="C32" s="189">
        <v>1068912</v>
      </c>
      <c r="D32" s="189">
        <v>2165458</v>
      </c>
      <c r="E32" s="189">
        <v>2013161</v>
      </c>
      <c r="F32" s="190">
        <v>-7.0330156484217241</v>
      </c>
    </row>
    <row r="33" spans="1:6" ht="15.6" customHeight="1">
      <c r="A33" s="188" t="s">
        <v>182</v>
      </c>
      <c r="B33" s="189">
        <v>118104</v>
      </c>
      <c r="C33" s="189">
        <v>112479</v>
      </c>
      <c r="D33" s="189">
        <v>198324</v>
      </c>
      <c r="E33" s="189">
        <v>195553</v>
      </c>
      <c r="F33" s="190">
        <v>-1.3972086081361821</v>
      </c>
    </row>
    <row r="34" spans="1:6" ht="15.6" customHeight="1">
      <c r="A34" s="188" t="s">
        <v>183</v>
      </c>
      <c r="B34" s="189">
        <v>0</v>
      </c>
      <c r="C34" s="189">
        <v>35524</v>
      </c>
      <c r="D34" s="189">
        <v>0</v>
      </c>
      <c r="E34" s="189">
        <v>59123</v>
      </c>
      <c r="F34" s="190" t="s">
        <v>151</v>
      </c>
    </row>
    <row r="35" spans="1:6" ht="15.6" customHeight="1">
      <c r="A35" s="156" t="s">
        <v>153</v>
      </c>
      <c r="B35" s="76">
        <f>SUM(B7:B34)</f>
        <v>6021723</v>
      </c>
      <c r="C35" s="77">
        <f>SUM(C7:C34)</f>
        <v>5889197</v>
      </c>
      <c r="D35" s="76">
        <f>SUM(D7:D34)</f>
        <v>11774857</v>
      </c>
      <c r="E35" s="78">
        <f>SUM(E7:E34)</f>
        <v>11127971</v>
      </c>
      <c r="F35" s="140">
        <f>E35*100/D35-100</f>
        <v>-5.4937907101546983</v>
      </c>
    </row>
    <row r="36" spans="1:6" ht="15.6" customHeight="1">
      <c r="A36" s="73" t="s">
        <v>52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43" priority="2">
      <formula>MOD(ROW(),2)=0</formula>
    </cfRule>
  </conditionalFormatting>
  <conditionalFormatting sqref="F7:F35">
    <cfRule type="expression" dxfId="4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E3D36-E1B3-455C-ADAA-9103BAC2CA3D}">
  <sheetPr codeName="Hoja1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70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134</v>
      </c>
      <c r="C8" s="189">
        <v>138</v>
      </c>
      <c r="D8" s="189">
        <v>176</v>
      </c>
      <c r="E8" s="189">
        <v>252</v>
      </c>
      <c r="F8" s="190">
        <v>43.181818181818187</v>
      </c>
      <c r="G8" s="6"/>
    </row>
    <row r="9" spans="1:14" ht="15.6" customHeight="1">
      <c r="A9" s="188" t="s">
        <v>8</v>
      </c>
      <c r="B9" s="189">
        <v>4210</v>
      </c>
      <c r="C9" s="189">
        <v>5659</v>
      </c>
      <c r="D9" s="189">
        <v>8717</v>
      </c>
      <c r="E9" s="189">
        <v>9646</v>
      </c>
      <c r="F9" s="190">
        <v>10.65733623953194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47288</v>
      </c>
      <c r="C11" s="189">
        <v>47180</v>
      </c>
      <c r="D11" s="189">
        <v>93139</v>
      </c>
      <c r="E11" s="189">
        <v>88071</v>
      </c>
      <c r="F11" s="190">
        <v>-5.441329625613335</v>
      </c>
    </row>
    <row r="12" spans="1:14" ht="15.6" customHeight="1">
      <c r="A12" s="188" t="s">
        <v>6</v>
      </c>
      <c r="B12" s="189">
        <v>2920</v>
      </c>
      <c r="C12" s="189">
        <v>2882</v>
      </c>
      <c r="D12" s="189">
        <v>5868</v>
      </c>
      <c r="E12" s="189">
        <v>5999</v>
      </c>
      <c r="F12" s="190">
        <v>2.2324471710974758</v>
      </c>
    </row>
    <row r="13" spans="1:14" ht="15.6" customHeight="1">
      <c r="A13" s="188" t="s">
        <v>175</v>
      </c>
      <c r="B13" s="189">
        <v>51670</v>
      </c>
      <c r="C13" s="189">
        <v>51952</v>
      </c>
      <c r="D13" s="189">
        <v>100061</v>
      </c>
      <c r="E13" s="189">
        <v>96300</v>
      </c>
      <c r="F13" s="190">
        <v>-3.7587071886149479</v>
      </c>
    </row>
    <row r="14" spans="1:14" ht="15.6" customHeight="1">
      <c r="A14" s="188" t="s">
        <v>148</v>
      </c>
      <c r="B14" s="189">
        <v>31681</v>
      </c>
      <c r="C14" s="189">
        <v>32614</v>
      </c>
      <c r="D14" s="189">
        <v>61350</v>
      </c>
      <c r="E14" s="189">
        <v>60784</v>
      </c>
      <c r="F14" s="190">
        <v>-0.92257538712306086</v>
      </c>
    </row>
    <row r="15" spans="1:14" ht="15.6" customHeight="1">
      <c r="A15" s="188" t="s">
        <v>145</v>
      </c>
      <c r="B15" s="189">
        <v>4025</v>
      </c>
      <c r="C15" s="189">
        <v>2603</v>
      </c>
      <c r="D15" s="189">
        <v>7362</v>
      </c>
      <c r="E15" s="189">
        <v>5060</v>
      </c>
      <c r="F15" s="190">
        <v>-31.268676989948389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2803</v>
      </c>
      <c r="C18" s="189">
        <v>2658</v>
      </c>
      <c r="D18" s="189">
        <v>5543</v>
      </c>
      <c r="E18" s="189">
        <v>4815</v>
      </c>
      <c r="F18" s="190">
        <v>-13.1336821215948</v>
      </c>
    </row>
    <row r="19" spans="1:7" ht="15.6" customHeight="1">
      <c r="A19" s="188" t="s">
        <v>143</v>
      </c>
      <c r="B19" s="189">
        <v>0</v>
      </c>
      <c r="C19" s="189">
        <v>9</v>
      </c>
      <c r="D19" s="189">
        <v>0</v>
      </c>
      <c r="E19" s="189">
        <v>11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2637</v>
      </c>
      <c r="C21" s="189">
        <v>2527</v>
      </c>
      <c r="D21" s="189">
        <v>4883</v>
      </c>
      <c r="E21" s="189">
        <v>4917</v>
      </c>
      <c r="F21" s="190">
        <v>0.69629326233872746</v>
      </c>
    </row>
    <row r="22" spans="1:7" ht="15.6" customHeight="1">
      <c r="A22" s="188" t="s">
        <v>146</v>
      </c>
      <c r="B22" s="189">
        <v>27252</v>
      </c>
      <c r="C22" s="189">
        <v>27243</v>
      </c>
      <c r="D22" s="189">
        <v>56581</v>
      </c>
      <c r="E22" s="189">
        <v>55726</v>
      </c>
      <c r="F22" s="190">
        <v>-1.5111079691062339</v>
      </c>
    </row>
    <row r="23" spans="1:7" ht="15.6" customHeight="1">
      <c r="A23" s="188" t="s">
        <v>165</v>
      </c>
      <c r="B23" s="189">
        <v>1628</v>
      </c>
      <c r="C23" s="189">
        <v>1639</v>
      </c>
      <c r="D23" s="189">
        <v>3664</v>
      </c>
      <c r="E23" s="189">
        <v>3257</v>
      </c>
      <c r="F23" s="190">
        <v>-11.108078602620081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2453</v>
      </c>
      <c r="C25" s="189">
        <v>2228</v>
      </c>
      <c r="D25" s="189">
        <v>4958</v>
      </c>
      <c r="E25" s="189">
        <v>4383</v>
      </c>
      <c r="F25" s="190">
        <v>-11.597418313836229</v>
      </c>
    </row>
    <row r="26" spans="1:7" ht="15.6" customHeight="1">
      <c r="A26" s="188" t="s">
        <v>152</v>
      </c>
      <c r="B26" s="189">
        <v>2381</v>
      </c>
      <c r="C26" s="189">
        <v>278</v>
      </c>
      <c r="D26" s="189">
        <v>4621</v>
      </c>
      <c r="E26" s="189">
        <v>532</v>
      </c>
      <c r="F26" s="190">
        <v>-88.487340402510284</v>
      </c>
    </row>
    <row r="27" spans="1:7" ht="15.6" customHeight="1">
      <c r="A27" s="188" t="s">
        <v>173</v>
      </c>
      <c r="B27" s="189">
        <v>181</v>
      </c>
      <c r="C27" s="189">
        <v>276</v>
      </c>
      <c r="D27" s="189">
        <v>443</v>
      </c>
      <c r="E27" s="189">
        <v>493</v>
      </c>
      <c r="F27" s="190">
        <v>11.28668171557563</v>
      </c>
    </row>
    <row r="28" spans="1:7" ht="15.6" customHeight="1">
      <c r="A28" s="188" t="s">
        <v>177</v>
      </c>
      <c r="B28" s="189">
        <v>23500</v>
      </c>
      <c r="C28" s="189">
        <v>23127</v>
      </c>
      <c r="D28" s="189">
        <v>48974</v>
      </c>
      <c r="E28" s="189">
        <v>47357</v>
      </c>
      <c r="F28" s="190">
        <v>-3.301751950014292</v>
      </c>
    </row>
    <row r="29" spans="1:7" ht="15.6" customHeight="1">
      <c r="A29" s="188" t="s">
        <v>178</v>
      </c>
      <c r="B29" s="189">
        <v>4017</v>
      </c>
      <c r="C29" s="189">
        <v>4009</v>
      </c>
      <c r="D29" s="189">
        <v>7064</v>
      </c>
      <c r="E29" s="189">
        <v>6479</v>
      </c>
      <c r="F29" s="190">
        <v>-8.2814269535673901</v>
      </c>
    </row>
    <row r="30" spans="1:7" ht="15.6" customHeight="1">
      <c r="A30" s="188" t="s">
        <v>179</v>
      </c>
      <c r="B30" s="189">
        <v>762</v>
      </c>
      <c r="C30" s="189">
        <v>364</v>
      </c>
      <c r="D30" s="189">
        <v>1489</v>
      </c>
      <c r="E30" s="189">
        <v>1079</v>
      </c>
      <c r="F30" s="190">
        <v>-27.535258562793832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41925</v>
      </c>
      <c r="C32" s="189">
        <v>38890</v>
      </c>
      <c r="D32" s="189">
        <v>80737</v>
      </c>
      <c r="E32" s="189">
        <v>73753</v>
      </c>
      <c r="F32" s="190">
        <v>-8.6503090280788228</v>
      </c>
    </row>
    <row r="33" spans="1:6" ht="15.6" customHeight="1">
      <c r="A33" s="188" t="s">
        <v>182</v>
      </c>
      <c r="B33" s="189">
        <v>1483</v>
      </c>
      <c r="C33" s="189">
        <v>1409</v>
      </c>
      <c r="D33" s="189">
        <v>2787</v>
      </c>
      <c r="E33" s="189">
        <v>2540</v>
      </c>
      <c r="F33" s="190">
        <v>-8.8625762468604279</v>
      </c>
    </row>
    <row r="34" spans="1:6" ht="15.6" customHeight="1">
      <c r="A34" s="188" t="s">
        <v>183</v>
      </c>
      <c r="B34" s="189">
        <v>0</v>
      </c>
      <c r="C34" s="189">
        <v>1092</v>
      </c>
      <c r="D34" s="189">
        <v>0</v>
      </c>
      <c r="E34" s="189">
        <v>1838</v>
      </c>
      <c r="F34" s="190" t="s">
        <v>151</v>
      </c>
    </row>
    <row r="35" spans="1:6" ht="15.6" customHeight="1">
      <c r="A35" s="156" t="s">
        <v>153</v>
      </c>
      <c r="B35" s="76">
        <f>SUM(B7:B34)</f>
        <v>252950</v>
      </c>
      <c r="C35" s="77">
        <f>SUM(C7:C34)</f>
        <v>248777</v>
      </c>
      <c r="D35" s="178">
        <f>SUM(D7:D34)</f>
        <v>498417</v>
      </c>
      <c r="E35" s="178">
        <f>SUM(E7:E34)</f>
        <v>473292</v>
      </c>
      <c r="F35" s="140">
        <f>E35*100/D35-100</f>
        <v>-5.0409596783416362</v>
      </c>
    </row>
    <row r="36" spans="1:6" ht="15.6" customHeight="1">
      <c r="A36" s="73" t="s">
        <v>69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41" priority="2">
      <formula>MOD(ROW(),2)=0</formula>
    </cfRule>
  </conditionalFormatting>
  <conditionalFormatting sqref="F7:F35">
    <cfRule type="expression" dxfId="4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44C96-F060-4798-8170-7E09BF7718C2}">
  <sheetPr codeName="Hoja2">
    <pageSetUpPr fitToPage="1"/>
  </sheetPr>
  <dimension ref="B1:M34"/>
  <sheetViews>
    <sheetView workbookViewId="0"/>
  </sheetViews>
  <sheetFormatPr baseColWidth="10" defaultColWidth="8.88671875" defaultRowHeight="14.4"/>
  <cols>
    <col min="1" max="1" width="11" customWidth="1"/>
    <col min="2" max="2" width="12.44140625" customWidth="1"/>
    <col min="3" max="3" width="12.88671875" customWidth="1"/>
    <col min="4" max="4" width="11.44140625" customWidth="1"/>
    <col min="12" max="12" width="3.33203125" customWidth="1"/>
  </cols>
  <sheetData>
    <row r="1" spans="2:13" ht="21">
      <c r="E1" s="5"/>
      <c r="H1" s="191"/>
      <c r="I1" s="191"/>
      <c r="J1" s="191"/>
      <c r="K1" s="191"/>
      <c r="L1" s="191"/>
      <c r="M1" s="191"/>
    </row>
    <row r="2" spans="2:13" ht="18">
      <c r="H2" s="192"/>
      <c r="I2" s="192"/>
      <c r="J2" s="192"/>
      <c r="K2" s="192"/>
      <c r="L2" s="192"/>
      <c r="M2" s="192"/>
    </row>
    <row r="5" spans="2:13" ht="15.6">
      <c r="F5" s="11"/>
    </row>
    <row r="7" spans="2:13" ht="15.6">
      <c r="B7" s="9"/>
      <c r="C7" s="9"/>
    </row>
    <row r="8" spans="2:13" ht="15.6">
      <c r="B8" s="9"/>
      <c r="C8" s="9"/>
    </row>
    <row r="9" spans="2:13" ht="15.6">
      <c r="B9" s="9"/>
      <c r="C9" s="9"/>
    </row>
    <row r="10" spans="2:13" ht="15.6">
      <c r="B10" s="10"/>
      <c r="C10" s="10"/>
    </row>
    <row r="11" spans="2:13" ht="15.6">
      <c r="B11" s="9"/>
      <c r="C11" s="9"/>
    </row>
    <row r="12" spans="2:13" ht="15.6">
      <c r="B12" s="9"/>
      <c r="C12" s="9"/>
    </row>
    <row r="13" spans="2:13" ht="15.6">
      <c r="B13" s="9"/>
      <c r="C13" s="9"/>
    </row>
    <row r="14" spans="2:13" ht="15.6">
      <c r="B14" s="10"/>
      <c r="C14" s="10"/>
    </row>
    <row r="15" spans="2:13" ht="17.399999999999999" customHeight="1">
      <c r="B15" s="9"/>
      <c r="C15" s="9"/>
    </row>
    <row r="16" spans="2:13" ht="16.2" customHeight="1">
      <c r="B16" s="9"/>
      <c r="C16" s="12"/>
      <c r="G16" s="1"/>
    </row>
    <row r="17" spans="2:13" ht="17.399999999999999" customHeight="1">
      <c r="B17" s="10"/>
      <c r="C17" s="10"/>
      <c r="G17" s="2"/>
    </row>
    <row r="18" spans="2:13" ht="15.6">
      <c r="B18" s="9"/>
      <c r="C18" s="9"/>
    </row>
    <row r="19" spans="2:13" ht="15.6">
      <c r="B19" s="9"/>
      <c r="C19" s="9"/>
    </row>
    <row r="20" spans="2:13" ht="15.6">
      <c r="B20" s="10"/>
      <c r="C20" s="10"/>
    </row>
    <row r="21" spans="2:13" ht="15.6">
      <c r="B21" s="9"/>
      <c r="C21" s="9"/>
    </row>
    <row r="22" spans="2:13" ht="15.6">
      <c r="B22" s="10"/>
      <c r="C22" s="10"/>
    </row>
    <row r="23" spans="2:13" ht="15.6">
      <c r="B23" s="9"/>
      <c r="C23" s="9"/>
    </row>
    <row r="24" spans="2:13" ht="15.6">
      <c r="B24" s="10"/>
      <c r="C24" s="10"/>
    </row>
    <row r="25" spans="2:13" ht="15.6">
      <c r="B25" s="10"/>
      <c r="C25" s="10"/>
    </row>
    <row r="26" spans="2:13" ht="15.6">
      <c r="B26" s="10"/>
      <c r="C26" s="10"/>
    </row>
    <row r="27" spans="2:13" ht="15.6">
      <c r="B27" s="10"/>
      <c r="C27" s="10"/>
    </row>
    <row r="28" spans="2:13" ht="15.6">
      <c r="B28" s="9"/>
      <c r="C28" s="9"/>
    </row>
    <row r="29" spans="2:13" ht="15.6">
      <c r="B29" s="10"/>
      <c r="C29" s="10"/>
      <c r="M29" s="8"/>
    </row>
    <row r="30" spans="2:13" ht="15.6">
      <c r="B30" s="9"/>
      <c r="C30" s="9"/>
    </row>
    <row r="31" spans="2:13" ht="15.6">
      <c r="B31" s="9"/>
      <c r="C31" s="9"/>
    </row>
    <row r="32" spans="2:13" ht="15.6">
      <c r="B32" s="9"/>
      <c r="C32" s="9"/>
    </row>
    <row r="33" spans="2:3" ht="15.6">
      <c r="B33" s="10"/>
      <c r="C33" s="10"/>
    </row>
    <row r="34" spans="2:3" ht="15.6">
      <c r="B34" s="10"/>
      <c r="C34" s="10"/>
    </row>
  </sheetData>
  <mergeCells count="2">
    <mergeCell ref="H1:M1"/>
    <mergeCell ref="H2:M2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8C2D4-A113-42D3-B2B3-00F9510F093D}">
  <sheetPr codeName="Hoja2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2</v>
      </c>
      <c r="E7" s="189">
        <v>0</v>
      </c>
      <c r="F7" s="190">
        <v>-100</v>
      </c>
      <c r="G7" s="37"/>
    </row>
    <row r="8" spans="1:14" ht="15.6" customHeight="1">
      <c r="A8" s="188" t="s">
        <v>11</v>
      </c>
      <c r="B8" s="189">
        <v>16528</v>
      </c>
      <c r="C8" s="189">
        <v>17963</v>
      </c>
      <c r="D8" s="189">
        <v>32223.25</v>
      </c>
      <c r="E8" s="189">
        <v>30992.75</v>
      </c>
      <c r="F8" s="190">
        <v>-3.8186713010016011</v>
      </c>
      <c r="G8" s="6"/>
    </row>
    <row r="9" spans="1:14" ht="15.6" customHeight="1">
      <c r="A9" s="188" t="s">
        <v>8</v>
      </c>
      <c r="B9" s="189">
        <v>1407</v>
      </c>
      <c r="C9" s="189">
        <v>1065</v>
      </c>
      <c r="D9" s="189">
        <v>3287</v>
      </c>
      <c r="E9" s="189">
        <v>2282</v>
      </c>
      <c r="F9" s="190">
        <v>-30.5749923942805</v>
      </c>
      <c r="G9" s="6"/>
    </row>
    <row r="10" spans="1:14" ht="15.6" customHeight="1">
      <c r="A10" s="188" t="s">
        <v>10</v>
      </c>
      <c r="B10" s="189">
        <v>0</v>
      </c>
      <c r="C10" s="189">
        <v>4</v>
      </c>
      <c r="D10" s="189">
        <v>0</v>
      </c>
      <c r="E10" s="189">
        <v>8</v>
      </c>
      <c r="F10" s="190" t="s">
        <v>151</v>
      </c>
    </row>
    <row r="11" spans="1:14" ht="15.6" customHeight="1">
      <c r="A11" s="188" t="s">
        <v>9</v>
      </c>
      <c r="B11" s="189">
        <v>334819</v>
      </c>
      <c r="C11" s="189">
        <v>351063</v>
      </c>
      <c r="D11" s="189">
        <v>691780</v>
      </c>
      <c r="E11" s="189">
        <v>690720</v>
      </c>
      <c r="F11" s="190">
        <v>-0.15322790482522919</v>
      </c>
    </row>
    <row r="12" spans="1:14" ht="15.6" customHeight="1">
      <c r="A12" s="188" t="s">
        <v>6</v>
      </c>
      <c r="B12" s="189">
        <v>17618.75</v>
      </c>
      <c r="C12" s="189">
        <v>16928.25</v>
      </c>
      <c r="D12" s="189">
        <v>35411.75</v>
      </c>
      <c r="E12" s="189">
        <v>32068.75</v>
      </c>
      <c r="F12" s="190">
        <v>-9.4403693689241521</v>
      </c>
    </row>
    <row r="13" spans="1:14" ht="15.6" customHeight="1">
      <c r="A13" s="188" t="s">
        <v>175</v>
      </c>
      <c r="B13" s="189">
        <v>6038</v>
      </c>
      <c r="C13" s="189">
        <v>5525</v>
      </c>
      <c r="D13" s="189">
        <v>12244</v>
      </c>
      <c r="E13" s="189">
        <v>11238</v>
      </c>
      <c r="F13" s="190">
        <v>-8.2162691930741545</v>
      </c>
    </row>
    <row r="14" spans="1:14" ht="15.6" customHeight="1">
      <c r="A14" s="188" t="s">
        <v>148</v>
      </c>
      <c r="B14" s="189">
        <v>306903.5</v>
      </c>
      <c r="C14" s="189">
        <v>314181.5</v>
      </c>
      <c r="D14" s="189">
        <v>599111</v>
      </c>
      <c r="E14" s="189">
        <v>620533</v>
      </c>
      <c r="F14" s="190">
        <v>3.575631226934576</v>
      </c>
    </row>
    <row r="15" spans="1:14" ht="15.6" customHeight="1">
      <c r="A15" s="188" t="s">
        <v>145</v>
      </c>
      <c r="B15" s="189">
        <v>35567.25</v>
      </c>
      <c r="C15" s="189">
        <v>33346.25</v>
      </c>
      <c r="D15" s="189">
        <v>66090.25</v>
      </c>
      <c r="E15" s="189">
        <v>61327.25</v>
      </c>
      <c r="F15" s="190">
        <v>-7.206811897367615</v>
      </c>
    </row>
    <row r="16" spans="1:14" ht="15.6" customHeight="1">
      <c r="A16" s="188" t="s">
        <v>144</v>
      </c>
      <c r="B16" s="189">
        <v>2930</v>
      </c>
      <c r="C16" s="189">
        <v>3037</v>
      </c>
      <c r="D16" s="189">
        <v>7129</v>
      </c>
      <c r="E16" s="189">
        <v>4585</v>
      </c>
      <c r="F16" s="190">
        <v>-35.685229344929169</v>
      </c>
      <c r="G16" s="1"/>
    </row>
    <row r="17" spans="1:7" ht="15.6" customHeight="1">
      <c r="A17" s="188" t="s">
        <v>150</v>
      </c>
      <c r="B17" s="189">
        <v>7172.5</v>
      </c>
      <c r="C17" s="189">
        <v>13602.5</v>
      </c>
      <c r="D17" s="189">
        <v>14487</v>
      </c>
      <c r="E17" s="189">
        <v>21119.75</v>
      </c>
      <c r="F17" s="190">
        <v>45.784151308069312</v>
      </c>
      <c r="G17" s="2"/>
    </row>
    <row r="18" spans="1:7" ht="15.6" customHeight="1">
      <c r="A18" s="188" t="s">
        <v>147</v>
      </c>
      <c r="B18" s="189">
        <v>426</v>
      </c>
      <c r="C18" s="189">
        <v>481</v>
      </c>
      <c r="D18" s="189">
        <v>912</v>
      </c>
      <c r="E18" s="189">
        <v>980</v>
      </c>
      <c r="F18" s="190">
        <v>7.4561403508771917</v>
      </c>
    </row>
    <row r="19" spans="1:7" ht="15.6" customHeight="1">
      <c r="A19" s="188" t="s">
        <v>143</v>
      </c>
      <c r="B19" s="189">
        <v>1363.75</v>
      </c>
      <c r="C19" s="189">
        <v>2369.25</v>
      </c>
      <c r="D19" s="189">
        <v>2189.5</v>
      </c>
      <c r="E19" s="189">
        <v>2410.25</v>
      </c>
      <c r="F19" s="190">
        <v>10.08221055035396</v>
      </c>
    </row>
    <row r="20" spans="1:7" ht="15.6" customHeight="1">
      <c r="A20" s="188" t="s">
        <v>142</v>
      </c>
      <c r="B20" s="189">
        <v>5331</v>
      </c>
      <c r="C20" s="189">
        <v>6965</v>
      </c>
      <c r="D20" s="189">
        <v>11007</v>
      </c>
      <c r="E20" s="189">
        <v>11348</v>
      </c>
      <c r="F20" s="190">
        <v>3.0980285273008121</v>
      </c>
    </row>
    <row r="21" spans="1:7" ht="15.6" customHeight="1">
      <c r="A21" s="188" t="s">
        <v>149</v>
      </c>
      <c r="B21" s="189">
        <v>9274.5</v>
      </c>
      <c r="C21" s="189">
        <v>7108</v>
      </c>
      <c r="D21" s="189">
        <v>17658.5</v>
      </c>
      <c r="E21" s="189">
        <v>16338.25</v>
      </c>
      <c r="F21" s="190">
        <v>-7.4765693575331946</v>
      </c>
    </row>
    <row r="22" spans="1:7" ht="15.6" customHeight="1">
      <c r="A22" s="188" t="s">
        <v>146</v>
      </c>
      <c r="B22" s="189">
        <v>100535</v>
      </c>
      <c r="C22" s="189">
        <v>118972</v>
      </c>
      <c r="D22" s="189">
        <v>234435</v>
      </c>
      <c r="E22" s="189">
        <v>233479</v>
      </c>
      <c r="F22" s="190">
        <v>-0.40778893936484911</v>
      </c>
    </row>
    <row r="23" spans="1:7" ht="15.6" customHeight="1">
      <c r="A23" s="188" t="s">
        <v>165</v>
      </c>
      <c r="B23" s="189">
        <v>18786.5</v>
      </c>
      <c r="C23" s="189">
        <v>33410.75</v>
      </c>
      <c r="D23" s="189">
        <v>41163.25</v>
      </c>
      <c r="E23" s="189">
        <v>62735</v>
      </c>
      <c r="F23" s="190">
        <v>52.405361578592562</v>
      </c>
    </row>
    <row r="24" spans="1:7" ht="15.6" customHeight="1">
      <c r="A24" s="188" t="s">
        <v>141</v>
      </c>
      <c r="B24" s="189">
        <v>3431.5</v>
      </c>
      <c r="C24" s="189">
        <v>3582.75</v>
      </c>
      <c r="D24" s="189">
        <v>6894.25</v>
      </c>
      <c r="E24" s="189">
        <v>6684</v>
      </c>
      <c r="F24" s="190">
        <v>-3.0496428182906068</v>
      </c>
    </row>
    <row r="25" spans="1:7" ht="15.6" customHeight="1">
      <c r="A25" s="188" t="s">
        <v>140</v>
      </c>
      <c r="B25" s="189">
        <v>339</v>
      </c>
      <c r="C25" s="189">
        <v>286.5</v>
      </c>
      <c r="D25" s="189">
        <v>821</v>
      </c>
      <c r="E25" s="189">
        <v>561.5</v>
      </c>
      <c r="F25" s="190">
        <v>-31.60779537149817</v>
      </c>
    </row>
    <row r="26" spans="1:7" ht="15.6" customHeight="1">
      <c r="A26" s="188" t="s">
        <v>152</v>
      </c>
      <c r="B26" s="189">
        <v>2</v>
      </c>
      <c r="C26" s="189">
        <v>0</v>
      </c>
      <c r="D26" s="189">
        <v>6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52234</v>
      </c>
      <c r="C28" s="189">
        <v>47387</v>
      </c>
      <c r="D28" s="189">
        <v>93845</v>
      </c>
      <c r="E28" s="189">
        <v>84809</v>
      </c>
      <c r="F28" s="190">
        <v>-9.6286429751185523</v>
      </c>
    </row>
    <row r="29" spans="1:7" ht="15.6" customHeight="1">
      <c r="A29" s="188" t="s">
        <v>178</v>
      </c>
      <c r="B29" s="189">
        <v>11000</v>
      </c>
      <c r="C29" s="189">
        <v>13812.75</v>
      </c>
      <c r="D29" s="189">
        <v>22385</v>
      </c>
      <c r="E29" s="189">
        <v>26611.25</v>
      </c>
      <c r="F29" s="190">
        <v>18.879830243466611</v>
      </c>
    </row>
    <row r="30" spans="1:7" ht="15.6" customHeight="1">
      <c r="A30" s="188" t="s">
        <v>179</v>
      </c>
      <c r="B30" s="189">
        <v>12596.25</v>
      </c>
      <c r="C30" s="189">
        <v>10101</v>
      </c>
      <c r="D30" s="189">
        <v>24973.25</v>
      </c>
      <c r="E30" s="189">
        <v>23445.75</v>
      </c>
      <c r="F30" s="190">
        <v>-6.116544702832031</v>
      </c>
    </row>
    <row r="31" spans="1:7" ht="15.6" customHeight="1">
      <c r="A31" s="188" t="s">
        <v>180</v>
      </c>
      <c r="B31" s="189">
        <v>1300</v>
      </c>
      <c r="C31" s="189">
        <v>1436</v>
      </c>
      <c r="D31" s="189">
        <v>2135</v>
      </c>
      <c r="E31" s="189">
        <v>2078</v>
      </c>
      <c r="F31" s="190">
        <v>-2.6697892271662771</v>
      </c>
    </row>
    <row r="32" spans="1:7" ht="15.6" customHeight="1">
      <c r="A32" s="188" t="s">
        <v>181</v>
      </c>
      <c r="B32" s="189">
        <v>444802</v>
      </c>
      <c r="C32" s="189">
        <v>429244</v>
      </c>
      <c r="D32" s="189">
        <v>865064</v>
      </c>
      <c r="E32" s="189">
        <v>833250</v>
      </c>
      <c r="F32" s="190">
        <v>-3.6776469717847529</v>
      </c>
    </row>
    <row r="33" spans="1:6" ht="15.6" customHeight="1">
      <c r="A33" s="188" t="s">
        <v>182</v>
      </c>
      <c r="B33" s="189">
        <v>24121</v>
      </c>
      <c r="C33" s="189">
        <v>25211</v>
      </c>
      <c r="D33" s="189">
        <v>42610</v>
      </c>
      <c r="E33" s="189">
        <v>43949</v>
      </c>
      <c r="F33" s="190">
        <v>3.142454822811545</v>
      </c>
    </row>
    <row r="34" spans="1:6" ht="15.6" customHeight="1">
      <c r="A34" s="188" t="s">
        <v>183</v>
      </c>
      <c r="B34" s="189">
        <v>2464.5</v>
      </c>
      <c r="C34" s="189">
        <v>3989.5</v>
      </c>
      <c r="D34" s="189">
        <v>5044.25</v>
      </c>
      <c r="E34" s="189">
        <v>6784.25</v>
      </c>
      <c r="F34" s="190">
        <v>34.49472171284134</v>
      </c>
    </row>
    <row r="35" spans="1:6" ht="15.6" customHeight="1">
      <c r="A35" s="156" t="s">
        <v>153</v>
      </c>
      <c r="B35" s="76">
        <f>SUM(B7:B34)</f>
        <v>1416991</v>
      </c>
      <c r="C35" s="77">
        <f>SUM(C7:C34)</f>
        <v>1461072</v>
      </c>
      <c r="D35" s="76">
        <f>SUM(D7:D34)</f>
        <v>2832908.25</v>
      </c>
      <c r="E35" s="178">
        <f>SUM(E7:E34)</f>
        <v>2830337.75</v>
      </c>
      <c r="F35" s="140">
        <f>E35*100/D35-100</f>
        <v>-9.0737142651903469E-2</v>
      </c>
    </row>
    <row r="36" spans="1:6" ht="15.6" customHeight="1">
      <c r="A36" s="73" t="s">
        <v>56</v>
      </c>
      <c r="B36" s="72"/>
      <c r="D36" s="72"/>
      <c r="F36" s="23"/>
    </row>
  </sheetData>
  <mergeCells count="3">
    <mergeCell ref="B5:C5"/>
    <mergeCell ref="D5:F5"/>
    <mergeCell ref="A5:A6"/>
  </mergeCells>
  <conditionalFormatting sqref="A7:F34">
    <cfRule type="expression" dxfId="39" priority="2">
      <formula>MOD(ROW(),2)=0</formula>
    </cfRule>
  </conditionalFormatting>
  <conditionalFormatting sqref="F7:F35">
    <cfRule type="expression" dxfId="3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B1B3E-F329-44C6-A86C-301FEC6B859E}">
  <sheetPr codeName="Hoja2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0</v>
      </c>
      <c r="C8" s="189">
        <v>346.5</v>
      </c>
      <c r="D8" s="189">
        <v>530</v>
      </c>
      <c r="E8" s="189">
        <v>1287.25</v>
      </c>
      <c r="F8" s="190">
        <v>142.877358490566</v>
      </c>
      <c r="G8" s="6"/>
    </row>
    <row r="9" spans="1:14" ht="15.6" customHeight="1">
      <c r="A9" s="188" t="s">
        <v>8</v>
      </c>
      <c r="B9" s="189">
        <v>1</v>
      </c>
      <c r="C9" s="189">
        <v>0</v>
      </c>
      <c r="D9" s="189">
        <v>8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288747</v>
      </c>
      <c r="C11" s="189">
        <v>304696</v>
      </c>
      <c r="D11" s="189">
        <v>596877</v>
      </c>
      <c r="E11" s="189">
        <v>602640</v>
      </c>
      <c r="F11" s="190">
        <v>0.9655255605426305</v>
      </c>
    </row>
    <row r="12" spans="1:14" ht="15.6" customHeight="1">
      <c r="A12" s="188" t="s">
        <v>6</v>
      </c>
      <c r="B12" s="189">
        <v>1441</v>
      </c>
      <c r="C12" s="189">
        <v>1752.25</v>
      </c>
      <c r="D12" s="189">
        <v>2938.75</v>
      </c>
      <c r="E12" s="189">
        <v>3213.5</v>
      </c>
      <c r="F12" s="190">
        <v>9.3492131008081714</v>
      </c>
    </row>
    <row r="13" spans="1:14" ht="15.6" customHeight="1">
      <c r="A13" s="188" t="s">
        <v>175</v>
      </c>
      <c r="B13" s="189">
        <v>2</v>
      </c>
      <c r="C13" s="189">
        <v>0</v>
      </c>
      <c r="D13" s="189">
        <v>4</v>
      </c>
      <c r="E13" s="189">
        <v>0</v>
      </c>
      <c r="F13" s="190">
        <v>-100</v>
      </c>
    </row>
    <row r="14" spans="1:14" ht="15.6" customHeight="1">
      <c r="A14" s="188" t="s">
        <v>148</v>
      </c>
      <c r="B14" s="189">
        <v>121169.5</v>
      </c>
      <c r="C14" s="189">
        <v>151506.5</v>
      </c>
      <c r="D14" s="189">
        <v>243678</v>
      </c>
      <c r="E14" s="189">
        <v>290052.5</v>
      </c>
      <c r="F14" s="190">
        <v>19.03105737900016</v>
      </c>
    </row>
    <row r="15" spans="1:14" ht="15.6" customHeight="1">
      <c r="A15" s="188" t="s">
        <v>145</v>
      </c>
      <c r="B15" s="189">
        <v>453.75</v>
      </c>
      <c r="C15" s="189">
        <v>2552</v>
      </c>
      <c r="D15" s="189">
        <v>842.75</v>
      </c>
      <c r="E15" s="189">
        <v>4612.5</v>
      </c>
      <c r="F15" s="190">
        <v>447.31533669534258</v>
      </c>
    </row>
    <row r="16" spans="1:14" ht="15.6" customHeight="1">
      <c r="A16" s="188" t="s">
        <v>144</v>
      </c>
      <c r="B16" s="189">
        <v>0</v>
      </c>
      <c r="C16" s="189">
        <v>734</v>
      </c>
      <c r="D16" s="189">
        <v>202</v>
      </c>
      <c r="E16" s="189">
        <v>734</v>
      </c>
      <c r="F16" s="190">
        <v>263.36633663366342</v>
      </c>
      <c r="G16" s="1"/>
    </row>
    <row r="17" spans="1:7" ht="15.6" customHeight="1">
      <c r="A17" s="188" t="s">
        <v>150</v>
      </c>
      <c r="B17" s="189">
        <v>1675.75</v>
      </c>
      <c r="C17" s="189">
        <v>6582.5</v>
      </c>
      <c r="D17" s="189">
        <v>1695.75</v>
      </c>
      <c r="E17" s="189">
        <v>8365.75</v>
      </c>
      <c r="F17" s="190">
        <v>393.33628188117348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65.75</v>
      </c>
      <c r="C19" s="189">
        <v>1944</v>
      </c>
      <c r="D19" s="189">
        <v>114.25</v>
      </c>
      <c r="E19" s="189">
        <v>1944</v>
      </c>
      <c r="F19" s="190">
        <v>1601.531728665208</v>
      </c>
    </row>
    <row r="20" spans="1:7" ht="15.6" customHeight="1">
      <c r="A20" s="188" t="s">
        <v>142</v>
      </c>
      <c r="B20" s="189">
        <v>3</v>
      </c>
      <c r="C20" s="189">
        <v>166</v>
      </c>
      <c r="D20" s="189">
        <v>5</v>
      </c>
      <c r="E20" s="189">
        <v>174</v>
      </c>
      <c r="F20" s="190">
        <v>3380</v>
      </c>
    </row>
    <row r="21" spans="1:7" ht="15.6" customHeight="1">
      <c r="A21" s="188" t="s">
        <v>149</v>
      </c>
      <c r="B21" s="189">
        <v>692.25</v>
      </c>
      <c r="C21" s="189">
        <v>2529.75</v>
      </c>
      <c r="D21" s="189">
        <v>1530.25</v>
      </c>
      <c r="E21" s="189">
        <v>4761.5</v>
      </c>
      <c r="F21" s="190">
        <v>211.1583074661003</v>
      </c>
    </row>
    <row r="22" spans="1:7" ht="15.6" customHeight="1">
      <c r="A22" s="188" t="s">
        <v>146</v>
      </c>
      <c r="B22" s="189">
        <v>49795</v>
      </c>
      <c r="C22" s="189">
        <v>70510</v>
      </c>
      <c r="D22" s="189">
        <v>136184</v>
      </c>
      <c r="E22" s="189">
        <v>139008</v>
      </c>
      <c r="F22" s="190">
        <v>2.0736650414145572</v>
      </c>
    </row>
    <row r="23" spans="1:7" ht="15.6" customHeight="1">
      <c r="A23" s="188" t="s">
        <v>165</v>
      </c>
      <c r="B23" s="189">
        <v>17154</v>
      </c>
      <c r="C23" s="189">
        <v>26015.75</v>
      </c>
      <c r="D23" s="189">
        <v>37203.25</v>
      </c>
      <c r="E23" s="189">
        <v>51421</v>
      </c>
      <c r="F23" s="190">
        <v>38.216419264445989</v>
      </c>
    </row>
    <row r="24" spans="1:7" ht="15.6" customHeight="1">
      <c r="A24" s="188" t="s">
        <v>141</v>
      </c>
      <c r="B24" s="189">
        <v>1</v>
      </c>
      <c r="C24" s="189">
        <v>182</v>
      </c>
      <c r="D24" s="189">
        <v>1</v>
      </c>
      <c r="E24" s="189">
        <v>360</v>
      </c>
      <c r="F24" s="190">
        <v>35900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17034</v>
      </c>
      <c r="C28" s="189">
        <v>10673</v>
      </c>
      <c r="D28" s="189">
        <v>21812</v>
      </c>
      <c r="E28" s="189">
        <v>14360</v>
      </c>
      <c r="F28" s="190">
        <v>-34.164679992664588</v>
      </c>
    </row>
    <row r="29" spans="1:7" ht="15.6" customHeight="1">
      <c r="A29" s="188" t="s">
        <v>178</v>
      </c>
      <c r="B29" s="189">
        <v>1845.25</v>
      </c>
      <c r="C29" s="189">
        <v>2942.75</v>
      </c>
      <c r="D29" s="189">
        <v>3671.25</v>
      </c>
      <c r="E29" s="189">
        <v>6265</v>
      </c>
      <c r="F29" s="190">
        <v>70.650323459312233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1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88</v>
      </c>
      <c r="D31" s="189">
        <v>0</v>
      </c>
      <c r="E31" s="189">
        <v>88</v>
      </c>
      <c r="F31" s="190" t="s">
        <v>151</v>
      </c>
    </row>
    <row r="32" spans="1:7" ht="15.6" customHeight="1">
      <c r="A32" s="188" t="s">
        <v>181</v>
      </c>
      <c r="B32" s="189">
        <v>203175</v>
      </c>
      <c r="C32" s="189">
        <v>177089</v>
      </c>
      <c r="D32" s="189">
        <v>404233</v>
      </c>
      <c r="E32" s="189">
        <v>362146</v>
      </c>
      <c r="F32" s="190">
        <v>-10.411569565077571</v>
      </c>
    </row>
    <row r="33" spans="1:6" ht="15.6" customHeight="1">
      <c r="A33" s="188" t="s">
        <v>182</v>
      </c>
      <c r="B33" s="189">
        <v>1310</v>
      </c>
      <c r="C33" s="189">
        <v>3274</v>
      </c>
      <c r="D33" s="189">
        <v>2745</v>
      </c>
      <c r="E33" s="189">
        <v>5123</v>
      </c>
      <c r="F33" s="190">
        <v>86.630236794171225</v>
      </c>
    </row>
    <row r="34" spans="1:6" ht="15.6" customHeight="1">
      <c r="A34" s="188" t="s">
        <v>183</v>
      </c>
      <c r="B34" s="189">
        <v>0</v>
      </c>
      <c r="C34" s="189">
        <v>54</v>
      </c>
      <c r="D34" s="189">
        <v>0</v>
      </c>
      <c r="E34" s="189">
        <v>54</v>
      </c>
      <c r="F34" s="190" t="s">
        <v>151</v>
      </c>
    </row>
    <row r="35" spans="1:6" ht="15.6" customHeight="1">
      <c r="A35" s="156" t="s">
        <v>153</v>
      </c>
      <c r="B35" s="76">
        <f>SUM(B7:B34)</f>
        <v>704565.25</v>
      </c>
      <c r="C35" s="77">
        <f>SUM(C7:C34)</f>
        <v>763638</v>
      </c>
      <c r="D35" s="178">
        <f>SUM(D7:D34)</f>
        <v>1454275.25</v>
      </c>
      <c r="E35" s="78">
        <f>SUM(E7:E34)</f>
        <v>1496611</v>
      </c>
      <c r="F35" s="140">
        <f>E35*100/D35-100</f>
        <v>2.9111235991948519</v>
      </c>
    </row>
    <row r="36" spans="1:6" ht="15.6" customHeight="1">
      <c r="A36" s="73" t="s">
        <v>65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37" priority="2">
      <formula>MOD(ROW(),2)=0</formula>
    </cfRule>
  </conditionalFormatting>
  <conditionalFormatting sqref="F7:F35">
    <cfRule type="expression" dxfId="3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07796-5DAE-427B-BF93-135343AE01FD}">
  <sheetPr codeName="Hoja22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166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13097.25</v>
      </c>
      <c r="C8" s="189">
        <v>15185.25</v>
      </c>
      <c r="D8" s="189">
        <v>24917.25</v>
      </c>
      <c r="E8" s="189">
        <v>25266</v>
      </c>
      <c r="F8" s="190">
        <v>1.399632784516754</v>
      </c>
      <c r="G8" s="6"/>
    </row>
    <row r="9" spans="1:14" ht="15.6" customHeight="1">
      <c r="A9" s="188" t="s">
        <v>8</v>
      </c>
      <c r="B9" s="189">
        <v>383</v>
      </c>
      <c r="C9" s="189">
        <v>388</v>
      </c>
      <c r="D9" s="189">
        <v>723</v>
      </c>
      <c r="E9" s="189">
        <v>785</v>
      </c>
      <c r="F9" s="190">
        <v>8.5753803596127227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0</v>
      </c>
      <c r="C11" s="189">
        <v>0</v>
      </c>
      <c r="D11" s="189">
        <v>0</v>
      </c>
      <c r="E11" s="189">
        <v>0</v>
      </c>
      <c r="F11" s="190" t="s">
        <v>151</v>
      </c>
    </row>
    <row r="12" spans="1:14" ht="15.6" customHeight="1">
      <c r="A12" s="188" t="s">
        <v>6</v>
      </c>
      <c r="B12" s="189">
        <v>13634.25</v>
      </c>
      <c r="C12" s="189">
        <v>13440.25</v>
      </c>
      <c r="D12" s="189">
        <v>27816</v>
      </c>
      <c r="E12" s="189">
        <v>25907</v>
      </c>
      <c r="F12" s="190">
        <v>-6.862956571757266</v>
      </c>
    </row>
    <row r="13" spans="1:14" ht="15.6" customHeight="1">
      <c r="A13" s="188" t="s">
        <v>175</v>
      </c>
      <c r="B13" s="189">
        <v>6036</v>
      </c>
      <c r="C13" s="189">
        <v>5525</v>
      </c>
      <c r="D13" s="189">
        <v>12224</v>
      </c>
      <c r="E13" s="189">
        <v>11224</v>
      </c>
      <c r="F13" s="190">
        <v>-8.1806282722513117</v>
      </c>
    </row>
    <row r="14" spans="1:14" ht="15.6" customHeight="1">
      <c r="A14" s="188" t="s">
        <v>148</v>
      </c>
      <c r="B14" s="189">
        <v>19522.5</v>
      </c>
      <c r="C14" s="189">
        <v>17225</v>
      </c>
      <c r="D14" s="189">
        <v>35819</v>
      </c>
      <c r="E14" s="189">
        <v>33294.5</v>
      </c>
      <c r="F14" s="190">
        <v>-7.0479354532510703</v>
      </c>
    </row>
    <row r="15" spans="1:14" ht="15.6" customHeight="1">
      <c r="A15" s="188" t="s">
        <v>145</v>
      </c>
      <c r="B15" s="189">
        <v>1575.25</v>
      </c>
      <c r="C15" s="189">
        <v>740.25</v>
      </c>
      <c r="D15" s="189">
        <v>3039</v>
      </c>
      <c r="E15" s="189">
        <v>2421.25</v>
      </c>
      <c r="F15" s="190">
        <v>-20.327410332346162</v>
      </c>
    </row>
    <row r="16" spans="1:14" ht="15.6" customHeight="1">
      <c r="A16" s="188" t="s">
        <v>144</v>
      </c>
      <c r="B16" s="189">
        <v>769</v>
      </c>
      <c r="C16" s="189">
        <v>125</v>
      </c>
      <c r="D16" s="189">
        <v>1655</v>
      </c>
      <c r="E16" s="189">
        <v>241</v>
      </c>
      <c r="F16" s="190">
        <v>-85.438066465256796</v>
      </c>
      <c r="G16" s="1"/>
    </row>
    <row r="17" spans="1:7" ht="15.6" customHeight="1">
      <c r="A17" s="188" t="s">
        <v>150</v>
      </c>
      <c r="B17" s="189">
        <v>330.5</v>
      </c>
      <c r="C17" s="189">
        <v>851</v>
      </c>
      <c r="D17" s="189">
        <v>532</v>
      </c>
      <c r="E17" s="189">
        <v>1026</v>
      </c>
      <c r="F17" s="190">
        <v>92.857142857142861</v>
      </c>
      <c r="G17" s="2"/>
    </row>
    <row r="18" spans="1:7" ht="15.6" customHeight="1">
      <c r="A18" s="188" t="s">
        <v>147</v>
      </c>
      <c r="B18" s="189">
        <v>417</v>
      </c>
      <c r="C18" s="189">
        <v>474</v>
      </c>
      <c r="D18" s="189">
        <v>887</v>
      </c>
      <c r="E18" s="189">
        <v>955</v>
      </c>
      <c r="F18" s="190">
        <v>7.6662908680947064</v>
      </c>
    </row>
    <row r="19" spans="1:7" ht="15.6" customHeight="1">
      <c r="A19" s="188" t="s">
        <v>143</v>
      </c>
      <c r="B19" s="189">
        <v>292.5</v>
      </c>
      <c r="C19" s="189">
        <v>0</v>
      </c>
      <c r="D19" s="189">
        <v>453.75</v>
      </c>
      <c r="E19" s="189">
        <v>0</v>
      </c>
      <c r="F19" s="190">
        <v>-100</v>
      </c>
    </row>
    <row r="20" spans="1:7" ht="15.6" customHeight="1">
      <c r="A20" s="188" t="s">
        <v>142</v>
      </c>
      <c r="B20" s="189">
        <v>482</v>
      </c>
      <c r="C20" s="189">
        <v>377</v>
      </c>
      <c r="D20" s="189">
        <v>1858</v>
      </c>
      <c r="E20" s="189">
        <v>813</v>
      </c>
      <c r="F20" s="190">
        <v>-56.243272335844992</v>
      </c>
    </row>
    <row r="21" spans="1:7" ht="15.6" customHeight="1">
      <c r="A21" s="188" t="s">
        <v>149</v>
      </c>
      <c r="B21" s="189">
        <v>7833.5</v>
      </c>
      <c r="C21" s="189">
        <v>4531.25</v>
      </c>
      <c r="D21" s="189">
        <v>14524.5</v>
      </c>
      <c r="E21" s="189">
        <v>11135.75</v>
      </c>
      <c r="F21" s="190">
        <v>-23.331267857757581</v>
      </c>
    </row>
    <row r="22" spans="1:7" ht="15.6" customHeight="1">
      <c r="A22" s="188" t="s">
        <v>146</v>
      </c>
      <c r="B22" s="189">
        <v>43109</v>
      </c>
      <c r="C22" s="189">
        <v>42109</v>
      </c>
      <c r="D22" s="189">
        <v>84439</v>
      </c>
      <c r="E22" s="189">
        <v>80338</v>
      </c>
      <c r="F22" s="190">
        <v>-4.8567605016639277</v>
      </c>
    </row>
    <row r="23" spans="1:7" ht="15.6" customHeight="1">
      <c r="A23" s="188" t="s">
        <v>165</v>
      </c>
      <c r="B23" s="189">
        <v>546</v>
      </c>
      <c r="C23" s="189">
        <v>1726</v>
      </c>
      <c r="D23" s="189">
        <v>1170.5</v>
      </c>
      <c r="E23" s="189">
        <v>2242</v>
      </c>
      <c r="F23" s="190">
        <v>91.542076035882104</v>
      </c>
    </row>
    <row r="24" spans="1:7" ht="15.6" customHeight="1">
      <c r="A24" s="188" t="s">
        <v>141</v>
      </c>
      <c r="B24" s="189">
        <v>391.5</v>
      </c>
      <c r="C24" s="189">
        <v>259.5</v>
      </c>
      <c r="D24" s="189">
        <v>1181.5</v>
      </c>
      <c r="E24" s="189">
        <v>729.25</v>
      </c>
      <c r="F24" s="190">
        <v>-38.2776132035548</v>
      </c>
    </row>
    <row r="25" spans="1:7" ht="15.6" customHeight="1">
      <c r="A25" s="188" t="s">
        <v>140</v>
      </c>
      <c r="B25" s="189">
        <v>339</v>
      </c>
      <c r="C25" s="189">
        <v>286.5</v>
      </c>
      <c r="D25" s="189">
        <v>821</v>
      </c>
      <c r="E25" s="189">
        <v>561.5</v>
      </c>
      <c r="F25" s="190">
        <v>-31.60779537149817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31203</v>
      </c>
      <c r="C28" s="189">
        <v>31335</v>
      </c>
      <c r="D28" s="189">
        <v>62948</v>
      </c>
      <c r="E28" s="189">
        <v>60218</v>
      </c>
      <c r="F28" s="190">
        <v>-4.3369130075617903</v>
      </c>
    </row>
    <row r="29" spans="1:7" ht="15.6" customHeight="1">
      <c r="A29" s="188" t="s">
        <v>178</v>
      </c>
      <c r="B29" s="189">
        <v>1744.25</v>
      </c>
      <c r="C29" s="189">
        <v>2630.5</v>
      </c>
      <c r="D29" s="189">
        <v>3672.5</v>
      </c>
      <c r="E29" s="189">
        <v>5050.75</v>
      </c>
      <c r="F29" s="190">
        <v>37.528931245745412</v>
      </c>
    </row>
    <row r="30" spans="1:7" ht="15.6" customHeight="1">
      <c r="A30" s="188" t="s">
        <v>179</v>
      </c>
      <c r="B30" s="189">
        <v>12519.25</v>
      </c>
      <c r="C30" s="189">
        <v>10045</v>
      </c>
      <c r="D30" s="189">
        <v>24738.25</v>
      </c>
      <c r="E30" s="189">
        <v>23363.75</v>
      </c>
      <c r="F30" s="190">
        <v>-5.5561731326993566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17212</v>
      </c>
      <c r="C32" s="189">
        <v>15421</v>
      </c>
      <c r="D32" s="189">
        <v>33907</v>
      </c>
      <c r="E32" s="189">
        <v>28948</v>
      </c>
      <c r="F32" s="190">
        <v>-14.625298610906301</v>
      </c>
    </row>
    <row r="33" spans="1:6" ht="15.6" customHeight="1">
      <c r="A33" s="188" t="s">
        <v>182</v>
      </c>
      <c r="B33" s="189">
        <v>819</v>
      </c>
      <c r="C33" s="189">
        <v>1189</v>
      </c>
      <c r="D33" s="189">
        <v>1967</v>
      </c>
      <c r="E33" s="189">
        <v>2200</v>
      </c>
      <c r="F33" s="190">
        <v>11.845449923741739</v>
      </c>
    </row>
    <row r="34" spans="1:6" ht="15.6" customHeight="1">
      <c r="A34" s="188" t="s">
        <v>183</v>
      </c>
      <c r="B34" s="189">
        <v>2089</v>
      </c>
      <c r="C34" s="189">
        <v>3070</v>
      </c>
      <c r="D34" s="189">
        <v>4317.5</v>
      </c>
      <c r="E34" s="189">
        <v>5450</v>
      </c>
      <c r="F34" s="190">
        <v>26.230457440648522</v>
      </c>
    </row>
    <row r="35" spans="1:6" ht="15.6" customHeight="1">
      <c r="A35" s="156" t="s">
        <v>153</v>
      </c>
      <c r="B35" s="76">
        <f>SUM(B7:B34)</f>
        <v>174344.75</v>
      </c>
      <c r="C35" s="77">
        <f>SUM(C7:C34)</f>
        <v>166933.5</v>
      </c>
      <c r="D35" s="76">
        <f>SUM(D7:D34)</f>
        <v>343610.75</v>
      </c>
      <c r="E35" s="178">
        <f>SUM(E7:E34)</f>
        <v>322169.75</v>
      </c>
      <c r="F35" s="177">
        <f>E35*100/D35-100</f>
        <v>-6.2399095488135856</v>
      </c>
    </row>
    <row r="36" spans="1:6" ht="15.6" customHeight="1">
      <c r="A36" s="73" t="s">
        <v>167</v>
      </c>
      <c r="B36" s="72"/>
      <c r="D36" s="72"/>
    </row>
  </sheetData>
  <mergeCells count="3">
    <mergeCell ref="B5:C5"/>
    <mergeCell ref="D5:F5"/>
    <mergeCell ref="A5:A6"/>
  </mergeCells>
  <conditionalFormatting sqref="A7:F34">
    <cfRule type="expression" dxfId="35" priority="2">
      <formula>MOD(ROW(),2)=0</formula>
    </cfRule>
  </conditionalFormatting>
  <conditionalFormatting sqref="F7:F35">
    <cfRule type="expression" dxfId="3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50FDC-44B2-4069-B997-69475A687EFF}">
  <sheetPr codeName="Hoja23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168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2</v>
      </c>
      <c r="E7" s="189">
        <v>0</v>
      </c>
      <c r="F7" s="190">
        <v>-100</v>
      </c>
      <c r="G7" s="37"/>
    </row>
    <row r="8" spans="1:14" ht="15.6" customHeight="1">
      <c r="A8" s="188" t="s">
        <v>11</v>
      </c>
      <c r="B8" s="189">
        <v>3430.75</v>
      </c>
      <c r="C8" s="189">
        <v>2431.25</v>
      </c>
      <c r="D8" s="189">
        <v>6776</v>
      </c>
      <c r="E8" s="189">
        <v>4439.5</v>
      </c>
      <c r="F8" s="190">
        <v>-34.481995277449833</v>
      </c>
      <c r="G8" s="6"/>
    </row>
    <row r="9" spans="1:14" ht="15.6" customHeight="1">
      <c r="A9" s="188" t="s">
        <v>8</v>
      </c>
      <c r="B9" s="189">
        <v>1023</v>
      </c>
      <c r="C9" s="189">
        <v>677</v>
      </c>
      <c r="D9" s="189">
        <v>2556</v>
      </c>
      <c r="E9" s="189">
        <v>1497</v>
      </c>
      <c r="F9" s="190">
        <v>-41.431924882629097</v>
      </c>
      <c r="G9" s="6"/>
    </row>
    <row r="10" spans="1:14" ht="15.6" customHeight="1">
      <c r="A10" s="188" t="s">
        <v>10</v>
      </c>
      <c r="B10" s="189">
        <v>0</v>
      </c>
      <c r="C10" s="189">
        <v>4</v>
      </c>
      <c r="D10" s="189">
        <v>0</v>
      </c>
      <c r="E10" s="189">
        <v>8</v>
      </c>
      <c r="F10" s="190" t="s">
        <v>151</v>
      </c>
    </row>
    <row r="11" spans="1:14" ht="15.6" customHeight="1">
      <c r="A11" s="188" t="s">
        <v>9</v>
      </c>
      <c r="B11" s="189">
        <v>46072</v>
      </c>
      <c r="C11" s="189">
        <v>46367</v>
      </c>
      <c r="D11" s="189">
        <v>94903</v>
      </c>
      <c r="E11" s="189">
        <v>88080</v>
      </c>
      <c r="F11" s="190">
        <v>-7.1894460659831632</v>
      </c>
    </row>
    <row r="12" spans="1:14" ht="15.6" customHeight="1">
      <c r="A12" s="188" t="s">
        <v>6</v>
      </c>
      <c r="B12" s="189">
        <v>2543.5</v>
      </c>
      <c r="C12" s="189">
        <v>1735.75</v>
      </c>
      <c r="D12" s="189">
        <v>4657</v>
      </c>
      <c r="E12" s="189">
        <v>2948.25</v>
      </c>
      <c r="F12" s="190">
        <v>-36.6920764440627</v>
      </c>
    </row>
    <row r="13" spans="1:14" ht="15.6" customHeight="1">
      <c r="A13" s="188" t="s">
        <v>175</v>
      </c>
      <c r="B13" s="189">
        <v>0</v>
      </c>
      <c r="C13" s="189">
        <v>0</v>
      </c>
      <c r="D13" s="189">
        <v>16</v>
      </c>
      <c r="E13" s="189">
        <v>14</v>
      </c>
      <c r="F13" s="190">
        <v>-12.5</v>
      </c>
    </row>
    <row r="14" spans="1:14" ht="15.6" customHeight="1">
      <c r="A14" s="188" t="s">
        <v>148</v>
      </c>
      <c r="B14" s="189">
        <v>166211.5</v>
      </c>
      <c r="C14" s="189">
        <v>145450</v>
      </c>
      <c r="D14" s="189">
        <v>319614</v>
      </c>
      <c r="E14" s="189">
        <v>297186</v>
      </c>
      <c r="F14" s="190">
        <v>-7.0172145150087317</v>
      </c>
    </row>
    <row r="15" spans="1:14" ht="15.6" customHeight="1">
      <c r="A15" s="188" t="s">
        <v>145</v>
      </c>
      <c r="B15" s="189">
        <v>33538.25</v>
      </c>
      <c r="C15" s="189">
        <v>30054</v>
      </c>
      <c r="D15" s="189">
        <v>62208.5</v>
      </c>
      <c r="E15" s="189">
        <v>54293.5</v>
      </c>
      <c r="F15" s="190">
        <v>-12.72334166552803</v>
      </c>
    </row>
    <row r="16" spans="1:14" ht="15.6" customHeight="1">
      <c r="A16" s="188" t="s">
        <v>144</v>
      </c>
      <c r="B16" s="189">
        <v>2161</v>
      </c>
      <c r="C16" s="189">
        <v>2178</v>
      </c>
      <c r="D16" s="189">
        <v>5272</v>
      </c>
      <c r="E16" s="189">
        <v>3610</v>
      </c>
      <c r="F16" s="190">
        <v>-31.525037936267061</v>
      </c>
      <c r="G16" s="1"/>
    </row>
    <row r="17" spans="1:7" ht="15.6" customHeight="1">
      <c r="A17" s="188" t="s">
        <v>150</v>
      </c>
      <c r="B17" s="189">
        <v>5166.25</v>
      </c>
      <c r="C17" s="189">
        <v>6169</v>
      </c>
      <c r="D17" s="189">
        <v>12259.25</v>
      </c>
      <c r="E17" s="189">
        <v>11728</v>
      </c>
      <c r="F17" s="190">
        <v>-4.3334624875094363</v>
      </c>
      <c r="G17" s="2"/>
    </row>
    <row r="18" spans="1:7" ht="15.6" customHeight="1">
      <c r="A18" s="188" t="s">
        <v>147</v>
      </c>
      <c r="B18" s="189">
        <v>9</v>
      </c>
      <c r="C18" s="189">
        <v>7</v>
      </c>
      <c r="D18" s="189">
        <v>25</v>
      </c>
      <c r="E18" s="189">
        <v>25</v>
      </c>
      <c r="F18" s="190">
        <v>0</v>
      </c>
    </row>
    <row r="19" spans="1:7" ht="15.6" customHeight="1">
      <c r="A19" s="188" t="s">
        <v>143</v>
      </c>
      <c r="B19" s="189">
        <v>1005.5</v>
      </c>
      <c r="C19" s="189">
        <v>425.25</v>
      </c>
      <c r="D19" s="189">
        <v>1621.5</v>
      </c>
      <c r="E19" s="189">
        <v>466.25</v>
      </c>
      <c r="F19" s="190">
        <v>-71.245760098674069</v>
      </c>
    </row>
    <row r="20" spans="1:7" ht="15.6" customHeight="1">
      <c r="A20" s="188" t="s">
        <v>142</v>
      </c>
      <c r="B20" s="189">
        <v>4846</v>
      </c>
      <c r="C20" s="189">
        <v>6422</v>
      </c>
      <c r="D20" s="189">
        <v>9144</v>
      </c>
      <c r="E20" s="189">
        <v>10361</v>
      </c>
      <c r="F20" s="190">
        <v>13.309273840769899</v>
      </c>
    </row>
    <row r="21" spans="1:7" ht="15.6" customHeight="1">
      <c r="A21" s="188" t="s">
        <v>149</v>
      </c>
      <c r="B21" s="189">
        <v>748.75</v>
      </c>
      <c r="C21" s="189">
        <v>47</v>
      </c>
      <c r="D21" s="189">
        <v>1603.75</v>
      </c>
      <c r="E21" s="189">
        <v>441</v>
      </c>
      <c r="F21" s="190">
        <v>-72.501948558067028</v>
      </c>
    </row>
    <row r="22" spans="1:7" ht="15.6" customHeight="1">
      <c r="A22" s="188" t="s">
        <v>146</v>
      </c>
      <c r="B22" s="189">
        <v>7631</v>
      </c>
      <c r="C22" s="189">
        <v>6353</v>
      </c>
      <c r="D22" s="189">
        <v>13812</v>
      </c>
      <c r="E22" s="189">
        <v>14133</v>
      </c>
      <c r="F22" s="190">
        <v>2.3240660295395368</v>
      </c>
    </row>
    <row r="23" spans="1:7" ht="15.6" customHeight="1">
      <c r="A23" s="188" t="s">
        <v>165</v>
      </c>
      <c r="B23" s="189">
        <v>1086.5</v>
      </c>
      <c r="C23" s="189">
        <v>5669</v>
      </c>
      <c r="D23" s="189">
        <v>2789.5</v>
      </c>
      <c r="E23" s="189">
        <v>9072</v>
      </c>
      <c r="F23" s="190">
        <v>225.21957340025099</v>
      </c>
    </row>
    <row r="24" spans="1:7" ht="15.6" customHeight="1">
      <c r="A24" s="188" t="s">
        <v>141</v>
      </c>
      <c r="B24" s="189">
        <v>3039</v>
      </c>
      <c r="C24" s="189">
        <v>3141.25</v>
      </c>
      <c r="D24" s="189">
        <v>5711.75</v>
      </c>
      <c r="E24" s="189">
        <v>5594.75</v>
      </c>
      <c r="F24" s="190">
        <v>-2.0484089814855371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2</v>
      </c>
      <c r="C26" s="189">
        <v>0</v>
      </c>
      <c r="D26" s="189">
        <v>6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3997</v>
      </c>
      <c r="C28" s="189">
        <v>5379</v>
      </c>
      <c r="D28" s="189">
        <v>9085</v>
      </c>
      <c r="E28" s="189">
        <v>10231</v>
      </c>
      <c r="F28" s="190">
        <v>12.61419922949918</v>
      </c>
    </row>
    <row r="29" spans="1:7" ht="15.6" customHeight="1">
      <c r="A29" s="188" t="s">
        <v>178</v>
      </c>
      <c r="B29" s="189">
        <v>7410.5</v>
      </c>
      <c r="C29" s="189">
        <v>8239.5</v>
      </c>
      <c r="D29" s="189">
        <v>15041.25</v>
      </c>
      <c r="E29" s="189">
        <v>15295.5</v>
      </c>
      <c r="F29" s="190">
        <v>1.690351533283476</v>
      </c>
    </row>
    <row r="30" spans="1:7" ht="15.6" customHeight="1">
      <c r="A30" s="188" t="s">
        <v>179</v>
      </c>
      <c r="B30" s="189">
        <v>77</v>
      </c>
      <c r="C30" s="189">
        <v>56</v>
      </c>
      <c r="D30" s="189">
        <v>235</v>
      </c>
      <c r="E30" s="189">
        <v>81</v>
      </c>
      <c r="F30" s="190">
        <v>-65.531914893617028</v>
      </c>
    </row>
    <row r="31" spans="1:7" ht="15.6" customHeight="1">
      <c r="A31" s="188" t="s">
        <v>180</v>
      </c>
      <c r="B31" s="189">
        <v>1300</v>
      </c>
      <c r="C31" s="189">
        <v>1348</v>
      </c>
      <c r="D31" s="189">
        <v>2135</v>
      </c>
      <c r="E31" s="189">
        <v>1990</v>
      </c>
      <c r="F31" s="190">
        <v>-6.7915690866510516</v>
      </c>
    </row>
    <row r="32" spans="1:7" ht="15.6" customHeight="1">
      <c r="A32" s="188" t="s">
        <v>181</v>
      </c>
      <c r="B32" s="189">
        <v>224415</v>
      </c>
      <c r="C32" s="189">
        <v>236734</v>
      </c>
      <c r="D32" s="189">
        <v>426924</v>
      </c>
      <c r="E32" s="189">
        <v>442156</v>
      </c>
      <c r="F32" s="190">
        <v>3.5678481415896068</v>
      </c>
    </row>
    <row r="33" spans="1:6" ht="15.6" customHeight="1">
      <c r="A33" s="188" t="s">
        <v>182</v>
      </c>
      <c r="B33" s="189">
        <v>21992</v>
      </c>
      <c r="C33" s="189">
        <v>20748</v>
      </c>
      <c r="D33" s="189">
        <v>37898</v>
      </c>
      <c r="E33" s="189">
        <v>36626</v>
      </c>
      <c r="F33" s="190">
        <v>-3.3563776452583198</v>
      </c>
    </row>
    <row r="34" spans="1:6" ht="15.6" customHeight="1">
      <c r="A34" s="188" t="s">
        <v>183</v>
      </c>
      <c r="B34" s="189">
        <v>375.5</v>
      </c>
      <c r="C34" s="189">
        <v>865.5</v>
      </c>
      <c r="D34" s="189">
        <v>726.75</v>
      </c>
      <c r="E34" s="189">
        <v>1280.25</v>
      </c>
      <c r="F34" s="190">
        <v>76.160990712074295</v>
      </c>
    </row>
    <row r="35" spans="1:6" ht="15.6" customHeight="1">
      <c r="A35" s="156" t="s">
        <v>153</v>
      </c>
      <c r="B35" s="76">
        <f>SUM(B7:B34)</f>
        <v>538081</v>
      </c>
      <c r="C35" s="77">
        <f>SUM(C7:C34)</f>
        <v>530500.5</v>
      </c>
      <c r="D35" s="178">
        <f>SUM(D7:D34)</f>
        <v>1035022.25</v>
      </c>
      <c r="E35" s="178">
        <f>SUM(E7:E34)</f>
        <v>1011557</v>
      </c>
      <c r="F35" s="140">
        <f>E35*100/D35-100</f>
        <v>-2.2671251753283599</v>
      </c>
    </row>
    <row r="36" spans="1:6" ht="15.6" customHeight="1">
      <c r="A36" s="73" t="s">
        <v>169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33" priority="2">
      <formula>MOD(ROW(),2)=0</formula>
    </cfRule>
  </conditionalFormatting>
  <conditionalFormatting sqref="F7:F35">
    <cfRule type="expression" dxfId="3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47EDF-B88B-4F2B-89D0-F1A1C5251FEC}">
  <sheetPr codeName="Hoja24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75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78</v>
      </c>
      <c r="C7" s="189">
        <v>88</v>
      </c>
      <c r="D7" s="189">
        <v>159</v>
      </c>
      <c r="E7" s="189">
        <v>155</v>
      </c>
      <c r="F7" s="190">
        <v>-2.515723270440247</v>
      </c>
      <c r="G7" s="37"/>
    </row>
    <row r="8" spans="1:14" ht="15.6" customHeight="1">
      <c r="A8" s="188" t="s">
        <v>11</v>
      </c>
      <c r="B8" s="189">
        <v>51</v>
      </c>
      <c r="C8" s="189">
        <v>57</v>
      </c>
      <c r="D8" s="189">
        <v>115</v>
      </c>
      <c r="E8" s="189">
        <v>117</v>
      </c>
      <c r="F8" s="190">
        <v>1.7391304347826091</v>
      </c>
      <c r="G8" s="6"/>
    </row>
    <row r="9" spans="1:14" ht="15.6" customHeight="1">
      <c r="A9" s="188" t="s">
        <v>8</v>
      </c>
      <c r="B9" s="189">
        <v>87</v>
      </c>
      <c r="C9" s="189">
        <v>114</v>
      </c>
      <c r="D9" s="189">
        <v>197</v>
      </c>
      <c r="E9" s="189">
        <v>217</v>
      </c>
      <c r="F9" s="190">
        <v>10.152284263959389</v>
      </c>
      <c r="G9" s="6"/>
    </row>
    <row r="10" spans="1:14" ht="15.6" customHeight="1">
      <c r="A10" s="188" t="s">
        <v>10</v>
      </c>
      <c r="B10" s="189">
        <v>72</v>
      </c>
      <c r="C10" s="189">
        <v>49</v>
      </c>
      <c r="D10" s="189">
        <v>131</v>
      </c>
      <c r="E10" s="189">
        <v>101</v>
      </c>
      <c r="F10" s="190">
        <v>-22.900763358778629</v>
      </c>
    </row>
    <row r="11" spans="1:14" ht="15.6" customHeight="1">
      <c r="A11" s="188" t="s">
        <v>9</v>
      </c>
      <c r="B11" s="189">
        <v>2187</v>
      </c>
      <c r="C11" s="189">
        <v>1854</v>
      </c>
      <c r="D11" s="189">
        <v>4654</v>
      </c>
      <c r="E11" s="189">
        <v>3986</v>
      </c>
      <c r="F11" s="190">
        <v>-14.35324452084228</v>
      </c>
    </row>
    <row r="12" spans="1:14" ht="15.6" customHeight="1">
      <c r="A12" s="188" t="s">
        <v>6</v>
      </c>
      <c r="B12" s="189">
        <v>101</v>
      </c>
      <c r="C12" s="189">
        <v>118</v>
      </c>
      <c r="D12" s="189">
        <v>244</v>
      </c>
      <c r="E12" s="189">
        <v>268</v>
      </c>
      <c r="F12" s="190">
        <v>9.8360655737704974</v>
      </c>
    </row>
    <row r="13" spans="1:14" ht="15.6" customHeight="1">
      <c r="A13" s="188" t="s">
        <v>175</v>
      </c>
      <c r="B13" s="189">
        <v>2842</v>
      </c>
      <c r="C13" s="189">
        <v>2249</v>
      </c>
      <c r="D13" s="189">
        <v>5820</v>
      </c>
      <c r="E13" s="189">
        <v>4716</v>
      </c>
      <c r="F13" s="190">
        <v>-18.969072164948461</v>
      </c>
    </row>
    <row r="14" spans="1:14" ht="15.6" customHeight="1">
      <c r="A14" s="188" t="s">
        <v>148</v>
      </c>
      <c r="B14" s="189">
        <v>559</v>
      </c>
      <c r="C14" s="189">
        <v>558</v>
      </c>
      <c r="D14" s="189">
        <v>1112</v>
      </c>
      <c r="E14" s="189">
        <v>1126</v>
      </c>
      <c r="F14" s="190">
        <v>1.2589928057553981</v>
      </c>
    </row>
    <row r="15" spans="1:14" ht="15.6" customHeight="1">
      <c r="A15" s="188" t="s">
        <v>145</v>
      </c>
      <c r="B15" s="189">
        <v>192</v>
      </c>
      <c r="C15" s="189">
        <v>204</v>
      </c>
      <c r="D15" s="189">
        <v>381</v>
      </c>
      <c r="E15" s="189">
        <v>373</v>
      </c>
      <c r="F15" s="190">
        <v>-2.0997375328084051</v>
      </c>
    </row>
    <row r="16" spans="1:14" ht="15.6" customHeight="1">
      <c r="A16" s="188" t="s">
        <v>144</v>
      </c>
      <c r="B16" s="189">
        <v>150</v>
      </c>
      <c r="C16" s="189">
        <v>176</v>
      </c>
      <c r="D16" s="189">
        <v>318</v>
      </c>
      <c r="E16" s="189">
        <v>361</v>
      </c>
      <c r="F16" s="190">
        <v>13.52201257861635</v>
      </c>
      <c r="G16" s="1"/>
    </row>
    <row r="17" spans="1:7" ht="15.6" customHeight="1">
      <c r="A17" s="188" t="s">
        <v>150</v>
      </c>
      <c r="B17" s="189">
        <v>107</v>
      </c>
      <c r="C17" s="189">
        <v>110</v>
      </c>
      <c r="D17" s="189">
        <v>207</v>
      </c>
      <c r="E17" s="189">
        <v>205</v>
      </c>
      <c r="F17" s="190">
        <v>-0.96618357487922424</v>
      </c>
      <c r="G17" s="2"/>
    </row>
    <row r="18" spans="1:7" ht="15.6" customHeight="1">
      <c r="A18" s="188" t="s">
        <v>147</v>
      </c>
      <c r="B18" s="189">
        <v>775</v>
      </c>
      <c r="C18" s="189">
        <v>635</v>
      </c>
      <c r="D18" s="189">
        <v>1646</v>
      </c>
      <c r="E18" s="189">
        <v>1413</v>
      </c>
      <c r="F18" s="190">
        <v>-14.15552855407047</v>
      </c>
    </row>
    <row r="19" spans="1:7" ht="15.6" customHeight="1">
      <c r="A19" s="188" t="s">
        <v>143</v>
      </c>
      <c r="B19" s="189">
        <v>66</v>
      </c>
      <c r="C19" s="189">
        <v>60</v>
      </c>
      <c r="D19" s="189">
        <v>120</v>
      </c>
      <c r="E19" s="189">
        <v>111</v>
      </c>
      <c r="F19" s="190">
        <v>-7.5</v>
      </c>
    </row>
    <row r="20" spans="1:7" ht="15.6" customHeight="1">
      <c r="A20" s="188" t="s">
        <v>142</v>
      </c>
      <c r="B20" s="189">
        <v>87</v>
      </c>
      <c r="C20" s="189">
        <v>94</v>
      </c>
      <c r="D20" s="189">
        <v>173</v>
      </c>
      <c r="E20" s="189">
        <v>164</v>
      </c>
      <c r="F20" s="190">
        <v>-5.2023121387283169</v>
      </c>
    </row>
    <row r="21" spans="1:7" ht="15.6" customHeight="1">
      <c r="A21" s="188" t="s">
        <v>149</v>
      </c>
      <c r="B21" s="189">
        <v>158</v>
      </c>
      <c r="C21" s="189">
        <v>168</v>
      </c>
      <c r="D21" s="189">
        <v>325</v>
      </c>
      <c r="E21" s="189">
        <v>333</v>
      </c>
      <c r="F21" s="190">
        <v>2.461538461538467</v>
      </c>
    </row>
    <row r="22" spans="1:7" ht="15.6" customHeight="1">
      <c r="A22" s="188" t="s">
        <v>146</v>
      </c>
      <c r="B22" s="189">
        <v>1181</v>
      </c>
      <c r="C22" s="189">
        <v>1249</v>
      </c>
      <c r="D22" s="189">
        <v>2441</v>
      </c>
      <c r="E22" s="189">
        <v>2458</v>
      </c>
      <c r="F22" s="190">
        <v>0.69643588693158165</v>
      </c>
    </row>
    <row r="23" spans="1:7" ht="15.6" customHeight="1">
      <c r="A23" s="188" t="s">
        <v>165</v>
      </c>
      <c r="B23" s="189">
        <v>68</v>
      </c>
      <c r="C23" s="189">
        <v>106</v>
      </c>
      <c r="D23" s="189">
        <v>162</v>
      </c>
      <c r="E23" s="189">
        <v>222</v>
      </c>
      <c r="F23" s="190">
        <v>37.037037037037038</v>
      </c>
    </row>
    <row r="24" spans="1:7" ht="15.6" customHeight="1">
      <c r="A24" s="188" t="s">
        <v>141</v>
      </c>
      <c r="B24" s="189">
        <v>38</v>
      </c>
      <c r="C24" s="189">
        <v>51</v>
      </c>
      <c r="D24" s="189">
        <v>74</v>
      </c>
      <c r="E24" s="189">
        <v>107</v>
      </c>
      <c r="F24" s="190">
        <v>44.594594594594582</v>
      </c>
    </row>
    <row r="25" spans="1:7" ht="15.6" customHeight="1">
      <c r="A25" s="188" t="s">
        <v>140</v>
      </c>
      <c r="B25" s="189">
        <v>53</v>
      </c>
      <c r="C25" s="189">
        <v>51</v>
      </c>
      <c r="D25" s="189">
        <v>122</v>
      </c>
      <c r="E25" s="189">
        <v>112</v>
      </c>
      <c r="F25" s="190">
        <v>-8.1967213114754145</v>
      </c>
    </row>
    <row r="26" spans="1:7" ht="15.6" customHeight="1">
      <c r="A26" s="188" t="s">
        <v>152</v>
      </c>
      <c r="B26" s="189">
        <v>61</v>
      </c>
      <c r="C26" s="189">
        <v>30</v>
      </c>
      <c r="D26" s="189">
        <v>132</v>
      </c>
      <c r="E26" s="189">
        <v>70</v>
      </c>
      <c r="F26" s="190">
        <v>-46.969696969696969</v>
      </c>
    </row>
    <row r="27" spans="1:7" ht="15.6" customHeight="1">
      <c r="A27" s="188" t="s">
        <v>173</v>
      </c>
      <c r="B27" s="189">
        <v>88</v>
      </c>
      <c r="C27" s="189">
        <v>71</v>
      </c>
      <c r="D27" s="189">
        <v>139</v>
      </c>
      <c r="E27" s="189">
        <v>136</v>
      </c>
      <c r="F27" s="190">
        <v>-2.1582733812949608</v>
      </c>
    </row>
    <row r="28" spans="1:7" ht="15.6" customHeight="1">
      <c r="A28" s="188" t="s">
        <v>177</v>
      </c>
      <c r="B28" s="189">
        <v>1382</v>
      </c>
      <c r="C28" s="189">
        <v>1394</v>
      </c>
      <c r="D28" s="189">
        <v>2885</v>
      </c>
      <c r="E28" s="189">
        <v>2894</v>
      </c>
      <c r="F28" s="190">
        <v>0.3119584055459228</v>
      </c>
    </row>
    <row r="29" spans="1:7" ht="15.6" customHeight="1">
      <c r="A29" s="188" t="s">
        <v>178</v>
      </c>
      <c r="B29" s="189">
        <v>124</v>
      </c>
      <c r="C29" s="189">
        <v>109</v>
      </c>
      <c r="D29" s="189">
        <v>227</v>
      </c>
      <c r="E29" s="189">
        <v>207</v>
      </c>
      <c r="F29" s="190">
        <v>-8.8105726872246635</v>
      </c>
    </row>
    <row r="30" spans="1:7" ht="15.6" customHeight="1">
      <c r="A30" s="188" t="s">
        <v>179</v>
      </c>
      <c r="B30" s="189">
        <v>82</v>
      </c>
      <c r="C30" s="189">
        <v>63</v>
      </c>
      <c r="D30" s="189">
        <v>138</v>
      </c>
      <c r="E30" s="189">
        <v>133</v>
      </c>
      <c r="F30" s="190">
        <v>-3.623188405797094</v>
      </c>
    </row>
    <row r="31" spans="1:7" ht="15.6" customHeight="1">
      <c r="A31" s="188" t="s">
        <v>180</v>
      </c>
      <c r="B31" s="189">
        <v>157</v>
      </c>
      <c r="C31" s="189">
        <v>175</v>
      </c>
      <c r="D31" s="189">
        <v>332</v>
      </c>
      <c r="E31" s="189">
        <v>321</v>
      </c>
      <c r="F31" s="190">
        <v>-3.3132530120481931</v>
      </c>
    </row>
    <row r="32" spans="1:7" ht="15.6" customHeight="1">
      <c r="A32" s="188" t="s">
        <v>181</v>
      </c>
      <c r="B32" s="189">
        <v>540</v>
      </c>
      <c r="C32" s="189">
        <v>540</v>
      </c>
      <c r="D32" s="189">
        <v>1096</v>
      </c>
      <c r="E32" s="189">
        <v>1132</v>
      </c>
      <c r="F32" s="190">
        <v>3.284671532846716</v>
      </c>
    </row>
    <row r="33" spans="1:6" ht="15.6" customHeight="1">
      <c r="A33" s="188" t="s">
        <v>182</v>
      </c>
      <c r="B33" s="189">
        <v>114</v>
      </c>
      <c r="C33" s="189">
        <v>155</v>
      </c>
      <c r="D33" s="189">
        <v>238</v>
      </c>
      <c r="E33" s="189">
        <v>270</v>
      </c>
      <c r="F33" s="190">
        <v>13.445378151260501</v>
      </c>
    </row>
    <row r="34" spans="1:6" ht="15.6" customHeight="1">
      <c r="A34" s="188" t="s">
        <v>183</v>
      </c>
      <c r="B34" s="189">
        <v>32</v>
      </c>
      <c r="C34" s="189">
        <v>36</v>
      </c>
      <c r="D34" s="189">
        <v>59</v>
      </c>
      <c r="E34" s="189">
        <v>60</v>
      </c>
      <c r="F34" s="190">
        <v>1.694915254237287</v>
      </c>
    </row>
    <row r="35" spans="1:6" ht="15.6" customHeight="1">
      <c r="A35" s="156" t="s">
        <v>153</v>
      </c>
      <c r="B35" s="76">
        <f>SUM(B7:B34)</f>
        <v>11432</v>
      </c>
      <c r="C35" s="77">
        <f>SUM(C7:C34)</f>
        <v>10564</v>
      </c>
      <c r="D35" s="178">
        <f>SUM(D7:D34)</f>
        <v>23647</v>
      </c>
      <c r="E35" s="78">
        <f>SUM(E7:E34)</f>
        <v>21768</v>
      </c>
      <c r="F35" s="140">
        <f>E35*100/D35-100</f>
        <v>-7.9460396667653441</v>
      </c>
    </row>
    <row r="36" spans="1:6" ht="15.6" customHeight="1">
      <c r="A36" s="73" t="s">
        <v>77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31" priority="2">
      <formula>MOD(ROW(),2)=0</formula>
    </cfRule>
  </conditionalFormatting>
  <conditionalFormatting sqref="F7:F35">
    <cfRule type="expression" dxfId="3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B5EE6-511B-4775-AD7B-886ACF315509}">
  <sheetPr codeName="Hoja25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1511409</v>
      </c>
      <c r="C7" s="189">
        <v>1593246</v>
      </c>
      <c r="D7" s="189">
        <v>2720804</v>
      </c>
      <c r="E7" s="189">
        <v>2893517</v>
      </c>
      <c r="F7" s="190">
        <v>6.3478662924635492</v>
      </c>
      <c r="G7" s="37"/>
    </row>
    <row r="8" spans="1:14" ht="15.6" customHeight="1">
      <c r="A8" s="188" t="s">
        <v>11</v>
      </c>
      <c r="B8" s="189">
        <v>664239</v>
      </c>
      <c r="C8" s="189">
        <v>771482</v>
      </c>
      <c r="D8" s="189">
        <v>1366285</v>
      </c>
      <c r="E8" s="189">
        <v>2122547</v>
      </c>
      <c r="F8" s="190">
        <v>55.351701877719513</v>
      </c>
      <c r="G8" s="6"/>
    </row>
    <row r="9" spans="1:14" ht="15.6" customHeight="1">
      <c r="A9" s="188" t="s">
        <v>8</v>
      </c>
      <c r="B9" s="189">
        <v>1642510</v>
      </c>
      <c r="C9" s="189">
        <v>2018727</v>
      </c>
      <c r="D9" s="189">
        <v>3658833</v>
      </c>
      <c r="E9" s="189">
        <v>3726644</v>
      </c>
      <c r="F9" s="190">
        <v>1.8533505082084929</v>
      </c>
      <c r="G9" s="6"/>
    </row>
    <row r="10" spans="1:14" ht="15.6" customHeight="1">
      <c r="A10" s="188" t="s">
        <v>10</v>
      </c>
      <c r="B10" s="189">
        <v>492777</v>
      </c>
      <c r="C10" s="189">
        <v>299278</v>
      </c>
      <c r="D10" s="189">
        <v>962524</v>
      </c>
      <c r="E10" s="189">
        <v>729022</v>
      </c>
      <c r="F10" s="190">
        <v>-24.259343143651481</v>
      </c>
    </row>
    <row r="11" spans="1:14" ht="15.6" customHeight="1">
      <c r="A11" s="188" t="s">
        <v>9</v>
      </c>
      <c r="B11" s="189">
        <v>42273847</v>
      </c>
      <c r="C11" s="189">
        <v>34172138</v>
      </c>
      <c r="D11" s="189">
        <v>86174709</v>
      </c>
      <c r="E11" s="189">
        <v>71458631</v>
      </c>
      <c r="F11" s="190">
        <v>-17.077026625062349</v>
      </c>
    </row>
    <row r="12" spans="1:14" ht="15.6" customHeight="1">
      <c r="A12" s="188" t="s">
        <v>6</v>
      </c>
      <c r="B12" s="189">
        <v>1654799</v>
      </c>
      <c r="C12" s="189">
        <v>1610866</v>
      </c>
      <c r="D12" s="189">
        <v>3533068</v>
      </c>
      <c r="E12" s="189">
        <v>3623887</v>
      </c>
      <c r="F12" s="190">
        <v>2.5705420897644728</v>
      </c>
    </row>
    <row r="13" spans="1:14" ht="15.6" customHeight="1">
      <c r="A13" s="188" t="s">
        <v>175</v>
      </c>
      <c r="B13" s="189">
        <v>14634460</v>
      </c>
      <c r="C13" s="189">
        <v>12307909</v>
      </c>
      <c r="D13" s="189">
        <v>31426447</v>
      </c>
      <c r="E13" s="189">
        <v>26608173</v>
      </c>
      <c r="F13" s="190">
        <v>-15.33190818548467</v>
      </c>
    </row>
    <row r="14" spans="1:14" ht="15.6" customHeight="1">
      <c r="A14" s="188" t="s">
        <v>148</v>
      </c>
      <c r="B14" s="189">
        <v>22644149</v>
      </c>
      <c r="C14" s="189">
        <v>23015493</v>
      </c>
      <c r="D14" s="189">
        <v>44880592</v>
      </c>
      <c r="E14" s="189">
        <v>46861672</v>
      </c>
      <c r="F14" s="190">
        <v>4.4141128976195319</v>
      </c>
    </row>
    <row r="15" spans="1:14" ht="15.6" customHeight="1">
      <c r="A15" s="188" t="s">
        <v>145</v>
      </c>
      <c r="B15" s="189">
        <v>3937782</v>
      </c>
      <c r="C15" s="189">
        <v>4611304</v>
      </c>
      <c r="D15" s="189">
        <v>7465343</v>
      </c>
      <c r="E15" s="189">
        <v>7923543</v>
      </c>
      <c r="F15" s="190">
        <v>6.137695213736321</v>
      </c>
    </row>
    <row r="16" spans="1:14" ht="15.6" customHeight="1">
      <c r="A16" s="188" t="s">
        <v>144</v>
      </c>
      <c r="B16" s="189">
        <v>2962742</v>
      </c>
      <c r="C16" s="189">
        <v>3267448</v>
      </c>
      <c r="D16" s="189">
        <v>6879591</v>
      </c>
      <c r="E16" s="189">
        <v>6799036</v>
      </c>
      <c r="F16" s="190">
        <v>-1.170927167036524</v>
      </c>
      <c r="G16" s="1"/>
    </row>
    <row r="17" spans="1:7" ht="15.6" customHeight="1">
      <c r="A17" s="188" t="s">
        <v>150</v>
      </c>
      <c r="B17" s="189">
        <v>1471028</v>
      </c>
      <c r="C17" s="189">
        <v>1779493</v>
      </c>
      <c r="D17" s="189">
        <v>3104379</v>
      </c>
      <c r="E17" s="189">
        <v>3324365</v>
      </c>
      <c r="F17" s="190">
        <v>7.0863125926312449</v>
      </c>
      <c r="G17" s="2"/>
    </row>
    <row r="18" spans="1:7" ht="15.6" customHeight="1">
      <c r="A18" s="188" t="s">
        <v>147</v>
      </c>
      <c r="B18" s="189">
        <v>5811430</v>
      </c>
      <c r="C18" s="189">
        <v>4824302</v>
      </c>
      <c r="D18" s="189">
        <v>12113883</v>
      </c>
      <c r="E18" s="189">
        <v>10503306</v>
      </c>
      <c r="F18" s="190">
        <v>-13.295299285951501</v>
      </c>
    </row>
    <row r="19" spans="1:7" ht="15.6" customHeight="1">
      <c r="A19" s="188" t="s">
        <v>143</v>
      </c>
      <c r="B19" s="189">
        <v>894636</v>
      </c>
      <c r="C19" s="189">
        <v>1046123</v>
      </c>
      <c r="D19" s="189">
        <v>1573488</v>
      </c>
      <c r="E19" s="189">
        <v>2032411</v>
      </c>
      <c r="F19" s="190">
        <v>29.165967582847799</v>
      </c>
    </row>
    <row r="20" spans="1:7" ht="15.6" customHeight="1">
      <c r="A20" s="188" t="s">
        <v>142</v>
      </c>
      <c r="B20" s="189">
        <v>1217616</v>
      </c>
      <c r="C20" s="189">
        <v>1430607</v>
      </c>
      <c r="D20" s="189">
        <v>2615538</v>
      </c>
      <c r="E20" s="189">
        <v>2584312</v>
      </c>
      <c r="F20" s="190">
        <v>-1.1938652774304901</v>
      </c>
    </row>
    <row r="21" spans="1:7" ht="15.6" customHeight="1">
      <c r="A21" s="188" t="s">
        <v>149</v>
      </c>
      <c r="B21" s="189">
        <v>2797116</v>
      </c>
      <c r="C21" s="189">
        <v>3235543</v>
      </c>
      <c r="D21" s="189">
        <v>5918104</v>
      </c>
      <c r="E21" s="189">
        <v>6201658</v>
      </c>
      <c r="F21" s="190">
        <v>4.7912980238265561</v>
      </c>
    </row>
    <row r="22" spans="1:7" ht="15.6" customHeight="1">
      <c r="A22" s="188" t="s">
        <v>146</v>
      </c>
      <c r="B22" s="189">
        <v>28969688</v>
      </c>
      <c r="C22" s="189">
        <v>31933519</v>
      </c>
      <c r="D22" s="189">
        <v>61083727</v>
      </c>
      <c r="E22" s="189">
        <v>62061916</v>
      </c>
      <c r="F22" s="190">
        <v>1.6013904979963061</v>
      </c>
    </row>
    <row r="23" spans="1:7" ht="15.6" customHeight="1">
      <c r="A23" s="188" t="s">
        <v>165</v>
      </c>
      <c r="B23" s="189">
        <v>2987315</v>
      </c>
      <c r="C23" s="189">
        <v>4781696</v>
      </c>
      <c r="D23" s="189">
        <v>7104143</v>
      </c>
      <c r="E23" s="189">
        <v>10334247</v>
      </c>
      <c r="F23" s="190">
        <v>45.467891060188407</v>
      </c>
    </row>
    <row r="24" spans="1:7" ht="15.6" customHeight="1">
      <c r="A24" s="188" t="s">
        <v>141</v>
      </c>
      <c r="B24" s="189">
        <v>321091</v>
      </c>
      <c r="C24" s="189">
        <v>403251</v>
      </c>
      <c r="D24" s="189">
        <v>600104</v>
      </c>
      <c r="E24" s="189">
        <v>739585</v>
      </c>
      <c r="F24" s="190">
        <v>23.242804580539371</v>
      </c>
    </row>
    <row r="25" spans="1:7" ht="15.6" customHeight="1">
      <c r="A25" s="188" t="s">
        <v>140</v>
      </c>
      <c r="B25" s="189">
        <v>1524627</v>
      </c>
      <c r="C25" s="189">
        <v>1494026</v>
      </c>
      <c r="D25" s="189">
        <v>3436716</v>
      </c>
      <c r="E25" s="189">
        <v>3215258</v>
      </c>
      <c r="F25" s="190">
        <v>-6.4438842197027677</v>
      </c>
    </row>
    <row r="26" spans="1:7" ht="15.6" customHeight="1">
      <c r="A26" s="188" t="s">
        <v>152</v>
      </c>
      <c r="B26" s="189">
        <v>959972</v>
      </c>
      <c r="C26" s="189">
        <v>405399</v>
      </c>
      <c r="D26" s="189">
        <v>2072308</v>
      </c>
      <c r="E26" s="189">
        <v>981303</v>
      </c>
      <c r="F26" s="190">
        <v>-52.646855583243408</v>
      </c>
    </row>
    <row r="27" spans="1:7" ht="15.6" customHeight="1">
      <c r="A27" s="188" t="s">
        <v>173</v>
      </c>
      <c r="B27" s="189">
        <v>604507</v>
      </c>
      <c r="C27" s="189">
        <v>503280</v>
      </c>
      <c r="D27" s="189">
        <v>1016157</v>
      </c>
      <c r="E27" s="189">
        <v>948053</v>
      </c>
      <c r="F27" s="190">
        <v>-6.7021139449907849</v>
      </c>
    </row>
    <row r="28" spans="1:7" ht="15.6" customHeight="1">
      <c r="A28" s="188" t="s">
        <v>177</v>
      </c>
      <c r="B28" s="189">
        <v>19370954</v>
      </c>
      <c r="C28" s="189">
        <v>21644706</v>
      </c>
      <c r="D28" s="189">
        <v>40835521</v>
      </c>
      <c r="E28" s="189">
        <v>45634487</v>
      </c>
      <c r="F28" s="190">
        <v>11.751940179727359</v>
      </c>
    </row>
    <row r="29" spans="1:7" ht="15.6" customHeight="1">
      <c r="A29" s="188" t="s">
        <v>178</v>
      </c>
      <c r="B29" s="189">
        <v>2266832</v>
      </c>
      <c r="C29" s="189">
        <v>1943774</v>
      </c>
      <c r="D29" s="189">
        <v>3884570</v>
      </c>
      <c r="E29" s="189">
        <v>3604808</v>
      </c>
      <c r="F29" s="190">
        <v>-7.201878200161147</v>
      </c>
    </row>
    <row r="30" spans="1:7" ht="15.6" customHeight="1">
      <c r="A30" s="188" t="s">
        <v>179</v>
      </c>
      <c r="B30" s="189">
        <v>435838</v>
      </c>
      <c r="C30" s="189">
        <v>405812</v>
      </c>
      <c r="D30" s="189">
        <v>855744</v>
      </c>
      <c r="E30" s="189">
        <v>818604</v>
      </c>
      <c r="F30" s="190">
        <v>-4.3400830154812704</v>
      </c>
    </row>
    <row r="31" spans="1:7" ht="15.6" customHeight="1">
      <c r="A31" s="188" t="s">
        <v>180</v>
      </c>
      <c r="B31" s="189">
        <v>3444637</v>
      </c>
      <c r="C31" s="189">
        <v>3339536</v>
      </c>
      <c r="D31" s="189">
        <v>6800439</v>
      </c>
      <c r="E31" s="189">
        <v>6418947</v>
      </c>
      <c r="F31" s="190">
        <v>-5.6098143075763147</v>
      </c>
    </row>
    <row r="32" spans="1:7" ht="15.6" customHeight="1">
      <c r="A32" s="188" t="s">
        <v>181</v>
      </c>
      <c r="B32" s="189">
        <v>21015445</v>
      </c>
      <c r="C32" s="189">
        <v>22656216</v>
      </c>
      <c r="D32" s="189">
        <v>42705614</v>
      </c>
      <c r="E32" s="189">
        <v>44946822</v>
      </c>
      <c r="F32" s="190">
        <v>5.2480406908562429</v>
      </c>
    </row>
    <row r="33" spans="1:6" ht="15.6" customHeight="1">
      <c r="A33" s="188" t="s">
        <v>182</v>
      </c>
      <c r="B33" s="189">
        <v>3193838</v>
      </c>
      <c r="C33" s="189">
        <v>3869377</v>
      </c>
      <c r="D33" s="189">
        <v>6184158</v>
      </c>
      <c r="E33" s="189">
        <v>6507836</v>
      </c>
      <c r="F33" s="190">
        <v>5.23398658313711</v>
      </c>
    </row>
    <row r="34" spans="1:6" ht="15.6" customHeight="1">
      <c r="A34" s="188" t="s">
        <v>183</v>
      </c>
      <c r="B34" s="189">
        <v>277354</v>
      </c>
      <c r="C34" s="189">
        <v>326775</v>
      </c>
      <c r="D34" s="189">
        <v>438946</v>
      </c>
      <c r="E34" s="189">
        <v>603108</v>
      </c>
      <c r="F34" s="190">
        <v>37.399133378593262</v>
      </c>
    </row>
    <row r="35" spans="1:6" ht="15.6" customHeight="1">
      <c r="A35" s="156" t="s">
        <v>153</v>
      </c>
      <c r="B35" s="76">
        <f>SUM(B7:B34)</f>
        <v>189982638</v>
      </c>
      <c r="C35" s="77">
        <f>SUM(C7:C34)</f>
        <v>189691326</v>
      </c>
      <c r="D35" s="178">
        <f>SUM(D7:D34)</f>
        <v>391411735</v>
      </c>
      <c r="E35" s="78">
        <f>SUM(E7:E34)</f>
        <v>384207698</v>
      </c>
      <c r="F35" s="140">
        <f>E35*100/D35-100</f>
        <v>-1.8405265749122179</v>
      </c>
    </row>
    <row r="36" spans="1:6" ht="15.6" customHeight="1">
      <c r="A36" s="73" t="s">
        <v>77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9" priority="2">
      <formula>MOD(ROW(),2)=0</formula>
    </cfRule>
  </conditionalFormatting>
  <conditionalFormatting sqref="F7:F35">
    <cfRule type="expression" dxfId="2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25EB4-466A-4077-B79C-81119777143C}">
  <sheetPr codeName="Hoja26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79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2</v>
      </c>
      <c r="C7" s="189">
        <v>2</v>
      </c>
      <c r="D7" s="189">
        <v>4</v>
      </c>
      <c r="E7" s="189">
        <v>6</v>
      </c>
      <c r="F7" s="190">
        <v>50</v>
      </c>
      <c r="G7" s="37"/>
    </row>
    <row r="8" spans="1:14" ht="15.6" customHeight="1">
      <c r="A8" s="188" t="s">
        <v>11</v>
      </c>
      <c r="B8" s="189">
        <v>0</v>
      </c>
      <c r="C8" s="189">
        <v>0</v>
      </c>
      <c r="D8" s="189">
        <v>0</v>
      </c>
      <c r="E8" s="189">
        <v>2</v>
      </c>
      <c r="F8" s="190" t="s">
        <v>151</v>
      </c>
      <c r="G8" s="6"/>
    </row>
    <row r="9" spans="1:14" ht="15.6" customHeight="1">
      <c r="A9" s="188" t="s">
        <v>8</v>
      </c>
      <c r="B9" s="189">
        <v>0</v>
      </c>
      <c r="C9" s="189">
        <v>0</v>
      </c>
      <c r="D9" s="189">
        <v>0</v>
      </c>
      <c r="E9" s="189">
        <v>0</v>
      </c>
      <c r="F9" s="190" t="s">
        <v>151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0</v>
      </c>
      <c r="C11" s="189">
        <v>0</v>
      </c>
      <c r="D11" s="189">
        <v>0</v>
      </c>
      <c r="E11" s="189">
        <v>0</v>
      </c>
      <c r="F11" s="190" t="s">
        <v>151</v>
      </c>
    </row>
    <row r="12" spans="1:14" ht="15.6" customHeight="1">
      <c r="A12" s="188" t="s">
        <v>6</v>
      </c>
      <c r="B12" s="189">
        <v>7</v>
      </c>
      <c r="C12" s="189">
        <v>5</v>
      </c>
      <c r="D12" s="189">
        <v>16</v>
      </c>
      <c r="E12" s="189">
        <v>18</v>
      </c>
      <c r="F12" s="190">
        <v>12.5</v>
      </c>
    </row>
    <row r="13" spans="1:14" ht="15.6" customHeight="1">
      <c r="A13" s="188" t="s">
        <v>175</v>
      </c>
      <c r="B13" s="189">
        <v>9</v>
      </c>
      <c r="C13" s="189">
        <v>4</v>
      </c>
      <c r="D13" s="189">
        <v>24</v>
      </c>
      <c r="E13" s="189">
        <v>13</v>
      </c>
      <c r="F13" s="190">
        <v>-45.833333333333343</v>
      </c>
    </row>
    <row r="14" spans="1:14" ht="15.6" customHeight="1">
      <c r="A14" s="188" t="s">
        <v>148</v>
      </c>
      <c r="B14" s="189">
        <v>19</v>
      </c>
      <c r="C14" s="189">
        <v>23</v>
      </c>
      <c r="D14" s="189">
        <v>42</v>
      </c>
      <c r="E14" s="189">
        <v>55</v>
      </c>
      <c r="F14" s="190">
        <v>30.95238095238097</v>
      </c>
    </row>
    <row r="15" spans="1:14" ht="15.6" customHeight="1">
      <c r="A15" s="188" t="s">
        <v>145</v>
      </c>
      <c r="B15" s="189">
        <v>0</v>
      </c>
      <c r="C15" s="189">
        <v>1</v>
      </c>
      <c r="D15" s="189">
        <v>0</v>
      </c>
      <c r="E15" s="189">
        <v>1</v>
      </c>
      <c r="F15" s="190" t="s">
        <v>151</v>
      </c>
    </row>
    <row r="16" spans="1:14" ht="15.6" customHeight="1">
      <c r="A16" s="188" t="s">
        <v>144</v>
      </c>
      <c r="B16" s="189">
        <v>2</v>
      </c>
      <c r="C16" s="189">
        <v>0</v>
      </c>
      <c r="D16" s="189">
        <v>8</v>
      </c>
      <c r="E16" s="189">
        <v>5</v>
      </c>
      <c r="F16" s="190">
        <v>-37.5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1</v>
      </c>
      <c r="C18" s="189">
        <v>0</v>
      </c>
      <c r="D18" s="189">
        <v>2</v>
      </c>
      <c r="E18" s="189">
        <v>0</v>
      </c>
      <c r="F18" s="190">
        <v>-100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0</v>
      </c>
      <c r="C21" s="189">
        <v>0</v>
      </c>
      <c r="D21" s="189">
        <v>0</v>
      </c>
      <c r="E21" s="189">
        <v>0</v>
      </c>
      <c r="F21" s="190" t="s">
        <v>151</v>
      </c>
    </row>
    <row r="22" spans="1:7" ht="15.6" customHeight="1">
      <c r="A22" s="188" t="s">
        <v>146</v>
      </c>
      <c r="B22" s="189">
        <v>107</v>
      </c>
      <c r="C22" s="189">
        <v>117</v>
      </c>
      <c r="D22" s="189">
        <v>217</v>
      </c>
      <c r="E22" s="189">
        <v>239</v>
      </c>
      <c r="F22" s="190">
        <v>10.13824884792626</v>
      </c>
    </row>
    <row r="23" spans="1:7" ht="15.6" customHeight="1">
      <c r="A23" s="188" t="s">
        <v>165</v>
      </c>
      <c r="B23" s="189">
        <v>5</v>
      </c>
      <c r="C23" s="189">
        <v>3</v>
      </c>
      <c r="D23" s="189">
        <v>14</v>
      </c>
      <c r="E23" s="189">
        <v>18</v>
      </c>
      <c r="F23" s="190">
        <v>28.57142857142858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1</v>
      </c>
      <c r="C25" s="189">
        <v>0</v>
      </c>
      <c r="D25" s="189">
        <v>1</v>
      </c>
      <c r="E25" s="189">
        <v>1</v>
      </c>
      <c r="F25" s="190">
        <v>0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81</v>
      </c>
      <c r="C28" s="189">
        <v>94</v>
      </c>
      <c r="D28" s="189">
        <v>171</v>
      </c>
      <c r="E28" s="189">
        <v>204</v>
      </c>
      <c r="F28" s="190">
        <v>19.298245614035078</v>
      </c>
    </row>
    <row r="29" spans="1:7" ht="15.6" customHeight="1">
      <c r="A29" s="188" t="s">
        <v>178</v>
      </c>
      <c r="B29" s="189">
        <v>0</v>
      </c>
      <c r="C29" s="189">
        <v>0</v>
      </c>
      <c r="D29" s="189">
        <v>0</v>
      </c>
      <c r="E29" s="189">
        <v>1</v>
      </c>
      <c r="F29" s="190" t="s">
        <v>151</v>
      </c>
    </row>
    <row r="30" spans="1:7" ht="15.6" customHeight="1">
      <c r="A30" s="188" t="s">
        <v>179</v>
      </c>
      <c r="B30" s="189">
        <v>1</v>
      </c>
      <c r="C30" s="189">
        <v>3</v>
      </c>
      <c r="D30" s="189">
        <v>2</v>
      </c>
      <c r="E30" s="189">
        <v>4</v>
      </c>
      <c r="F30" s="190">
        <v>100</v>
      </c>
    </row>
    <row r="31" spans="1:7" ht="15.6" customHeight="1">
      <c r="A31" s="188" t="s">
        <v>180</v>
      </c>
      <c r="B31" s="189">
        <v>0</v>
      </c>
      <c r="C31" s="189">
        <v>1</v>
      </c>
      <c r="D31" s="189">
        <v>0</v>
      </c>
      <c r="E31" s="189">
        <v>1</v>
      </c>
      <c r="F31" s="190" t="s">
        <v>151</v>
      </c>
    </row>
    <row r="32" spans="1:7" ht="15.6" customHeight="1">
      <c r="A32" s="188" t="s">
        <v>181</v>
      </c>
      <c r="B32" s="189">
        <v>5</v>
      </c>
      <c r="C32" s="189">
        <v>6</v>
      </c>
      <c r="D32" s="189">
        <v>15</v>
      </c>
      <c r="E32" s="189">
        <v>21</v>
      </c>
      <c r="F32" s="190">
        <v>40</v>
      </c>
    </row>
    <row r="33" spans="1:6" ht="15.6" customHeight="1">
      <c r="A33" s="188" t="s">
        <v>182</v>
      </c>
      <c r="B33" s="189">
        <v>2</v>
      </c>
      <c r="C33" s="189">
        <v>5</v>
      </c>
      <c r="D33" s="189">
        <v>8</v>
      </c>
      <c r="E33" s="189">
        <v>8</v>
      </c>
      <c r="F33" s="190">
        <v>0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242</v>
      </c>
      <c r="C35" s="77">
        <f>SUM(C7:C34)</f>
        <v>264</v>
      </c>
      <c r="D35" s="178">
        <f>SUM(D7:D34)</f>
        <v>524</v>
      </c>
      <c r="E35" s="178">
        <f>SUM(E7:E34)</f>
        <v>597</v>
      </c>
      <c r="F35" s="140">
        <f>E35*100/D35-100</f>
        <v>13.931297709923669</v>
      </c>
    </row>
    <row r="36" spans="1:6" ht="15.6" customHeight="1">
      <c r="A36" s="73" t="s">
        <v>161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27" priority="2">
      <formula>MOD(ROW(),2)=0</formula>
    </cfRule>
  </conditionalFormatting>
  <conditionalFormatting sqref="F7:F35">
    <cfRule type="expression" dxfId="2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499A1-7A05-46F6-801B-A3A807EA285B}">
  <sheetPr codeName="Hoja2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5780</v>
      </c>
      <c r="C7" s="189">
        <v>6537</v>
      </c>
      <c r="D7" s="189">
        <v>11457</v>
      </c>
      <c r="E7" s="189">
        <v>12066</v>
      </c>
      <c r="F7" s="190">
        <v>5.315527625032729</v>
      </c>
      <c r="G7" s="37"/>
    </row>
    <row r="8" spans="1:14" ht="15.6" customHeight="1">
      <c r="A8" s="188" t="s">
        <v>11</v>
      </c>
      <c r="B8" s="189">
        <v>11667</v>
      </c>
      <c r="C8" s="189">
        <v>10323</v>
      </c>
      <c r="D8" s="189">
        <v>21934</v>
      </c>
      <c r="E8" s="189">
        <v>34570</v>
      </c>
      <c r="F8" s="190">
        <v>57.609191209993611</v>
      </c>
      <c r="G8" s="6"/>
    </row>
    <row r="9" spans="1:14" ht="15.6" customHeight="1">
      <c r="A9" s="188" t="s">
        <v>8</v>
      </c>
      <c r="B9" s="189">
        <v>27082</v>
      </c>
      <c r="C9" s="189">
        <v>21766</v>
      </c>
      <c r="D9" s="189">
        <v>68038</v>
      </c>
      <c r="E9" s="189">
        <v>58531</v>
      </c>
      <c r="F9" s="190">
        <v>-13.973073870484139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331756</v>
      </c>
      <c r="C11" s="189">
        <v>245221</v>
      </c>
      <c r="D11" s="189">
        <v>731631</v>
      </c>
      <c r="E11" s="189">
        <v>629665</v>
      </c>
      <c r="F11" s="190">
        <v>-13.936806942297411</v>
      </c>
    </row>
    <row r="12" spans="1:14" ht="15.6" customHeight="1">
      <c r="A12" s="188" t="s">
        <v>6</v>
      </c>
      <c r="B12" s="189">
        <v>9224</v>
      </c>
      <c r="C12" s="189">
        <v>5716</v>
      </c>
      <c r="D12" s="189">
        <v>24338</v>
      </c>
      <c r="E12" s="189">
        <v>26028</v>
      </c>
      <c r="F12" s="190">
        <v>6.9438737776316941</v>
      </c>
    </row>
    <row r="13" spans="1:14" ht="15.6" customHeight="1">
      <c r="A13" s="188" t="s">
        <v>175</v>
      </c>
      <c r="B13" s="189">
        <v>293159</v>
      </c>
      <c r="C13" s="189">
        <v>254329</v>
      </c>
      <c r="D13" s="189">
        <v>601295</v>
      </c>
      <c r="E13" s="189">
        <v>499236</v>
      </c>
      <c r="F13" s="190">
        <v>-16.973199511055299</v>
      </c>
    </row>
    <row r="14" spans="1:14" ht="15.6" customHeight="1">
      <c r="A14" s="188" t="s">
        <v>148</v>
      </c>
      <c r="B14" s="189">
        <v>150056</v>
      </c>
      <c r="C14" s="189">
        <v>172447</v>
      </c>
      <c r="D14" s="189">
        <v>329548</v>
      </c>
      <c r="E14" s="189">
        <v>380607</v>
      </c>
      <c r="F14" s="190">
        <v>15.49364584218384</v>
      </c>
    </row>
    <row r="15" spans="1:14" ht="15.6" customHeight="1">
      <c r="A15" s="188" t="s">
        <v>145</v>
      </c>
      <c r="B15" s="189">
        <v>4436</v>
      </c>
      <c r="C15" s="189">
        <v>8947</v>
      </c>
      <c r="D15" s="189">
        <v>8803</v>
      </c>
      <c r="E15" s="189">
        <v>12790</v>
      </c>
      <c r="F15" s="190">
        <v>45.291377939338872</v>
      </c>
    </row>
    <row r="16" spans="1:14" ht="15.6" customHeight="1">
      <c r="A16" s="188" t="s">
        <v>144</v>
      </c>
      <c r="B16" s="189">
        <v>5420</v>
      </c>
      <c r="C16" s="189">
        <v>0</v>
      </c>
      <c r="D16" s="189">
        <v>13535</v>
      </c>
      <c r="E16" s="189">
        <v>4125</v>
      </c>
      <c r="F16" s="190">
        <v>-69.52345770225341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128831</v>
      </c>
      <c r="C18" s="189">
        <v>93862</v>
      </c>
      <c r="D18" s="189">
        <v>276568</v>
      </c>
      <c r="E18" s="189">
        <v>218368</v>
      </c>
      <c r="F18" s="190">
        <v>-21.043649301437629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2582</v>
      </c>
      <c r="C21" s="189">
        <v>2501</v>
      </c>
      <c r="D21" s="189">
        <v>5476</v>
      </c>
      <c r="E21" s="189">
        <v>5337</v>
      </c>
      <c r="F21" s="190">
        <v>-2.5383491599707781</v>
      </c>
    </row>
    <row r="22" spans="1:7" ht="15.6" customHeight="1">
      <c r="A22" s="188" t="s">
        <v>146</v>
      </c>
      <c r="B22" s="189">
        <v>369701</v>
      </c>
      <c r="C22" s="189">
        <v>431583</v>
      </c>
      <c r="D22" s="189">
        <v>785764</v>
      </c>
      <c r="E22" s="189">
        <v>888182</v>
      </c>
      <c r="F22" s="190">
        <v>13.034193472849349</v>
      </c>
    </row>
    <row r="23" spans="1:7" ht="15.6" customHeight="1">
      <c r="A23" s="188" t="s">
        <v>165</v>
      </c>
      <c r="B23" s="189">
        <v>19983</v>
      </c>
      <c r="C23" s="189">
        <v>19119</v>
      </c>
      <c r="D23" s="189">
        <v>58887</v>
      </c>
      <c r="E23" s="189">
        <v>74825</v>
      </c>
      <c r="F23" s="190">
        <v>27.065396437244221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26939</v>
      </c>
      <c r="C25" s="189">
        <v>24799</v>
      </c>
      <c r="D25" s="189">
        <v>69257</v>
      </c>
      <c r="E25" s="189">
        <v>72620</v>
      </c>
      <c r="F25" s="190">
        <v>4.8558268478276574</v>
      </c>
    </row>
    <row r="26" spans="1:7" ht="15.6" customHeight="1">
      <c r="A26" s="188" t="s">
        <v>152</v>
      </c>
      <c r="B26" s="189">
        <v>4965</v>
      </c>
      <c r="C26" s="189">
        <v>4624</v>
      </c>
      <c r="D26" s="189">
        <v>12714</v>
      </c>
      <c r="E26" s="189">
        <v>13907</v>
      </c>
      <c r="F26" s="190">
        <v>9.3833569293691994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624973</v>
      </c>
      <c r="C28" s="189">
        <v>690873</v>
      </c>
      <c r="D28" s="189">
        <v>1310915</v>
      </c>
      <c r="E28" s="189">
        <v>1386193</v>
      </c>
      <c r="F28" s="190">
        <v>5.7424012998554446</v>
      </c>
    </row>
    <row r="29" spans="1:7" ht="15.6" customHeight="1">
      <c r="A29" s="188" t="s">
        <v>178</v>
      </c>
      <c r="B29" s="189">
        <v>6527</v>
      </c>
      <c r="C29" s="189">
        <v>6731</v>
      </c>
      <c r="D29" s="189">
        <v>12575</v>
      </c>
      <c r="E29" s="189">
        <v>12987</v>
      </c>
      <c r="F29" s="190">
        <v>3.276341948310133</v>
      </c>
    </row>
    <row r="30" spans="1:7" ht="15.6" customHeight="1">
      <c r="A30" s="188" t="s">
        <v>179</v>
      </c>
      <c r="B30" s="189">
        <v>124</v>
      </c>
      <c r="C30" s="189">
        <v>976</v>
      </c>
      <c r="D30" s="189">
        <v>419</v>
      </c>
      <c r="E30" s="189">
        <v>1112</v>
      </c>
      <c r="F30" s="190">
        <v>165.39379474940341</v>
      </c>
    </row>
    <row r="31" spans="1:7" ht="15.6" customHeight="1">
      <c r="A31" s="188" t="s">
        <v>180</v>
      </c>
      <c r="B31" s="189">
        <v>0</v>
      </c>
      <c r="C31" s="189">
        <v>861</v>
      </c>
      <c r="D31" s="189">
        <v>0</v>
      </c>
      <c r="E31" s="189">
        <v>861</v>
      </c>
      <c r="F31" s="190" t="s">
        <v>151</v>
      </c>
    </row>
    <row r="32" spans="1:7" ht="15.6" customHeight="1">
      <c r="A32" s="188" t="s">
        <v>181</v>
      </c>
      <c r="B32" s="189">
        <v>48717</v>
      </c>
      <c r="C32" s="189">
        <v>53644</v>
      </c>
      <c r="D32" s="189">
        <v>118151</v>
      </c>
      <c r="E32" s="189">
        <v>131421</v>
      </c>
      <c r="F32" s="190">
        <v>11.231390339480839</v>
      </c>
    </row>
    <row r="33" spans="1:6" ht="15.6" customHeight="1">
      <c r="A33" s="188" t="s">
        <v>182</v>
      </c>
      <c r="B33" s="189">
        <v>4796</v>
      </c>
      <c r="C33" s="189">
        <v>10168</v>
      </c>
      <c r="D33" s="189">
        <v>14605</v>
      </c>
      <c r="E33" s="189">
        <v>15663</v>
      </c>
      <c r="F33" s="190">
        <v>7.2440944881889777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2076718</v>
      </c>
      <c r="C35" s="77">
        <f>SUM(C7:C34)</f>
        <v>2065027</v>
      </c>
      <c r="D35" s="76">
        <f>SUM(D7:D34)</f>
        <v>4475910</v>
      </c>
      <c r="E35" s="78">
        <f>SUM(E7:E34)</f>
        <v>4479094</v>
      </c>
      <c r="F35" s="140">
        <f>E35*100/D35-100</f>
        <v>7.113637226842684E-2</v>
      </c>
    </row>
    <row r="36" spans="1:6" ht="15.6" customHeight="1">
      <c r="A36" s="73" t="s">
        <v>80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5" priority="2">
      <formula>MOD(ROW(),2)=0</formula>
    </cfRule>
  </conditionalFormatting>
  <conditionalFormatting sqref="F7:F35">
    <cfRule type="expression" dxfId="2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AA22-D55E-41DD-99BA-0A0AEB5FF735}">
  <sheetPr codeName="Hoja2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11667</v>
      </c>
      <c r="C8" s="189">
        <v>10323</v>
      </c>
      <c r="D8" s="189">
        <v>21934</v>
      </c>
      <c r="E8" s="189">
        <v>23406</v>
      </c>
      <c r="F8" s="190">
        <v>6.7110422175617828</v>
      </c>
      <c r="G8" s="6"/>
    </row>
    <row r="9" spans="1:14" ht="15.6" customHeight="1">
      <c r="A9" s="188" t="s">
        <v>8</v>
      </c>
      <c r="B9" s="189">
        <v>27082</v>
      </c>
      <c r="C9" s="189">
        <v>21766</v>
      </c>
      <c r="D9" s="189">
        <v>68038</v>
      </c>
      <c r="E9" s="189">
        <v>58531</v>
      </c>
      <c r="F9" s="190">
        <v>-13.973073870484139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331756</v>
      </c>
      <c r="C11" s="189">
        <v>245221</v>
      </c>
      <c r="D11" s="189">
        <v>731631</v>
      </c>
      <c r="E11" s="189">
        <v>629665</v>
      </c>
      <c r="F11" s="190">
        <v>-13.936806942297411</v>
      </c>
    </row>
    <row r="12" spans="1:14" ht="15.6" customHeight="1">
      <c r="A12" s="188" t="s">
        <v>6</v>
      </c>
      <c r="B12" s="189">
        <v>2902</v>
      </c>
      <c r="C12" s="189">
        <v>2554</v>
      </c>
      <c r="D12" s="189">
        <v>5497</v>
      </c>
      <c r="E12" s="189">
        <v>5545</v>
      </c>
      <c r="F12" s="190">
        <v>0.87320356558122114</v>
      </c>
    </row>
    <row r="13" spans="1:14" ht="15.6" customHeight="1">
      <c r="A13" s="188" t="s">
        <v>175</v>
      </c>
      <c r="B13" s="189">
        <v>263899</v>
      </c>
      <c r="C13" s="189">
        <v>238121</v>
      </c>
      <c r="D13" s="189">
        <v>520797</v>
      </c>
      <c r="E13" s="189">
        <v>462936</v>
      </c>
      <c r="F13" s="190">
        <v>-11.11008703967188</v>
      </c>
    </row>
    <row r="14" spans="1:14" ht="15.6" customHeight="1">
      <c r="A14" s="188" t="s">
        <v>148</v>
      </c>
      <c r="B14" s="189">
        <v>57696</v>
      </c>
      <c r="C14" s="189">
        <v>61300</v>
      </c>
      <c r="D14" s="189">
        <v>126134</v>
      </c>
      <c r="E14" s="189">
        <v>132604</v>
      </c>
      <c r="F14" s="190">
        <v>5.1294654890830316</v>
      </c>
    </row>
    <row r="15" spans="1:14" ht="15.6" customHeight="1">
      <c r="A15" s="188" t="s">
        <v>145</v>
      </c>
      <c r="B15" s="189">
        <v>4436</v>
      </c>
      <c r="C15" s="189">
        <v>3172</v>
      </c>
      <c r="D15" s="189">
        <v>8803</v>
      </c>
      <c r="E15" s="189">
        <v>7015</v>
      </c>
      <c r="F15" s="190">
        <v>-20.311257525843459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127821</v>
      </c>
      <c r="C18" s="189">
        <v>93862</v>
      </c>
      <c r="D18" s="189">
        <v>274710</v>
      </c>
      <c r="E18" s="189">
        <v>218368</v>
      </c>
      <c r="F18" s="190">
        <v>-20.509628335335449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2582</v>
      </c>
      <c r="C21" s="189">
        <v>2501</v>
      </c>
      <c r="D21" s="189">
        <v>5476</v>
      </c>
      <c r="E21" s="189">
        <v>5337</v>
      </c>
      <c r="F21" s="190">
        <v>-2.5383491599707781</v>
      </c>
    </row>
    <row r="22" spans="1:7" ht="15.6" customHeight="1">
      <c r="A22" s="188" t="s">
        <v>146</v>
      </c>
      <c r="B22" s="189">
        <v>88265</v>
      </c>
      <c r="C22" s="189">
        <v>92473</v>
      </c>
      <c r="D22" s="189">
        <v>185597</v>
      </c>
      <c r="E22" s="189">
        <v>178306</v>
      </c>
      <c r="F22" s="190">
        <v>-3.9284040151511022</v>
      </c>
    </row>
    <row r="23" spans="1:7" ht="15.6" customHeight="1">
      <c r="A23" s="188" t="s">
        <v>165</v>
      </c>
      <c r="B23" s="189">
        <v>17824</v>
      </c>
      <c r="C23" s="189">
        <v>15283</v>
      </c>
      <c r="D23" s="189">
        <v>44300</v>
      </c>
      <c r="E23" s="189">
        <v>42915</v>
      </c>
      <c r="F23" s="190">
        <v>-3.1264108352144442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26542</v>
      </c>
      <c r="C25" s="189">
        <v>24799</v>
      </c>
      <c r="D25" s="189">
        <v>68860</v>
      </c>
      <c r="E25" s="189">
        <v>71583</v>
      </c>
      <c r="F25" s="190">
        <v>3.954400232355511</v>
      </c>
    </row>
    <row r="26" spans="1:7" ht="15.6" customHeight="1">
      <c r="A26" s="188" t="s">
        <v>152</v>
      </c>
      <c r="B26" s="189">
        <v>4965</v>
      </c>
      <c r="C26" s="189">
        <v>4624</v>
      </c>
      <c r="D26" s="189">
        <v>12714</v>
      </c>
      <c r="E26" s="189">
        <v>13907</v>
      </c>
      <c r="F26" s="190">
        <v>9.3833569293691994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408057</v>
      </c>
      <c r="C28" s="189">
        <v>449274</v>
      </c>
      <c r="D28" s="189">
        <v>838394</v>
      </c>
      <c r="E28" s="189">
        <v>861663</v>
      </c>
      <c r="F28" s="190">
        <v>2.7754253966512148</v>
      </c>
    </row>
    <row r="29" spans="1:7" ht="15.6" customHeight="1">
      <c r="A29" s="188" t="s">
        <v>178</v>
      </c>
      <c r="B29" s="189">
        <v>6527</v>
      </c>
      <c r="C29" s="189">
        <v>6731</v>
      </c>
      <c r="D29" s="189">
        <v>12575</v>
      </c>
      <c r="E29" s="189">
        <v>12109</v>
      </c>
      <c r="F29" s="190">
        <v>-3.7057654075546651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19</v>
      </c>
      <c r="D31" s="189">
        <v>0</v>
      </c>
      <c r="E31" s="189">
        <v>19</v>
      </c>
      <c r="F31" s="190" t="s">
        <v>151</v>
      </c>
    </row>
    <row r="32" spans="1:7" ht="15.6" customHeight="1">
      <c r="A32" s="188" t="s">
        <v>181</v>
      </c>
      <c r="B32" s="189">
        <v>37114</v>
      </c>
      <c r="C32" s="189">
        <v>39476</v>
      </c>
      <c r="D32" s="189">
        <v>87820</v>
      </c>
      <c r="E32" s="189">
        <v>93263</v>
      </c>
      <c r="F32" s="190">
        <v>6.1979048052835273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0</v>
      </c>
      <c r="E33" s="189">
        <v>0</v>
      </c>
      <c r="F33" s="190" t="s">
        <v>151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79" t="s">
        <v>153</v>
      </c>
      <c r="B35" s="178">
        <f>SUM(B7:B34)</f>
        <v>1419135</v>
      </c>
      <c r="C35" s="77">
        <f>SUM(C7:C34)</f>
        <v>1311499</v>
      </c>
      <c r="D35" s="76">
        <f>SUM(D7:D34)</f>
        <v>3013280</v>
      </c>
      <c r="E35" s="78">
        <f>SUM(E7:E34)</f>
        <v>2817172</v>
      </c>
      <c r="F35" s="140">
        <f>E35*100/D35-100</f>
        <v>-6.5081240375935892</v>
      </c>
    </row>
    <row r="36" spans="1:6" ht="15.6" customHeight="1">
      <c r="A36" s="73" t="s">
        <v>85</v>
      </c>
      <c r="B36" s="72"/>
      <c r="C36" s="23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3" priority="2">
      <formula>MOD(ROW(),2)=0</formula>
    </cfRule>
  </conditionalFormatting>
  <conditionalFormatting sqref="F7:F35">
    <cfRule type="expression" dxfId="2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C441D-3F45-4AAA-8CCA-CD31F13391F5}">
  <sheetPr codeName="Hoja2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5780</v>
      </c>
      <c r="C7" s="189">
        <v>6537</v>
      </c>
      <c r="D7" s="189">
        <v>11457</v>
      </c>
      <c r="E7" s="189">
        <v>12066</v>
      </c>
      <c r="F7" s="190">
        <v>5.315527625032729</v>
      </c>
      <c r="G7" s="13"/>
    </row>
    <row r="8" spans="1:14" ht="15.6" customHeight="1">
      <c r="A8" s="188" t="s">
        <v>11</v>
      </c>
      <c r="B8" s="189">
        <v>0</v>
      </c>
      <c r="C8" s="189">
        <v>0</v>
      </c>
      <c r="D8" s="189">
        <v>0</v>
      </c>
      <c r="E8" s="189">
        <v>11164</v>
      </c>
      <c r="F8" s="190" t="s">
        <v>151</v>
      </c>
      <c r="G8" s="6"/>
    </row>
    <row r="9" spans="1:14" ht="15.6" customHeight="1">
      <c r="A9" s="188" t="s">
        <v>8</v>
      </c>
      <c r="B9" s="189">
        <v>0</v>
      </c>
      <c r="C9" s="189">
        <v>0</v>
      </c>
      <c r="D9" s="189">
        <v>0</v>
      </c>
      <c r="E9" s="189">
        <v>0</v>
      </c>
      <c r="F9" s="190" t="s">
        <v>151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0</v>
      </c>
      <c r="C11" s="189">
        <v>0</v>
      </c>
      <c r="D11" s="189">
        <v>0</v>
      </c>
      <c r="E11" s="189">
        <v>0</v>
      </c>
      <c r="F11" s="190" t="s">
        <v>151</v>
      </c>
    </row>
    <row r="12" spans="1:14" ht="15.6" customHeight="1">
      <c r="A12" s="188" t="s">
        <v>6</v>
      </c>
      <c r="B12" s="189">
        <v>6322</v>
      </c>
      <c r="C12" s="189">
        <v>3162</v>
      </c>
      <c r="D12" s="189">
        <v>18841</v>
      </c>
      <c r="E12" s="189">
        <v>20483</v>
      </c>
      <c r="F12" s="190">
        <v>8.7150363568812708</v>
      </c>
    </row>
    <row r="13" spans="1:14" ht="15.6" customHeight="1">
      <c r="A13" s="188" t="s">
        <v>175</v>
      </c>
      <c r="B13" s="189">
        <v>29260</v>
      </c>
      <c r="C13" s="189">
        <v>16208</v>
      </c>
      <c r="D13" s="189">
        <v>80498</v>
      </c>
      <c r="E13" s="189">
        <v>36300</v>
      </c>
      <c r="F13" s="190">
        <v>-54.905711943153868</v>
      </c>
    </row>
    <row r="14" spans="1:14" ht="15.6" customHeight="1">
      <c r="A14" s="188" t="s">
        <v>148</v>
      </c>
      <c r="B14" s="189">
        <v>92360</v>
      </c>
      <c r="C14" s="189">
        <v>111147</v>
      </c>
      <c r="D14" s="189">
        <v>203414</v>
      </c>
      <c r="E14" s="189">
        <v>248003</v>
      </c>
      <c r="F14" s="190">
        <v>21.920320135290591</v>
      </c>
    </row>
    <row r="15" spans="1:14" ht="15.6" customHeight="1">
      <c r="A15" s="188" t="s">
        <v>145</v>
      </c>
      <c r="B15" s="189">
        <v>0</v>
      </c>
      <c r="C15" s="189">
        <v>5775</v>
      </c>
      <c r="D15" s="189">
        <v>0</v>
      </c>
      <c r="E15" s="189">
        <v>5775</v>
      </c>
      <c r="F15" s="190" t="s">
        <v>151</v>
      </c>
    </row>
    <row r="16" spans="1:14" ht="15.6" customHeight="1">
      <c r="A16" s="188" t="s">
        <v>144</v>
      </c>
      <c r="B16" s="189">
        <v>5420</v>
      </c>
      <c r="C16" s="189">
        <v>0</v>
      </c>
      <c r="D16" s="189">
        <v>13535</v>
      </c>
      <c r="E16" s="189">
        <v>4125</v>
      </c>
      <c r="F16" s="190">
        <v>-69.52345770225341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1010</v>
      </c>
      <c r="C18" s="189">
        <v>0</v>
      </c>
      <c r="D18" s="189">
        <v>1858</v>
      </c>
      <c r="E18" s="189">
        <v>0</v>
      </c>
      <c r="F18" s="190">
        <v>-100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0</v>
      </c>
      <c r="C21" s="189">
        <v>0</v>
      </c>
      <c r="D21" s="189">
        <v>0</v>
      </c>
      <c r="E21" s="189">
        <v>0</v>
      </c>
      <c r="F21" s="190" t="s">
        <v>151</v>
      </c>
    </row>
    <row r="22" spans="1:7" ht="15.6" customHeight="1">
      <c r="A22" s="188" t="s">
        <v>146</v>
      </c>
      <c r="B22" s="189">
        <v>281436</v>
      </c>
      <c r="C22" s="189">
        <v>339110</v>
      </c>
      <c r="D22" s="189">
        <v>600167</v>
      </c>
      <c r="E22" s="189">
        <v>709876</v>
      </c>
      <c r="F22" s="190">
        <v>18.279745470843949</v>
      </c>
    </row>
    <row r="23" spans="1:7" ht="15.6" customHeight="1">
      <c r="A23" s="188" t="s">
        <v>165</v>
      </c>
      <c r="B23" s="189">
        <v>2159</v>
      </c>
      <c r="C23" s="189">
        <v>3836</v>
      </c>
      <c r="D23" s="189">
        <v>14587</v>
      </c>
      <c r="E23" s="189">
        <v>31910</v>
      </c>
      <c r="F23" s="190">
        <v>118.7564269555083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397</v>
      </c>
      <c r="C25" s="189">
        <v>0</v>
      </c>
      <c r="D25" s="189">
        <v>397</v>
      </c>
      <c r="E25" s="189">
        <v>1037</v>
      </c>
      <c r="F25" s="190">
        <v>161.20906801007561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216916</v>
      </c>
      <c r="C28" s="189">
        <v>241599</v>
      </c>
      <c r="D28" s="189">
        <v>472521</v>
      </c>
      <c r="E28" s="189">
        <v>524530</v>
      </c>
      <c r="F28" s="190">
        <v>11.00670658023664</v>
      </c>
    </row>
    <row r="29" spans="1:7" ht="15.6" customHeight="1">
      <c r="A29" s="188" t="s">
        <v>178</v>
      </c>
      <c r="B29" s="189">
        <v>0</v>
      </c>
      <c r="C29" s="189">
        <v>0</v>
      </c>
      <c r="D29" s="189">
        <v>0</v>
      </c>
      <c r="E29" s="189">
        <v>878</v>
      </c>
      <c r="F29" s="190" t="s">
        <v>151</v>
      </c>
    </row>
    <row r="30" spans="1:7" ht="15.6" customHeight="1">
      <c r="A30" s="188" t="s">
        <v>179</v>
      </c>
      <c r="B30" s="189">
        <v>124</v>
      </c>
      <c r="C30" s="189">
        <v>976</v>
      </c>
      <c r="D30" s="189">
        <v>419</v>
      </c>
      <c r="E30" s="189">
        <v>1112</v>
      </c>
      <c r="F30" s="190">
        <v>165.39379474940341</v>
      </c>
    </row>
    <row r="31" spans="1:7" ht="15.6" customHeight="1">
      <c r="A31" s="188" t="s">
        <v>180</v>
      </c>
      <c r="B31" s="189">
        <v>0</v>
      </c>
      <c r="C31" s="189">
        <v>842</v>
      </c>
      <c r="D31" s="189">
        <v>0</v>
      </c>
      <c r="E31" s="189">
        <v>842</v>
      </c>
      <c r="F31" s="190" t="s">
        <v>151</v>
      </c>
    </row>
    <row r="32" spans="1:7" ht="15.6" customHeight="1">
      <c r="A32" s="188" t="s">
        <v>181</v>
      </c>
      <c r="B32" s="189">
        <v>11603</v>
      </c>
      <c r="C32" s="189">
        <v>14168</v>
      </c>
      <c r="D32" s="189">
        <v>30331</v>
      </c>
      <c r="E32" s="189">
        <v>38158</v>
      </c>
      <c r="F32" s="190">
        <v>25.805281724967859</v>
      </c>
    </row>
    <row r="33" spans="1:6" ht="15.6" customHeight="1">
      <c r="A33" s="188" t="s">
        <v>182</v>
      </c>
      <c r="B33" s="189">
        <v>4796</v>
      </c>
      <c r="C33" s="189">
        <v>10168</v>
      </c>
      <c r="D33" s="189">
        <v>14605</v>
      </c>
      <c r="E33" s="189">
        <v>15663</v>
      </c>
      <c r="F33" s="190">
        <v>7.2440944881889777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79" t="s">
        <v>153</v>
      </c>
      <c r="B35" s="76">
        <f>SUM(B7:B34)</f>
        <v>657583</v>
      </c>
      <c r="C35" s="77">
        <f>SUM(C7:C34)</f>
        <v>753528</v>
      </c>
      <c r="D35" s="76">
        <f>SUM(D7:D34)</f>
        <v>1462630</v>
      </c>
      <c r="E35" s="178">
        <f>SUM(E7:E34)</f>
        <v>1661922</v>
      </c>
      <c r="F35" s="140">
        <f>E35*100/D35-100</f>
        <v>13.625592255047408</v>
      </c>
    </row>
    <row r="36" spans="1:6" ht="15.6" customHeight="1">
      <c r="A36" s="73" t="s">
        <v>159</v>
      </c>
      <c r="B36" s="72"/>
      <c r="D36" s="72"/>
      <c r="F36" s="23"/>
    </row>
  </sheetData>
  <mergeCells count="3">
    <mergeCell ref="B5:C5"/>
    <mergeCell ref="D5:F5"/>
    <mergeCell ref="A5:A6"/>
  </mergeCells>
  <conditionalFormatting sqref="A7:F34">
    <cfRule type="expression" dxfId="21" priority="2">
      <formula>MOD(ROW(),2)=0</formula>
    </cfRule>
  </conditionalFormatting>
  <conditionalFormatting sqref="F7:F35">
    <cfRule type="expression" dxfId="2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20C6B-0463-400E-B250-0FC341DFF8F5}">
  <sheetPr codeName="Hoja3">
    <pageSetUpPr fitToPage="1"/>
  </sheetPr>
  <dimension ref="A1:O39"/>
  <sheetViews>
    <sheetView workbookViewId="0"/>
  </sheetViews>
  <sheetFormatPr baseColWidth="10" defaultColWidth="8.88671875" defaultRowHeight="14.4"/>
  <cols>
    <col min="1" max="1" width="32.88671875" customWidth="1"/>
    <col min="2" max="2" width="18.6640625" customWidth="1"/>
    <col min="3" max="3" width="22.5546875" customWidth="1"/>
    <col min="4" max="8" width="15.44140625" customWidth="1"/>
    <col min="9" max="9" width="11.88671875" customWidth="1"/>
    <col min="10" max="10" width="10.5546875" customWidth="1"/>
    <col min="11" max="11" width="11.109375" customWidth="1"/>
  </cols>
  <sheetData>
    <row r="1" spans="1:15" ht="19.2" customHeight="1">
      <c r="A1" s="32" t="s">
        <v>20</v>
      </c>
      <c r="B1" s="13"/>
      <c r="C1" s="13"/>
      <c r="D1" s="13"/>
      <c r="E1" s="5"/>
      <c r="G1" s="4"/>
      <c r="H1" s="4"/>
      <c r="I1" s="4"/>
      <c r="J1" s="14"/>
      <c r="K1" s="14"/>
      <c r="L1" s="4"/>
    </row>
    <row r="2" spans="1:15" ht="1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3"/>
    </row>
    <row r="3" spans="1:15" ht="1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3"/>
    </row>
    <row r="4" spans="1:15" ht="15" customHeight="1">
      <c r="A4" s="31" t="s">
        <v>19</v>
      </c>
      <c r="B4" s="13"/>
      <c r="C4" s="13"/>
      <c r="D4" s="13"/>
      <c r="E4" s="13"/>
      <c r="F4" s="13"/>
      <c r="G4" s="13"/>
      <c r="H4" s="33"/>
      <c r="I4" s="34" t="s">
        <v>172</v>
      </c>
      <c r="J4" s="13"/>
      <c r="K4" s="13"/>
    </row>
    <row r="5" spans="1:15" ht="15" customHeight="1">
      <c r="A5" s="199" t="s">
        <v>15</v>
      </c>
      <c r="B5" s="199"/>
      <c r="C5" s="199"/>
      <c r="D5" s="197" t="s">
        <v>154</v>
      </c>
      <c r="E5" s="197"/>
      <c r="F5" s="198" t="s">
        <v>0</v>
      </c>
      <c r="G5" s="198"/>
      <c r="H5" s="197" t="s">
        <v>12</v>
      </c>
      <c r="I5" s="197"/>
      <c r="J5" s="37"/>
      <c r="K5" s="7"/>
    </row>
    <row r="6" spans="1:15" ht="15" customHeight="1">
      <c r="A6" s="199"/>
      <c r="B6" s="199"/>
      <c r="C6" s="199"/>
      <c r="D6" s="164">
        <v>2025</v>
      </c>
      <c r="E6" s="164">
        <v>2026</v>
      </c>
      <c r="F6" s="164">
        <v>2025</v>
      </c>
      <c r="G6" s="164">
        <v>2026</v>
      </c>
      <c r="H6" s="164" t="s">
        <v>13</v>
      </c>
      <c r="I6" s="170" t="s">
        <v>14</v>
      </c>
      <c r="J6" s="166"/>
      <c r="K6" s="13"/>
    </row>
    <row r="7" spans="1:15" ht="15" customHeight="1">
      <c r="A7" s="200" t="s">
        <v>16</v>
      </c>
      <c r="B7" s="155" t="s">
        <v>21</v>
      </c>
      <c r="C7" s="148" t="s">
        <v>2</v>
      </c>
      <c r="D7" s="53" cm="1">
        <f t="array" ref="D7:G7">Líquidos!B35:E35</f>
        <v>13828730</v>
      </c>
      <c r="E7" s="53">
        <v>15171232</v>
      </c>
      <c r="F7" s="53">
        <v>27934091</v>
      </c>
      <c r="G7" s="53">
        <v>28852926</v>
      </c>
      <c r="H7" s="165">
        <f>G7-F7</f>
        <v>918835</v>
      </c>
      <c r="I7" s="142">
        <f>((G7*100/F7)-100)</f>
        <v>3.2892962223112931</v>
      </c>
      <c r="J7" s="171"/>
      <c r="K7" s="13"/>
    </row>
    <row r="8" spans="1:15" ht="15" customHeight="1">
      <c r="A8" s="200"/>
      <c r="B8" s="42" t="s">
        <v>22</v>
      </c>
      <c r="C8" s="42" t="s">
        <v>2</v>
      </c>
      <c r="D8" s="53" cm="1">
        <f t="array" ref="D8:G8">Sólidos!B35:E35</f>
        <v>6739960</v>
      </c>
      <c r="E8" s="53">
        <v>6483554</v>
      </c>
      <c r="F8" s="55">
        <v>12904412</v>
      </c>
      <c r="G8" s="53">
        <v>12728056</v>
      </c>
      <c r="H8" s="47">
        <f t="shared" ref="H8:H18" si="0">G8-F8</f>
        <v>-176356</v>
      </c>
      <c r="I8" s="141">
        <f>((G8*100/F8)-100)</f>
        <v>-1.3666333653947191</v>
      </c>
      <c r="J8" s="37"/>
      <c r="K8" s="13"/>
    </row>
    <row r="9" spans="1:15" ht="15" customHeight="1">
      <c r="A9" s="200"/>
      <c r="B9" s="193" t="s">
        <v>23</v>
      </c>
      <c r="C9" s="43" t="s">
        <v>2</v>
      </c>
      <c r="D9" s="53" cm="1">
        <f t="array" ref="D9:G9">'Mercancía general'!B35:E35</f>
        <v>22034142</v>
      </c>
      <c r="E9" s="66">
        <v>21787748</v>
      </c>
      <c r="F9" s="53">
        <v>43689329</v>
      </c>
      <c r="G9" s="67">
        <v>41756692</v>
      </c>
      <c r="H9" s="47">
        <f t="shared" si="0"/>
        <v>-1932637</v>
      </c>
      <c r="I9" s="142">
        <f t="shared" ref="I9:I30" si="1">((G9*100/F9)-100)</f>
        <v>-4.4235904836167208</v>
      </c>
      <c r="J9" s="37"/>
      <c r="K9" s="13"/>
    </row>
    <row r="10" spans="1:15" ht="15" customHeight="1">
      <c r="A10" s="200"/>
      <c r="B10" s="193"/>
      <c r="C10" s="36" t="s">
        <v>24</v>
      </c>
      <c r="D10" s="56" cm="1">
        <f t="array" ref="D10:G10">'Mercancías contenedores'!B35:E35</f>
        <v>14894425</v>
      </c>
      <c r="E10" s="56">
        <v>14803090</v>
      </c>
      <c r="F10" s="68">
        <v>29953790</v>
      </c>
      <c r="G10" s="56">
        <v>28676197</v>
      </c>
      <c r="H10" s="48">
        <f t="shared" si="0"/>
        <v>-1277593</v>
      </c>
      <c r="I10" s="143">
        <f t="shared" si="1"/>
        <v>-4.2652131833734614</v>
      </c>
      <c r="J10" s="37"/>
      <c r="K10" s="13"/>
    </row>
    <row r="11" spans="1:15" ht="15" customHeight="1">
      <c r="A11" s="200"/>
      <c r="B11" s="193"/>
      <c r="C11" s="36" t="s">
        <v>25</v>
      </c>
      <c r="D11" s="69">
        <f>D9-D10</f>
        <v>7139717</v>
      </c>
      <c r="E11" s="69">
        <f t="shared" ref="E11:G11" si="2">E9-E10</f>
        <v>6984658</v>
      </c>
      <c r="F11" s="70">
        <f t="shared" si="2"/>
        <v>13735539</v>
      </c>
      <c r="G11" s="71">
        <f t="shared" si="2"/>
        <v>13080495</v>
      </c>
      <c r="H11" s="48">
        <f t="shared" si="0"/>
        <v>-655044</v>
      </c>
      <c r="I11" s="144">
        <f t="shared" si="1"/>
        <v>-4.7689719347744557</v>
      </c>
      <c r="J11" s="37"/>
      <c r="K11" s="13"/>
    </row>
    <row r="12" spans="1:15" ht="15" customHeight="1">
      <c r="A12" s="200"/>
      <c r="B12" s="40"/>
      <c r="C12" s="41" t="s">
        <v>26</v>
      </c>
      <c r="D12" s="49">
        <f>SUM(D7,D8,D9)</f>
        <v>42602832</v>
      </c>
      <c r="E12" s="49">
        <f>SUM(E7,E8,E9)</f>
        <v>43442534</v>
      </c>
      <c r="F12" s="49">
        <f>SUM(F7,F8,F9)</f>
        <v>84527832</v>
      </c>
      <c r="G12" s="49">
        <f>SUM(G7,G8,G9)</f>
        <v>83337674</v>
      </c>
      <c r="H12" s="50">
        <f t="shared" si="0"/>
        <v>-1190158</v>
      </c>
      <c r="I12" s="145">
        <f t="shared" si="1"/>
        <v>-1.408007246654563</v>
      </c>
      <c r="J12" s="37"/>
      <c r="K12" s="13"/>
    </row>
    <row r="13" spans="1:15" ht="15" customHeight="1">
      <c r="A13" s="195" t="s">
        <v>17</v>
      </c>
      <c r="B13" s="42" t="s">
        <v>27</v>
      </c>
      <c r="C13" s="43" t="s">
        <v>2</v>
      </c>
      <c r="D13" s="51" cm="1">
        <f t="array" ref="D13:G13">Pesca!B35:E35</f>
        <v>7512.1890000000003</v>
      </c>
      <c r="E13" s="52">
        <v>6202.0350000000008</v>
      </c>
      <c r="F13" s="53">
        <v>14093.349999999999</v>
      </c>
      <c r="G13" s="54">
        <v>11961.984</v>
      </c>
      <c r="H13" s="53">
        <f>G13-F13</f>
        <v>-2131.3659999999982</v>
      </c>
      <c r="I13" s="146">
        <f t="shared" si="1"/>
        <v>-15.123203496684582</v>
      </c>
      <c r="J13" s="38"/>
      <c r="K13" s="13"/>
    </row>
    <row r="14" spans="1:15" ht="15" customHeight="1">
      <c r="A14" s="195"/>
      <c r="B14" s="193" t="s">
        <v>28</v>
      </c>
      <c r="C14" s="43" t="s">
        <v>2</v>
      </c>
      <c r="D14" s="55" cm="1">
        <f t="array" ref="D14:G14">Avituallamiento!B35:E35</f>
        <v>887336</v>
      </c>
      <c r="E14" s="53">
        <v>884911</v>
      </c>
      <c r="F14" s="53">
        <v>1781851</v>
      </c>
      <c r="G14" s="52">
        <v>1825886</v>
      </c>
      <c r="H14" s="53">
        <f>G14-F14</f>
        <v>44035</v>
      </c>
      <c r="I14" s="142">
        <f t="shared" si="1"/>
        <v>2.4713065233849534</v>
      </c>
      <c r="J14" s="13"/>
      <c r="K14" s="13"/>
    </row>
    <row r="15" spans="1:15" ht="15" customHeight="1">
      <c r="A15" s="195"/>
      <c r="B15" s="193"/>
      <c r="C15" s="36" t="s">
        <v>29</v>
      </c>
      <c r="D15" s="56" cm="1">
        <f t="array" ref="D15:G15">'Avi. combustibles'!B35:E35</f>
        <v>747854</v>
      </c>
      <c r="E15" s="57">
        <v>725636</v>
      </c>
      <c r="F15" s="58">
        <v>1489172</v>
      </c>
      <c r="G15" s="58">
        <v>1496091</v>
      </c>
      <c r="H15" s="56">
        <f>G15-F15</f>
        <v>6919</v>
      </c>
      <c r="I15" s="147">
        <f t="shared" si="1"/>
        <v>0.46462060796200433</v>
      </c>
      <c r="J15" s="13"/>
      <c r="K15" s="13"/>
      <c r="L15" s="39"/>
      <c r="O15" s="39"/>
    </row>
    <row r="16" spans="1:15" ht="15" customHeight="1">
      <c r="A16" s="195"/>
      <c r="B16" s="42" t="s">
        <v>30</v>
      </c>
      <c r="C16" s="43" t="s">
        <v>2</v>
      </c>
      <c r="D16" s="59" cm="1">
        <f t="array" ref="D16:G16">'Tráfico interior'!B35:E35</f>
        <v>408076</v>
      </c>
      <c r="E16" s="60">
        <v>211981</v>
      </c>
      <c r="F16" s="51">
        <v>721318</v>
      </c>
      <c r="G16" s="52">
        <v>566780</v>
      </c>
      <c r="H16" s="53">
        <f>G16-F16</f>
        <v>-154538</v>
      </c>
      <c r="I16" s="141">
        <f t="shared" si="1"/>
        <v>-21.424392570267202</v>
      </c>
      <c r="J16" s="13"/>
      <c r="K16" s="13"/>
    </row>
    <row r="17" spans="1:14" ht="15" customHeight="1">
      <c r="A17" s="195"/>
      <c r="B17" s="45"/>
      <c r="C17" s="45" t="s">
        <v>26</v>
      </c>
      <c r="D17" s="157">
        <f>SUM(D13,D14,D16)</f>
        <v>1302924.189</v>
      </c>
      <c r="E17" s="158">
        <f t="shared" ref="E17:G17" si="3">SUM(E13,E14,E16)</f>
        <v>1103094.0350000001</v>
      </c>
      <c r="F17" s="158">
        <f t="shared" si="3"/>
        <v>2517262.35</v>
      </c>
      <c r="G17" s="158">
        <f t="shared" si="3"/>
        <v>2404627.9840000002</v>
      </c>
      <c r="H17" s="159">
        <f>G17-F17</f>
        <v>-112634.36599999992</v>
      </c>
      <c r="I17" s="145">
        <f t="shared" si="1"/>
        <v>-4.4744786335043756</v>
      </c>
      <c r="J17" s="13"/>
      <c r="K17" s="13"/>
    </row>
    <row r="18" spans="1:14" ht="15" customHeight="1">
      <c r="A18" s="196" t="s">
        <v>31</v>
      </c>
      <c r="B18" s="196"/>
      <c r="C18" s="196"/>
      <c r="D18" s="153">
        <f>D12+D17</f>
        <v>43905756.189000003</v>
      </c>
      <c r="E18" s="172">
        <f>E12+E17</f>
        <v>44545628.034999996</v>
      </c>
      <c r="F18" s="172">
        <f>F12+F17</f>
        <v>87045094.349999994</v>
      </c>
      <c r="G18" s="172">
        <f>G12+G17</f>
        <v>85742301.983999997</v>
      </c>
      <c r="H18" s="174">
        <f t="shared" si="0"/>
        <v>-1302792.3659999967</v>
      </c>
      <c r="I18" s="173">
        <f t="shared" si="1"/>
        <v>-1.4966867182216959</v>
      </c>
      <c r="J18" s="37"/>
      <c r="K18" s="13"/>
    </row>
    <row r="19" spans="1:14" ht="15" customHeight="1">
      <c r="A19" s="161"/>
      <c r="B19" s="163"/>
      <c r="C19" s="160"/>
      <c r="D19" s="162"/>
      <c r="E19" s="167"/>
      <c r="F19" s="168"/>
      <c r="G19" s="168"/>
      <c r="H19" s="169"/>
      <c r="I19" s="169"/>
      <c r="J19" s="37"/>
      <c r="K19" s="13"/>
      <c r="N19" s="39"/>
    </row>
    <row r="20" spans="1:14" ht="15" customHeight="1">
      <c r="A20" s="194" t="s">
        <v>48</v>
      </c>
      <c r="B20" s="193" t="s">
        <v>32</v>
      </c>
      <c r="C20" s="42" t="s">
        <v>2</v>
      </c>
      <c r="D20" s="53" cm="1">
        <f t="array" ref="D20:G20">'Mercancías tránsito'!B35:E35</f>
        <v>11473353</v>
      </c>
      <c r="E20" s="53">
        <v>11645685</v>
      </c>
      <c r="F20" s="53">
        <v>22892487</v>
      </c>
      <c r="G20" s="53">
        <v>22717913</v>
      </c>
      <c r="H20" s="61">
        <f>G20-F20</f>
        <v>-174574</v>
      </c>
      <c r="I20" s="62">
        <f t="shared" si="1"/>
        <v>-0.76258206458739153</v>
      </c>
      <c r="J20" s="13"/>
      <c r="K20" s="13"/>
      <c r="L20" s="13"/>
      <c r="M20" s="13"/>
    </row>
    <row r="21" spans="1:14" ht="15" customHeight="1">
      <c r="A21" s="194"/>
      <c r="B21" s="193"/>
      <c r="C21" s="35" t="s">
        <v>24</v>
      </c>
      <c r="D21" s="63" cm="1">
        <f t="array" ref="D21:G21">'Mercan. contene. tránsito'!B35:E35</f>
        <v>8482474</v>
      </c>
      <c r="E21" s="63">
        <v>8698762</v>
      </c>
      <c r="F21" s="63">
        <v>17591981</v>
      </c>
      <c r="G21" s="63">
        <v>17107867</v>
      </c>
      <c r="H21" s="64">
        <f>G21-F21</f>
        <v>-484114</v>
      </c>
      <c r="I21" s="65">
        <f t="shared" si="1"/>
        <v>-2.7519015624221055</v>
      </c>
      <c r="J21" s="13"/>
      <c r="K21" s="13"/>
      <c r="L21" s="13"/>
      <c r="M21" s="13"/>
    </row>
    <row r="22" spans="1:14" ht="15" customHeight="1">
      <c r="A22" s="194"/>
      <c r="B22" s="193" t="s">
        <v>33</v>
      </c>
      <c r="C22" s="42" t="s">
        <v>34</v>
      </c>
      <c r="D22" s="53" cm="1">
        <f t="array" ref="D22:G22">'Ro-Ro'!B35:E35</f>
        <v>6021723</v>
      </c>
      <c r="E22" s="53">
        <v>5889197</v>
      </c>
      <c r="F22" s="53">
        <v>11774857</v>
      </c>
      <c r="G22" s="53">
        <v>11127971</v>
      </c>
      <c r="H22" s="61">
        <f t="shared" ref="H22:H30" si="4">G22-F22</f>
        <v>-646886</v>
      </c>
      <c r="I22" s="62">
        <f t="shared" si="1"/>
        <v>-5.4937907101546983</v>
      </c>
      <c r="J22" s="13"/>
      <c r="K22" s="13"/>
      <c r="L22" s="13"/>
      <c r="M22" s="13"/>
    </row>
    <row r="23" spans="1:14" ht="15" customHeight="1">
      <c r="A23" s="194"/>
      <c r="B23" s="193"/>
      <c r="C23" s="44" t="s">
        <v>35</v>
      </c>
      <c r="D23" s="63" cm="1">
        <f t="array" ref="D23:G23">'Ro-Ro UTIS'!B35:E35</f>
        <v>252950</v>
      </c>
      <c r="E23" s="63">
        <v>248777</v>
      </c>
      <c r="F23" s="63">
        <v>498417</v>
      </c>
      <c r="G23" s="63">
        <v>473292</v>
      </c>
      <c r="H23" s="64">
        <f t="shared" si="4"/>
        <v>-25125</v>
      </c>
      <c r="I23" s="65">
        <f t="shared" si="1"/>
        <v>-5.0409596783416362</v>
      </c>
      <c r="J23" s="13"/>
      <c r="K23" s="13"/>
      <c r="L23" s="13"/>
      <c r="M23" s="13"/>
    </row>
    <row r="24" spans="1:14" ht="15" customHeight="1">
      <c r="A24" s="194"/>
      <c r="B24" s="193" t="s">
        <v>36</v>
      </c>
      <c r="C24" s="42" t="s">
        <v>2</v>
      </c>
      <c r="D24" s="53" cm="1">
        <f t="array" ref="D24:G24">TEUS!B35:E35</f>
        <v>1416991</v>
      </c>
      <c r="E24" s="53">
        <v>1461072</v>
      </c>
      <c r="F24" s="53">
        <v>2832908.25</v>
      </c>
      <c r="G24" s="53">
        <v>2830337.75</v>
      </c>
      <c r="H24" s="61">
        <f t="shared" si="4"/>
        <v>-2570.5</v>
      </c>
      <c r="I24" s="62">
        <f t="shared" si="1"/>
        <v>-9.0737142651903469E-2</v>
      </c>
      <c r="J24" s="13"/>
      <c r="K24" s="13"/>
      <c r="L24" s="13"/>
      <c r="M24" s="13"/>
    </row>
    <row r="25" spans="1:14" ht="15" customHeight="1">
      <c r="A25" s="194"/>
      <c r="B25" s="193"/>
      <c r="C25" s="35" t="s">
        <v>40</v>
      </c>
      <c r="D25" s="63" cm="1">
        <f t="array" ref="D25:G25">'TEUS tránsito'!B35:E35</f>
        <v>704565.25</v>
      </c>
      <c r="E25" s="63">
        <v>763638</v>
      </c>
      <c r="F25" s="63">
        <v>1454275.25</v>
      </c>
      <c r="G25" s="63">
        <v>1496611</v>
      </c>
      <c r="H25" s="64">
        <f t="shared" si="4"/>
        <v>42335.75</v>
      </c>
      <c r="I25" s="65">
        <f t="shared" si="1"/>
        <v>2.9111235991948519</v>
      </c>
      <c r="J25" s="13"/>
      <c r="K25" s="13"/>
      <c r="L25" s="13"/>
      <c r="M25" s="13"/>
    </row>
    <row r="26" spans="1:14" ht="15" customHeight="1">
      <c r="A26" s="194"/>
      <c r="B26" s="193"/>
      <c r="C26" s="35" t="s">
        <v>171</v>
      </c>
      <c r="D26" s="63" cm="1">
        <f t="array" ref="D26:G26">'TEUS nacional'!B35:E35</f>
        <v>174344.75</v>
      </c>
      <c r="E26" s="63">
        <v>166933.5</v>
      </c>
      <c r="F26" s="63">
        <v>343610.75</v>
      </c>
      <c r="G26" s="63">
        <v>322169.75</v>
      </c>
      <c r="H26" s="64">
        <f t="shared" si="4"/>
        <v>-21441</v>
      </c>
      <c r="I26" s="65">
        <f t="shared" si="1"/>
        <v>-6.2399095488135856</v>
      </c>
      <c r="J26" s="13"/>
      <c r="K26" s="13"/>
      <c r="L26" s="13"/>
      <c r="M26" s="13"/>
    </row>
    <row r="27" spans="1:14" ht="15" customHeight="1">
      <c r="A27" s="194"/>
      <c r="B27" s="193"/>
      <c r="C27" s="35" t="s">
        <v>170</v>
      </c>
      <c r="D27" s="63" cm="1">
        <f t="array" ref="D27:G27">'TEUS exterior'!B35:E35</f>
        <v>538081</v>
      </c>
      <c r="E27" s="63">
        <v>530500.5</v>
      </c>
      <c r="F27" s="63">
        <v>1035022.25</v>
      </c>
      <c r="G27" s="63">
        <v>1011557</v>
      </c>
      <c r="H27" s="64">
        <f t="shared" si="4"/>
        <v>-23465.25</v>
      </c>
      <c r="I27" s="65">
        <f t="shared" si="1"/>
        <v>-2.2671251753283599</v>
      </c>
      <c r="J27" s="13"/>
      <c r="K27" s="13"/>
      <c r="L27" s="13"/>
      <c r="M27" s="13"/>
    </row>
    <row r="28" spans="1:14" ht="15" customHeight="1">
      <c r="A28" s="194"/>
      <c r="B28" s="193" t="s">
        <v>37</v>
      </c>
      <c r="C28" s="42" t="s">
        <v>41</v>
      </c>
      <c r="D28" s="53" cm="1">
        <f t="array" ref="D28:G28">'Buques número'!B35:E35</f>
        <v>11432</v>
      </c>
      <c r="E28" s="53">
        <v>10564</v>
      </c>
      <c r="F28" s="53">
        <v>23647</v>
      </c>
      <c r="G28" s="53">
        <v>21768</v>
      </c>
      <c r="H28" s="61">
        <f t="shared" si="4"/>
        <v>-1879</v>
      </c>
      <c r="I28" s="62">
        <f t="shared" si="1"/>
        <v>-7.9460396667653441</v>
      </c>
      <c r="J28" s="13"/>
      <c r="K28" s="13"/>
      <c r="L28" s="13"/>
      <c r="M28" s="13"/>
    </row>
    <row r="29" spans="1:14" ht="15" customHeight="1">
      <c r="A29" s="194"/>
      <c r="B29" s="193"/>
      <c r="C29" s="42" t="s">
        <v>42</v>
      </c>
      <c r="D29" s="53" cm="1">
        <f t="array" ref="D29:G29">'Buques GT'!B35:E35</f>
        <v>189982638</v>
      </c>
      <c r="E29" s="53">
        <v>189691326</v>
      </c>
      <c r="F29" s="53">
        <v>391411735</v>
      </c>
      <c r="G29" s="53">
        <v>384207698</v>
      </c>
      <c r="H29" s="61">
        <f t="shared" si="4"/>
        <v>-7204037</v>
      </c>
      <c r="I29" s="62">
        <f t="shared" si="1"/>
        <v>-1.8405265749122179</v>
      </c>
      <c r="J29" s="13"/>
      <c r="K29" s="13"/>
      <c r="L29" s="13"/>
      <c r="M29" s="13"/>
    </row>
    <row r="30" spans="1:14" ht="15" customHeight="1">
      <c r="A30" s="194"/>
      <c r="B30" s="193"/>
      <c r="C30" s="35" t="s">
        <v>43</v>
      </c>
      <c r="D30" s="63" cm="1">
        <f t="array" ref="D30:G30">Cruceros!B35:E35</f>
        <v>242</v>
      </c>
      <c r="E30" s="63">
        <v>264</v>
      </c>
      <c r="F30" s="63">
        <v>524</v>
      </c>
      <c r="G30" s="63">
        <v>597</v>
      </c>
      <c r="H30" s="64">
        <f t="shared" si="4"/>
        <v>73</v>
      </c>
      <c r="I30" s="65">
        <f t="shared" si="1"/>
        <v>13.931297709923669</v>
      </c>
      <c r="J30" s="13"/>
      <c r="K30" s="13"/>
      <c r="L30" s="13"/>
      <c r="M30" s="13"/>
    </row>
    <row r="31" spans="1:14" ht="15" customHeight="1">
      <c r="A31" s="194"/>
      <c r="B31" s="193" t="s">
        <v>38</v>
      </c>
      <c r="C31" s="42" t="s">
        <v>2</v>
      </c>
      <c r="D31" s="53" cm="1">
        <f t="array" ref="D31:G31">'Pasajeros total'!B35:E35</f>
        <v>2076718</v>
      </c>
      <c r="E31" s="53">
        <v>2065027</v>
      </c>
      <c r="F31" s="53">
        <v>4475910</v>
      </c>
      <c r="G31" s="53">
        <v>4479094</v>
      </c>
      <c r="H31" s="61">
        <f>G31-F31</f>
        <v>3184</v>
      </c>
      <c r="I31" s="62">
        <f>((G31*100/F31)-100)</f>
        <v>7.113637226842684E-2</v>
      </c>
      <c r="J31" s="13"/>
      <c r="K31" s="13"/>
      <c r="L31" s="13"/>
      <c r="M31" s="13"/>
    </row>
    <row r="32" spans="1:14" ht="15" customHeight="1">
      <c r="A32" s="194"/>
      <c r="B32" s="193"/>
      <c r="C32" s="35" t="s">
        <v>44</v>
      </c>
      <c r="D32" s="63" cm="1">
        <f t="array" ref="D32:G32">'Pasajeros regulares'!B35:E35</f>
        <v>1419135</v>
      </c>
      <c r="E32" s="63">
        <v>1311499</v>
      </c>
      <c r="F32" s="63">
        <v>3013280</v>
      </c>
      <c r="G32" s="63">
        <v>2817172</v>
      </c>
      <c r="H32" s="64">
        <f>G32-F32</f>
        <v>-196108</v>
      </c>
      <c r="I32" s="65">
        <f>((G32*100/F32)-100)</f>
        <v>-6.5081240375935892</v>
      </c>
      <c r="J32" s="13"/>
      <c r="K32" s="13"/>
      <c r="L32" s="13"/>
      <c r="M32" s="13"/>
    </row>
    <row r="33" spans="1:13" ht="15" customHeight="1">
      <c r="A33" s="194"/>
      <c r="B33" s="193"/>
      <c r="C33" s="35" t="s">
        <v>45</v>
      </c>
      <c r="D33" s="63" cm="1">
        <f t="array" ref="D33:G33">'Pasajeros crucero'!B35:E35</f>
        <v>657583</v>
      </c>
      <c r="E33" s="63">
        <v>753528</v>
      </c>
      <c r="F33" s="63">
        <v>1462630</v>
      </c>
      <c r="G33" s="63">
        <v>1661922</v>
      </c>
      <c r="H33" s="64">
        <f>G33-F33</f>
        <v>199292</v>
      </c>
      <c r="I33" s="65">
        <f>((G33*100/F33)-100)</f>
        <v>13.625592255047408</v>
      </c>
      <c r="J33" s="13"/>
      <c r="K33" s="13"/>
      <c r="L33" s="13"/>
      <c r="M33" s="13"/>
    </row>
    <row r="34" spans="1:13" ht="15" customHeight="1">
      <c r="A34" s="194"/>
      <c r="B34" s="193" t="s">
        <v>39</v>
      </c>
      <c r="C34" s="42" t="s">
        <v>46</v>
      </c>
      <c r="D34" s="53" cm="1">
        <f t="array" ref="D34:G34">'Automóviles régimen pasaje'!B35:E35</f>
        <v>395169</v>
      </c>
      <c r="E34" s="53">
        <v>368603</v>
      </c>
      <c r="F34" s="53">
        <v>850034</v>
      </c>
      <c r="G34" s="53">
        <v>806370</v>
      </c>
      <c r="H34" s="61">
        <f>G34-F34</f>
        <v>-43664</v>
      </c>
      <c r="I34" s="62">
        <f>((G34*100/F34)-100)</f>
        <v>-5.1367357070423054</v>
      </c>
      <c r="J34" s="13"/>
      <c r="K34" s="13"/>
      <c r="L34" s="13"/>
      <c r="M34" s="13"/>
    </row>
    <row r="35" spans="1:13" ht="15" customHeight="1">
      <c r="A35" s="194"/>
      <c r="B35" s="193"/>
      <c r="C35" s="42" t="s">
        <v>164</v>
      </c>
      <c r="D35" s="53" cm="1">
        <f t="array" ref="D35:G35">'Automóviles régimen mercancía'!B35:E35</f>
        <v>263737</v>
      </c>
      <c r="E35" s="53">
        <v>267897</v>
      </c>
      <c r="F35" s="53">
        <v>458547</v>
      </c>
      <c r="G35" s="53">
        <v>475672</v>
      </c>
      <c r="H35" s="61">
        <f>G35-F35</f>
        <v>17125</v>
      </c>
      <c r="I35" s="62">
        <f>((G35*100/F35)-100)</f>
        <v>3.7346226231989306</v>
      </c>
      <c r="J35" s="13"/>
      <c r="K35" s="13"/>
      <c r="L35" s="13"/>
      <c r="M35" s="13"/>
    </row>
    <row r="36" spans="1:13" ht="15" customHeight="1">
      <c r="A36" s="73" t="s">
        <v>49</v>
      </c>
      <c r="J36" s="13"/>
      <c r="K36" s="13"/>
      <c r="L36" s="13"/>
      <c r="M36" s="13"/>
    </row>
    <row r="37" spans="1:13">
      <c r="A37" s="46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3">
      <c r="J39" s="13"/>
      <c r="K39" s="13"/>
    </row>
  </sheetData>
  <mergeCells count="16">
    <mergeCell ref="D5:E5"/>
    <mergeCell ref="F5:G5"/>
    <mergeCell ref="H5:I5"/>
    <mergeCell ref="A5:C6"/>
    <mergeCell ref="B9:B11"/>
    <mergeCell ref="A7:A12"/>
    <mergeCell ref="B14:B15"/>
    <mergeCell ref="A13:A17"/>
    <mergeCell ref="A18:C18"/>
    <mergeCell ref="B20:B21"/>
    <mergeCell ref="B22:B23"/>
    <mergeCell ref="B24:B27"/>
    <mergeCell ref="B28:B30"/>
    <mergeCell ref="B31:B33"/>
    <mergeCell ref="A20:A35"/>
    <mergeCell ref="B34:B35"/>
  </mergeCells>
  <conditionalFormatting sqref="H7:I35">
    <cfRule type="expression" dxfId="73" priority="1">
      <formula>H7&lt;0</formula>
    </cfRule>
  </conditionalFormatting>
  <pageMargins left="0.62992125984252001" right="0.23622047244094499" top="0.78740157480314998" bottom="0.23622047244094499" header="0.31496062992126" footer="0.15748031496063"/>
  <pageSetup paperSize="9" scale="84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30310-ADFC-45AA-8712-5302124C3212}">
  <sheetPr codeName="Hoja3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5237</v>
      </c>
      <c r="C8" s="189">
        <v>5503</v>
      </c>
      <c r="D8" s="189">
        <v>9183</v>
      </c>
      <c r="E8" s="189">
        <v>11696</v>
      </c>
      <c r="F8" s="190">
        <v>27.365784601981929</v>
      </c>
      <c r="G8" s="6"/>
    </row>
    <row r="9" spans="1:14" ht="15.6" customHeight="1">
      <c r="A9" s="188" t="s">
        <v>8</v>
      </c>
      <c r="B9" s="189">
        <v>8949</v>
      </c>
      <c r="C9" s="189">
        <v>7657</v>
      </c>
      <c r="D9" s="189">
        <v>21224</v>
      </c>
      <c r="E9" s="189">
        <v>18687</v>
      </c>
      <c r="F9" s="190">
        <v>-11.953448925744439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73011</v>
      </c>
      <c r="C11" s="189">
        <v>54477</v>
      </c>
      <c r="D11" s="189">
        <v>165506</v>
      </c>
      <c r="E11" s="189">
        <v>144428</v>
      </c>
      <c r="F11" s="190">
        <v>-12.735489952025921</v>
      </c>
    </row>
    <row r="12" spans="1:14" ht="15.6" customHeight="1">
      <c r="A12" s="188" t="s">
        <v>6</v>
      </c>
      <c r="B12" s="189">
        <v>1783</v>
      </c>
      <c r="C12" s="189">
        <v>1536</v>
      </c>
      <c r="D12" s="189">
        <v>3352</v>
      </c>
      <c r="E12" s="189">
        <v>3353</v>
      </c>
      <c r="F12" s="190">
        <v>2.9832935560861529E-2</v>
      </c>
    </row>
    <row r="13" spans="1:14" ht="15.6" customHeight="1">
      <c r="A13" s="188" t="s">
        <v>175</v>
      </c>
      <c r="B13" s="189">
        <v>58248</v>
      </c>
      <c r="C13" s="189">
        <v>54800</v>
      </c>
      <c r="D13" s="189">
        <v>124156</v>
      </c>
      <c r="E13" s="189">
        <v>115330</v>
      </c>
      <c r="F13" s="190">
        <v>-7.1087986082025907</v>
      </c>
    </row>
    <row r="14" spans="1:14" ht="15.6" customHeight="1">
      <c r="A14" s="188" t="s">
        <v>148</v>
      </c>
      <c r="B14" s="189">
        <v>19358</v>
      </c>
      <c r="C14" s="189">
        <v>19885</v>
      </c>
      <c r="D14" s="189">
        <v>43228</v>
      </c>
      <c r="E14" s="189">
        <v>44842</v>
      </c>
      <c r="F14" s="190">
        <v>3.7336911261219541</v>
      </c>
    </row>
    <row r="15" spans="1:14" ht="15.6" customHeight="1">
      <c r="A15" s="188" t="s">
        <v>145</v>
      </c>
      <c r="B15" s="189">
        <v>2060</v>
      </c>
      <c r="C15" s="189">
        <v>1483</v>
      </c>
      <c r="D15" s="189">
        <v>4012</v>
      </c>
      <c r="E15" s="189">
        <v>3449</v>
      </c>
      <c r="F15" s="190">
        <v>-14.03290129611166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32759</v>
      </c>
      <c r="C18" s="189">
        <v>23278</v>
      </c>
      <c r="D18" s="189">
        <v>72225</v>
      </c>
      <c r="E18" s="189">
        <v>53835</v>
      </c>
      <c r="F18" s="190">
        <v>-25.46209761163033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1600</v>
      </c>
      <c r="C21" s="189">
        <v>1562</v>
      </c>
      <c r="D21" s="189">
        <v>3359</v>
      </c>
      <c r="E21" s="189">
        <v>3380</v>
      </c>
      <c r="F21" s="190">
        <v>0.62518606728193049</v>
      </c>
    </row>
    <row r="22" spans="1:7" ht="15.6" customHeight="1">
      <c r="A22" s="188" t="s">
        <v>146</v>
      </c>
      <c r="B22" s="189">
        <v>40350</v>
      </c>
      <c r="C22" s="189">
        <v>39846</v>
      </c>
      <c r="D22" s="189">
        <v>84068</v>
      </c>
      <c r="E22" s="189">
        <v>80234</v>
      </c>
      <c r="F22" s="190">
        <v>-4.5605938050149888</v>
      </c>
    </row>
    <row r="23" spans="1:7" ht="15.6" customHeight="1">
      <c r="A23" s="188" t="s">
        <v>165</v>
      </c>
      <c r="B23" s="189">
        <v>3911</v>
      </c>
      <c r="C23" s="189">
        <v>3632</v>
      </c>
      <c r="D23" s="189">
        <v>9802</v>
      </c>
      <c r="E23" s="189">
        <v>10175</v>
      </c>
      <c r="F23" s="190">
        <v>3.805345847786171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6784</v>
      </c>
      <c r="C25" s="189">
        <v>7072</v>
      </c>
      <c r="D25" s="189">
        <v>17404</v>
      </c>
      <c r="E25" s="189">
        <v>19760</v>
      </c>
      <c r="F25" s="190">
        <v>13.53711790393012</v>
      </c>
    </row>
    <row r="26" spans="1:7" ht="15.6" customHeight="1">
      <c r="A26" s="188" t="s">
        <v>152</v>
      </c>
      <c r="B26" s="189">
        <v>1524</v>
      </c>
      <c r="C26" s="189">
        <v>1628</v>
      </c>
      <c r="D26" s="189">
        <v>3636</v>
      </c>
      <c r="E26" s="189">
        <v>4724</v>
      </c>
      <c r="F26" s="190">
        <v>29.922992299229922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126091</v>
      </c>
      <c r="C28" s="189">
        <v>131193</v>
      </c>
      <c r="D28" s="189">
        <v>256783</v>
      </c>
      <c r="E28" s="189">
        <v>257495</v>
      </c>
      <c r="F28" s="190">
        <v>0.27727692253770903</v>
      </c>
    </row>
    <row r="29" spans="1:7" ht="15.6" customHeight="1">
      <c r="A29" s="188" t="s">
        <v>178</v>
      </c>
      <c r="B29" s="189">
        <v>3232</v>
      </c>
      <c r="C29" s="189">
        <v>3442</v>
      </c>
      <c r="D29" s="189">
        <v>6104</v>
      </c>
      <c r="E29" s="189">
        <v>5948</v>
      </c>
      <c r="F29" s="190">
        <v>-2.55570117955439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10272</v>
      </c>
      <c r="C32" s="189">
        <v>11609</v>
      </c>
      <c r="D32" s="189">
        <v>25992</v>
      </c>
      <c r="E32" s="189">
        <v>29034</v>
      </c>
      <c r="F32" s="190">
        <v>11.70360110803324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0</v>
      </c>
      <c r="E33" s="189">
        <v>0</v>
      </c>
      <c r="F33" s="190" t="s">
        <v>151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395169</v>
      </c>
      <c r="C35" s="77">
        <f>SUM(C7:C34)</f>
        <v>368603</v>
      </c>
      <c r="D35" s="178">
        <f>SUM(D7:D34)</f>
        <v>850034</v>
      </c>
      <c r="E35" s="178">
        <f>SUM(E7:E34)</f>
        <v>806370</v>
      </c>
      <c r="F35" s="140">
        <f>E35*100/D35-100</f>
        <v>-5.1367357070423054</v>
      </c>
    </row>
    <row r="36" spans="1:6" ht="15.6" customHeight="1">
      <c r="A36" s="73" t="s">
        <v>85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19" priority="2">
      <formula>MOD(ROW(),2)=0</formula>
    </cfRule>
  </conditionalFormatting>
  <conditionalFormatting sqref="F7:F35">
    <cfRule type="expression" dxfId="1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FF0D4-C8CF-4EDC-AC67-0E1A4565DC94}">
  <sheetPr codeName="Hoja3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157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825</v>
      </c>
      <c r="C8" s="189">
        <v>588</v>
      </c>
      <c r="D8" s="189">
        <v>1369</v>
      </c>
      <c r="E8" s="189">
        <v>937</v>
      </c>
      <c r="F8" s="190">
        <v>-31.55588020452884</v>
      </c>
      <c r="G8" s="6"/>
    </row>
    <row r="9" spans="1:14" ht="15.6" customHeight="1">
      <c r="A9" s="188" t="s">
        <v>8</v>
      </c>
      <c r="B9" s="189">
        <v>317</v>
      </c>
      <c r="C9" s="189">
        <v>898</v>
      </c>
      <c r="D9" s="189">
        <v>921</v>
      </c>
      <c r="E9" s="189">
        <v>1089</v>
      </c>
      <c r="F9" s="190">
        <v>18.24104234527687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575</v>
      </c>
      <c r="C11" s="189">
        <v>579</v>
      </c>
      <c r="D11" s="189">
        <v>1024</v>
      </c>
      <c r="E11" s="189">
        <v>1038</v>
      </c>
      <c r="F11" s="190">
        <v>1.3671875</v>
      </c>
    </row>
    <row r="12" spans="1:14" ht="15.6" customHeight="1">
      <c r="A12" s="188" t="s">
        <v>6</v>
      </c>
      <c r="B12" s="189">
        <v>4039</v>
      </c>
      <c r="C12" s="189">
        <v>3563</v>
      </c>
      <c r="D12" s="189">
        <v>5297</v>
      </c>
      <c r="E12" s="189">
        <v>4635</v>
      </c>
      <c r="F12" s="190">
        <v>-12.497640173683219</v>
      </c>
    </row>
    <row r="13" spans="1:14" ht="15.6" customHeight="1">
      <c r="A13" s="188" t="s">
        <v>175</v>
      </c>
      <c r="B13" s="189">
        <v>6687</v>
      </c>
      <c r="C13" s="189">
        <v>8764</v>
      </c>
      <c r="D13" s="189">
        <v>12229</v>
      </c>
      <c r="E13" s="189">
        <v>14262</v>
      </c>
      <c r="F13" s="190">
        <v>16.624417368550169</v>
      </c>
    </row>
    <row r="14" spans="1:14" ht="15.6" customHeight="1">
      <c r="A14" s="188" t="s">
        <v>148</v>
      </c>
      <c r="B14" s="189">
        <v>51536</v>
      </c>
      <c r="C14" s="189">
        <v>50704</v>
      </c>
      <c r="D14" s="189">
        <v>94359</v>
      </c>
      <c r="E14" s="189">
        <v>93483</v>
      </c>
      <c r="F14" s="190">
        <v>-0.92836931294311864</v>
      </c>
    </row>
    <row r="15" spans="1:14" ht="15.6" customHeight="1">
      <c r="A15" s="188" t="s">
        <v>145</v>
      </c>
      <c r="B15" s="189">
        <v>1359</v>
      </c>
      <c r="C15" s="189">
        <v>1114</v>
      </c>
      <c r="D15" s="189">
        <v>2185</v>
      </c>
      <c r="E15" s="189">
        <v>1803</v>
      </c>
      <c r="F15" s="190">
        <v>-17.482837528604119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18</v>
      </c>
      <c r="C17" s="189">
        <v>6059</v>
      </c>
      <c r="D17" s="189">
        <v>26</v>
      </c>
      <c r="E17" s="189">
        <v>6098</v>
      </c>
      <c r="F17" s="190">
        <v>23353.846153846149</v>
      </c>
      <c r="G17" s="2"/>
    </row>
    <row r="18" spans="1:7" ht="15.6" customHeight="1">
      <c r="A18" s="188" t="s">
        <v>147</v>
      </c>
      <c r="B18" s="189">
        <v>133</v>
      </c>
      <c r="C18" s="189">
        <v>188</v>
      </c>
      <c r="D18" s="189">
        <v>226</v>
      </c>
      <c r="E18" s="189">
        <v>596</v>
      </c>
      <c r="F18" s="190">
        <v>163.716814159292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11</v>
      </c>
      <c r="C20" s="189">
        <v>4</v>
      </c>
      <c r="D20" s="189">
        <v>24</v>
      </c>
      <c r="E20" s="189">
        <v>5</v>
      </c>
      <c r="F20" s="190">
        <v>-79.166666666666671</v>
      </c>
    </row>
    <row r="21" spans="1:7" ht="15.6" customHeight="1">
      <c r="A21" s="188" t="s">
        <v>149</v>
      </c>
      <c r="B21" s="189">
        <v>1466</v>
      </c>
      <c r="C21" s="189">
        <v>5997</v>
      </c>
      <c r="D21" s="189">
        <v>2306</v>
      </c>
      <c r="E21" s="189">
        <v>8891</v>
      </c>
      <c r="F21" s="190">
        <v>285.55941023417171</v>
      </c>
    </row>
    <row r="22" spans="1:7" ht="15.6" customHeight="1">
      <c r="A22" s="188" t="s">
        <v>146</v>
      </c>
      <c r="B22" s="189">
        <v>10096</v>
      </c>
      <c r="C22" s="189">
        <v>12745</v>
      </c>
      <c r="D22" s="189">
        <v>18682</v>
      </c>
      <c r="E22" s="189">
        <v>24631</v>
      </c>
      <c r="F22" s="190">
        <v>31.843485708168291</v>
      </c>
    </row>
    <row r="23" spans="1:7" ht="15.6" customHeight="1">
      <c r="A23" s="188" t="s">
        <v>165</v>
      </c>
      <c r="B23" s="189">
        <v>8229</v>
      </c>
      <c r="C23" s="189">
        <v>6197</v>
      </c>
      <c r="D23" s="189">
        <v>16119</v>
      </c>
      <c r="E23" s="189">
        <v>13819</v>
      </c>
      <c r="F23" s="190">
        <v>-14.26887524039952</v>
      </c>
    </row>
    <row r="24" spans="1:7" ht="15.6" customHeight="1">
      <c r="A24" s="188" t="s">
        <v>141</v>
      </c>
      <c r="B24" s="189">
        <v>10</v>
      </c>
      <c r="C24" s="189">
        <v>247</v>
      </c>
      <c r="D24" s="189">
        <v>15</v>
      </c>
      <c r="E24" s="189">
        <v>280</v>
      </c>
      <c r="F24" s="190">
        <v>1766.666666666667</v>
      </c>
    </row>
    <row r="25" spans="1:7" ht="15.6" customHeight="1">
      <c r="A25" s="188" t="s">
        <v>140</v>
      </c>
      <c r="B25" s="189">
        <v>165</v>
      </c>
      <c r="C25" s="189">
        <v>213</v>
      </c>
      <c r="D25" s="189">
        <v>346</v>
      </c>
      <c r="E25" s="189">
        <v>346</v>
      </c>
      <c r="F25" s="190">
        <v>0</v>
      </c>
    </row>
    <row r="26" spans="1:7" ht="15.6" customHeight="1">
      <c r="A26" s="188" t="s">
        <v>152</v>
      </c>
      <c r="B26" s="189">
        <v>1</v>
      </c>
      <c r="C26" s="189">
        <v>0</v>
      </c>
      <c r="D26" s="189">
        <v>5</v>
      </c>
      <c r="E26" s="189">
        <v>1</v>
      </c>
      <c r="F26" s="190">
        <v>-80</v>
      </c>
    </row>
    <row r="27" spans="1:7" ht="15.6" customHeight="1">
      <c r="A27" s="188" t="s">
        <v>173</v>
      </c>
      <c r="B27" s="189">
        <v>18040</v>
      </c>
      <c r="C27" s="189">
        <v>12754</v>
      </c>
      <c r="D27" s="189">
        <v>29420</v>
      </c>
      <c r="E27" s="189">
        <v>25214</v>
      </c>
      <c r="F27" s="190">
        <v>-14.296397008837531</v>
      </c>
    </row>
    <row r="28" spans="1:7" ht="15.6" customHeight="1">
      <c r="A28" s="188" t="s">
        <v>177</v>
      </c>
      <c r="B28" s="189">
        <v>6395</v>
      </c>
      <c r="C28" s="189">
        <v>9118</v>
      </c>
      <c r="D28" s="189">
        <v>13273</v>
      </c>
      <c r="E28" s="189">
        <v>14457</v>
      </c>
      <c r="F28" s="190">
        <v>8.9203646500414351</v>
      </c>
    </row>
    <row r="29" spans="1:7" ht="15.6" customHeight="1">
      <c r="A29" s="188" t="s">
        <v>178</v>
      </c>
      <c r="B29" s="189">
        <v>35184</v>
      </c>
      <c r="C29" s="189">
        <v>31056</v>
      </c>
      <c r="D29" s="189">
        <v>49921</v>
      </c>
      <c r="E29" s="189">
        <v>49346</v>
      </c>
      <c r="F29" s="190">
        <v>-1.151819875403135</v>
      </c>
    </row>
    <row r="30" spans="1:7" ht="15.6" customHeight="1">
      <c r="A30" s="188" t="s">
        <v>179</v>
      </c>
      <c r="B30" s="189">
        <v>330</v>
      </c>
      <c r="C30" s="189">
        <v>235</v>
      </c>
      <c r="D30" s="189">
        <v>809</v>
      </c>
      <c r="E30" s="189">
        <v>2325</v>
      </c>
      <c r="F30" s="190">
        <v>187.39184177997529</v>
      </c>
    </row>
    <row r="31" spans="1:7" ht="15.6" customHeight="1">
      <c r="A31" s="188" t="s">
        <v>180</v>
      </c>
      <c r="B31" s="189">
        <v>24294</v>
      </c>
      <c r="C31" s="189">
        <v>15142</v>
      </c>
      <c r="D31" s="189">
        <v>43236</v>
      </c>
      <c r="E31" s="189">
        <v>35665</v>
      </c>
      <c r="F31" s="190">
        <v>-17.510870570820611</v>
      </c>
    </row>
    <row r="32" spans="1:7" ht="15.6" customHeight="1">
      <c r="A32" s="188" t="s">
        <v>181</v>
      </c>
      <c r="B32" s="189">
        <v>34661</v>
      </c>
      <c r="C32" s="189">
        <v>45154</v>
      </c>
      <c r="D32" s="189">
        <v>73184</v>
      </c>
      <c r="E32" s="189">
        <v>80957</v>
      </c>
      <c r="F32" s="190">
        <v>10.621174027109751</v>
      </c>
    </row>
    <row r="33" spans="1:6" ht="15.6" customHeight="1">
      <c r="A33" s="188" t="s">
        <v>182</v>
      </c>
      <c r="B33" s="189">
        <v>59364</v>
      </c>
      <c r="C33" s="189">
        <v>56554</v>
      </c>
      <c r="D33" s="189">
        <v>93566</v>
      </c>
      <c r="E33" s="189">
        <v>95758</v>
      </c>
      <c r="F33" s="190">
        <v>2.3427313340315981</v>
      </c>
    </row>
    <row r="34" spans="1:6" ht="15.6" customHeight="1">
      <c r="A34" s="188" t="s">
        <v>183</v>
      </c>
      <c r="B34" s="189">
        <v>2</v>
      </c>
      <c r="C34" s="189">
        <v>24</v>
      </c>
      <c r="D34" s="189">
        <v>5</v>
      </c>
      <c r="E34" s="189">
        <v>36</v>
      </c>
      <c r="F34" s="190">
        <v>620</v>
      </c>
    </row>
    <row r="35" spans="1:6" ht="15.6" customHeight="1">
      <c r="A35" s="156" t="s">
        <v>153</v>
      </c>
      <c r="B35" s="76">
        <f>SUM(B7:B34)</f>
        <v>263737</v>
      </c>
      <c r="C35" s="77">
        <f>SUM(C7:C34)</f>
        <v>267897</v>
      </c>
      <c r="D35" s="76">
        <f>SUM(D7:D34)</f>
        <v>458547</v>
      </c>
      <c r="E35" s="78">
        <f>SUM(E7:E34)</f>
        <v>475672</v>
      </c>
      <c r="F35" s="140">
        <f>E35*100/D35-100</f>
        <v>3.7346226231989306</v>
      </c>
    </row>
    <row r="36" spans="1:6" ht="15.6" customHeight="1">
      <c r="A36" s="73" t="s">
        <v>158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17" priority="2">
      <formula>MOD(ROW(),2)=0</formula>
    </cfRule>
  </conditionalFormatting>
  <conditionalFormatting sqref="F7:F35">
    <cfRule type="expression" dxfId="1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5A1D2-0B34-42DA-9BA7-B9542D3FC384}">
  <sheetPr>
    <pageSetUpPr fitToPage="1"/>
  </sheetPr>
  <dimension ref="A1:K51"/>
  <sheetViews>
    <sheetView zoomScale="80" zoomScaleNormal="80" workbookViewId="0"/>
  </sheetViews>
  <sheetFormatPr baseColWidth="10" defaultColWidth="11.44140625" defaultRowHeight="14.4"/>
  <cols>
    <col min="1" max="1" width="32.88671875" style="216" customWidth="1"/>
    <col min="2" max="2" width="18.6640625" style="216" customWidth="1"/>
    <col min="3" max="3" width="22.5546875" style="216" customWidth="1"/>
    <col min="4" max="5" width="15.44140625" style="216" customWidth="1"/>
    <col min="6" max="6" width="15.5546875" style="216" customWidth="1"/>
    <col min="7" max="10" width="15.44140625" style="216" customWidth="1"/>
    <col min="11" max="11" width="11.88671875" style="216" customWidth="1"/>
    <col min="12" max="16384" width="11.44140625" style="216"/>
  </cols>
  <sheetData>
    <row r="1" spans="1:11">
      <c r="A1" s="212"/>
      <c r="B1" s="213"/>
      <c r="C1" s="213"/>
      <c r="D1" s="214"/>
      <c r="E1" s="215"/>
      <c r="F1" s="214"/>
      <c r="H1" s="217"/>
      <c r="J1" s="217"/>
      <c r="K1" s="217"/>
    </row>
    <row r="2" spans="1:11">
      <c r="A2" s="218"/>
      <c r="B2" s="214"/>
      <c r="C2" s="219"/>
      <c r="D2" s="214"/>
      <c r="E2" s="218"/>
      <c r="F2" s="214"/>
      <c r="G2" s="220"/>
      <c r="H2" s="214"/>
      <c r="I2" s="220"/>
      <c r="J2" s="214"/>
      <c r="K2" s="214"/>
    </row>
    <row r="3" spans="1:11">
      <c r="A3" s="218"/>
      <c r="B3" s="213"/>
      <c r="C3" s="219"/>
      <c r="D3" s="214"/>
      <c r="E3" s="220"/>
      <c r="F3" s="214"/>
      <c r="G3" s="220"/>
      <c r="H3" s="214"/>
      <c r="I3" s="220"/>
      <c r="J3" s="214"/>
      <c r="K3" s="214"/>
    </row>
    <row r="4" spans="1:11">
      <c r="A4" s="218"/>
      <c r="B4" s="214"/>
      <c r="C4" s="219"/>
      <c r="D4" s="217"/>
      <c r="E4" s="221"/>
      <c r="F4" s="214"/>
      <c r="G4" s="221"/>
      <c r="H4" s="217"/>
      <c r="I4" s="221"/>
      <c r="J4" s="217"/>
      <c r="K4" s="217"/>
    </row>
    <row r="5" spans="1:11">
      <c r="A5" s="218"/>
      <c r="B5" s="214"/>
      <c r="C5" s="222"/>
      <c r="D5" s="214"/>
      <c r="E5" s="220"/>
      <c r="F5" s="214"/>
      <c r="G5" s="220"/>
      <c r="H5" s="214"/>
      <c r="I5" s="220"/>
      <c r="J5" s="214"/>
      <c r="K5" s="214"/>
    </row>
    <row r="6" spans="1:11">
      <c r="A6" s="218"/>
      <c r="B6" s="214"/>
      <c r="C6" s="223"/>
      <c r="D6" s="214"/>
      <c r="E6" s="220"/>
      <c r="F6" s="214"/>
      <c r="G6" s="220"/>
      <c r="H6" s="214"/>
      <c r="I6" s="220"/>
      <c r="J6" s="214"/>
      <c r="K6" s="214"/>
    </row>
    <row r="7" spans="1:11">
      <c r="A7" s="218"/>
      <c r="B7" s="214"/>
      <c r="C7" s="219"/>
      <c r="D7" s="214"/>
      <c r="E7" s="219"/>
      <c r="F7" s="214"/>
      <c r="G7" s="220"/>
      <c r="H7" s="214"/>
      <c r="I7" s="220"/>
      <c r="J7" s="214"/>
      <c r="K7" s="214"/>
    </row>
    <row r="8" spans="1:11">
      <c r="A8" s="218"/>
      <c r="B8" s="214"/>
      <c r="C8" s="219"/>
      <c r="D8" s="217"/>
      <c r="E8" s="224"/>
      <c r="F8" s="214"/>
      <c r="G8" s="221"/>
      <c r="H8" s="217"/>
      <c r="I8" s="221"/>
      <c r="J8" s="217"/>
      <c r="K8" s="217"/>
    </row>
    <row r="9" spans="1:11">
      <c r="A9" s="218"/>
      <c r="B9" s="214"/>
      <c r="C9" s="222"/>
      <c r="D9" s="214"/>
      <c r="E9" s="219"/>
      <c r="F9" s="214"/>
      <c r="G9" s="220"/>
      <c r="H9" s="214"/>
      <c r="I9" s="220"/>
      <c r="J9" s="214"/>
      <c r="K9" s="214"/>
    </row>
    <row r="10" spans="1:11">
      <c r="A10" s="218"/>
      <c r="B10" s="214"/>
      <c r="C10" s="224"/>
      <c r="D10" s="217"/>
      <c r="E10" s="224"/>
      <c r="F10" s="214"/>
      <c r="G10" s="221"/>
      <c r="H10" s="217"/>
      <c r="I10" s="221"/>
      <c r="J10" s="217"/>
      <c r="K10" s="217"/>
    </row>
    <row r="11" spans="1:11">
      <c r="A11" s="214"/>
      <c r="B11" s="214"/>
      <c r="C11" s="219"/>
      <c r="D11" s="214"/>
      <c r="E11" s="219"/>
      <c r="F11" s="214"/>
      <c r="G11" s="218"/>
      <c r="H11" s="214"/>
      <c r="I11" s="220"/>
      <c r="J11" s="214"/>
      <c r="K11" s="214"/>
    </row>
    <row r="12" spans="1:11">
      <c r="A12" s="212"/>
      <c r="B12" s="213"/>
      <c r="C12" s="222"/>
      <c r="D12" s="213"/>
      <c r="E12" s="222"/>
      <c r="F12" s="213"/>
      <c r="G12" s="212"/>
      <c r="H12" s="213"/>
      <c r="I12" s="225"/>
      <c r="J12" s="213"/>
      <c r="K12" s="213"/>
    </row>
    <row r="13" spans="1:11">
      <c r="A13" s="218"/>
      <c r="B13" s="214"/>
      <c r="C13" s="223"/>
      <c r="D13" s="226"/>
      <c r="E13" s="223"/>
      <c r="F13" s="214"/>
      <c r="G13" s="227"/>
      <c r="H13" s="226"/>
      <c r="J13" s="226"/>
      <c r="K13" s="226"/>
    </row>
    <row r="14" spans="1:11">
      <c r="A14" s="218"/>
      <c r="B14" s="214"/>
      <c r="C14" s="219"/>
      <c r="D14" s="217"/>
      <c r="E14" s="224"/>
      <c r="F14" s="214"/>
      <c r="G14" s="215"/>
      <c r="H14" s="217"/>
      <c r="I14" s="221"/>
      <c r="J14" s="217"/>
      <c r="K14" s="217"/>
    </row>
    <row r="15" spans="1:11">
      <c r="A15" s="218"/>
      <c r="B15" s="214"/>
      <c r="C15" s="219"/>
      <c r="D15" s="214"/>
      <c r="E15" s="219"/>
      <c r="F15" s="214"/>
      <c r="G15" s="218"/>
      <c r="H15" s="214"/>
      <c r="I15" s="220"/>
      <c r="J15" s="214"/>
      <c r="K15" s="214"/>
    </row>
    <row r="16" spans="1:11">
      <c r="A16" s="218"/>
      <c r="B16" s="214"/>
      <c r="C16" s="222"/>
      <c r="D16" s="226"/>
      <c r="E16" s="223"/>
      <c r="F16" s="214"/>
      <c r="H16" s="226"/>
      <c r="J16" s="226"/>
      <c r="K16" s="226"/>
    </row>
    <row r="17" spans="1:11">
      <c r="A17" s="218"/>
      <c r="B17" s="214"/>
      <c r="C17" s="219"/>
      <c r="D17" s="217"/>
      <c r="E17" s="224"/>
      <c r="F17" s="214"/>
      <c r="G17" s="221"/>
      <c r="H17" s="217"/>
      <c r="I17" s="221"/>
      <c r="J17" s="217"/>
      <c r="K17" s="217"/>
    </row>
    <row r="18" spans="1:11">
      <c r="A18" s="218"/>
      <c r="B18" s="214"/>
      <c r="C18" s="219"/>
      <c r="D18" s="214"/>
      <c r="E18" s="214"/>
      <c r="F18" s="214"/>
      <c r="G18" s="220"/>
      <c r="H18" s="214"/>
      <c r="I18" s="220"/>
      <c r="J18" s="214"/>
      <c r="K18" s="214"/>
    </row>
    <row r="19" spans="1:11">
      <c r="A19" s="218"/>
      <c r="B19" s="214"/>
      <c r="C19" s="219"/>
      <c r="D19" s="213"/>
      <c r="E19" s="213"/>
      <c r="F19" s="226"/>
      <c r="H19" s="226"/>
      <c r="J19" s="226"/>
      <c r="K19" s="226"/>
    </row>
    <row r="20" spans="1:11">
      <c r="A20" s="218"/>
      <c r="B20" s="214"/>
      <c r="C20" s="219"/>
      <c r="D20" s="214"/>
      <c r="E20" s="219"/>
      <c r="F20" s="214"/>
      <c r="G20" s="220"/>
      <c r="H20" s="214"/>
      <c r="I20" s="220"/>
      <c r="J20" s="214"/>
      <c r="K20" s="214"/>
    </row>
    <row r="21" spans="1:11">
      <c r="A21" s="218"/>
      <c r="B21" s="214"/>
      <c r="C21" s="225"/>
      <c r="D21" s="226"/>
      <c r="E21" s="223"/>
      <c r="F21" s="226"/>
      <c r="H21" s="226"/>
      <c r="J21" s="226"/>
      <c r="K21" s="226"/>
    </row>
    <row r="22" spans="1:11">
      <c r="A22" s="218"/>
      <c r="B22" s="214"/>
      <c r="C22" s="219"/>
      <c r="D22" s="214"/>
      <c r="E22" s="219"/>
      <c r="F22" s="214"/>
      <c r="G22" s="220"/>
      <c r="H22" s="214"/>
      <c r="I22" s="220"/>
      <c r="J22" s="214"/>
      <c r="K22" s="214"/>
    </row>
    <row r="23" spans="1:11">
      <c r="A23" s="218"/>
      <c r="B23" s="214"/>
      <c r="C23" s="219"/>
      <c r="D23" s="226"/>
      <c r="E23" s="223"/>
      <c r="F23" s="226"/>
      <c r="H23" s="226"/>
      <c r="J23" s="226"/>
      <c r="K23" s="226"/>
    </row>
    <row r="24" spans="1:11">
      <c r="A24" s="218"/>
      <c r="B24" s="214"/>
      <c r="C24" s="219"/>
      <c r="D24" s="214"/>
      <c r="E24" s="219"/>
      <c r="F24" s="214"/>
      <c r="G24" s="220"/>
      <c r="H24" s="214"/>
      <c r="I24" s="220"/>
      <c r="J24" s="214"/>
      <c r="K24" s="214"/>
    </row>
    <row r="25" spans="1:11">
      <c r="A25" s="218"/>
      <c r="B25" s="214"/>
      <c r="C25" s="219"/>
      <c r="D25" s="226"/>
      <c r="E25" s="223"/>
      <c r="F25" s="226"/>
      <c r="H25" s="226"/>
      <c r="J25" s="226"/>
      <c r="K25" s="226"/>
    </row>
    <row r="26" spans="1:11">
      <c r="A26" s="218"/>
      <c r="B26" s="214"/>
      <c r="C26" s="225"/>
      <c r="D26" s="217"/>
      <c r="E26" s="224"/>
      <c r="F26" s="217"/>
      <c r="G26" s="221"/>
      <c r="H26" s="217"/>
      <c r="I26" s="221"/>
      <c r="J26" s="217"/>
      <c r="K26" s="217"/>
    </row>
    <row r="27" spans="1:11">
      <c r="A27" s="218"/>
      <c r="B27" s="214"/>
      <c r="C27" s="224"/>
      <c r="D27" s="214"/>
      <c r="E27" s="219"/>
      <c r="F27" s="214"/>
      <c r="G27" s="220"/>
      <c r="H27" s="214"/>
      <c r="I27" s="220"/>
      <c r="J27" s="214"/>
      <c r="K27" s="214"/>
    </row>
    <row r="28" spans="1:11" ht="34.799999999999997">
      <c r="A28" s="228" t="s">
        <v>163</v>
      </c>
      <c r="B28" s="214"/>
      <c r="C28" s="219"/>
      <c r="D28" s="217"/>
      <c r="E28" s="224"/>
      <c r="F28" s="217"/>
      <c r="G28" s="221"/>
      <c r="H28" s="217"/>
      <c r="I28" s="221"/>
      <c r="J28" s="217"/>
      <c r="K28" s="217"/>
    </row>
    <row r="29" spans="1:11">
      <c r="A29" s="229"/>
      <c r="B29" s="214"/>
      <c r="C29" s="219"/>
      <c r="D29" s="214"/>
      <c r="E29" s="219"/>
      <c r="F29" s="214"/>
      <c r="G29" s="218"/>
      <c r="H29" s="214"/>
      <c r="I29" s="220"/>
      <c r="J29" s="214"/>
      <c r="K29" s="214"/>
    </row>
    <row r="30" spans="1:11">
      <c r="A30" s="218"/>
      <c r="B30" s="214"/>
      <c r="C30" s="222"/>
      <c r="D30" s="213"/>
      <c r="E30" s="222"/>
      <c r="F30" s="213"/>
      <c r="G30" s="212"/>
      <c r="H30" s="213"/>
      <c r="I30" s="225"/>
      <c r="J30" s="213"/>
      <c r="K30" s="213"/>
    </row>
    <row r="31" spans="1:11">
      <c r="A31" s="218"/>
      <c r="B31" s="214"/>
      <c r="C31" s="219"/>
      <c r="D31" s="226"/>
      <c r="E31" s="223"/>
      <c r="F31" s="226"/>
      <c r="G31" s="227"/>
      <c r="H31" s="226"/>
      <c r="J31" s="226"/>
      <c r="K31" s="226"/>
    </row>
    <row r="32" spans="1:11">
      <c r="A32" s="218"/>
      <c r="B32" s="214"/>
      <c r="C32" s="225"/>
      <c r="D32" s="217"/>
      <c r="E32" s="224"/>
      <c r="F32" s="217"/>
      <c r="G32" s="215"/>
      <c r="H32" s="217"/>
      <c r="I32" s="221"/>
      <c r="J32" s="217"/>
      <c r="K32" s="217"/>
    </row>
    <row r="33" spans="1:11">
      <c r="A33" s="218"/>
      <c r="B33" s="214"/>
      <c r="C33" s="224"/>
      <c r="D33" s="214"/>
      <c r="E33" s="219"/>
      <c r="F33" s="214"/>
      <c r="G33" s="218"/>
      <c r="H33" s="214"/>
      <c r="I33" s="220"/>
      <c r="J33" s="214"/>
      <c r="K33" s="214"/>
    </row>
    <row r="34" spans="1:11">
      <c r="A34" s="218"/>
      <c r="B34" s="214"/>
      <c r="C34" s="219"/>
      <c r="D34" s="214"/>
      <c r="E34" s="219"/>
      <c r="F34" s="214"/>
      <c r="G34" s="218"/>
      <c r="H34" s="214"/>
      <c r="I34" s="220"/>
      <c r="J34" s="214"/>
      <c r="K34" s="214"/>
    </row>
    <row r="35" spans="1:11">
      <c r="A35" s="218"/>
      <c r="B35" s="214"/>
      <c r="D35" s="213"/>
      <c r="E35" s="222"/>
      <c r="F35" s="213"/>
      <c r="G35" s="212"/>
      <c r="H35" s="213"/>
      <c r="I35" s="225"/>
      <c r="J35" s="213"/>
      <c r="K35" s="213"/>
    </row>
    <row r="36" spans="1:11">
      <c r="A36" s="218"/>
      <c r="B36" s="214"/>
      <c r="C36" s="219"/>
      <c r="D36" s="213"/>
      <c r="E36" s="222"/>
      <c r="F36" s="214"/>
      <c r="G36" s="218"/>
      <c r="H36" s="214"/>
      <c r="I36" s="218"/>
      <c r="J36" s="214"/>
      <c r="K36" s="214"/>
    </row>
    <row r="37" spans="1:11">
      <c r="A37" s="218"/>
      <c r="B37" s="214"/>
      <c r="C37" s="219"/>
      <c r="D37" s="213"/>
      <c r="E37" s="222"/>
      <c r="F37" s="213"/>
      <c r="G37" s="212"/>
      <c r="H37" s="226"/>
      <c r="I37" s="227"/>
      <c r="J37" s="226"/>
      <c r="K37" s="226"/>
    </row>
    <row r="38" spans="1:11">
      <c r="A38" s="218"/>
      <c r="B38" s="214"/>
      <c r="C38" s="223"/>
      <c r="D38" s="226"/>
      <c r="E38" s="223"/>
      <c r="F38" s="226"/>
      <c r="G38" s="227"/>
      <c r="H38" s="217"/>
      <c r="I38" s="214"/>
      <c r="J38" s="214"/>
      <c r="K38" s="214"/>
    </row>
    <row r="39" spans="1:11">
      <c r="A39" s="218"/>
      <c r="B39" s="214"/>
      <c r="C39" s="214"/>
      <c r="D39" s="217"/>
      <c r="E39" s="214"/>
      <c r="F39" s="214"/>
      <c r="G39" s="218"/>
      <c r="H39" s="214"/>
      <c r="I39" s="225"/>
      <c r="J39" s="213"/>
      <c r="K39" s="213"/>
    </row>
    <row r="40" spans="1:11">
      <c r="A40" s="218"/>
      <c r="B40" s="214"/>
      <c r="C40" s="214"/>
      <c r="D40" s="214"/>
      <c r="E40" s="213"/>
      <c r="F40" s="213"/>
      <c r="G40" s="212"/>
      <c r="H40" s="226"/>
      <c r="J40" s="226"/>
      <c r="K40" s="226"/>
    </row>
    <row r="41" spans="1:11">
      <c r="A41" s="218"/>
      <c r="B41" s="214"/>
      <c r="C41" s="226"/>
      <c r="D41" s="213"/>
      <c r="F41" s="226"/>
      <c r="G41" s="227"/>
      <c r="H41" s="214"/>
      <c r="I41" s="220"/>
      <c r="J41" s="214"/>
      <c r="K41" s="214"/>
    </row>
    <row r="42" spans="1:11">
      <c r="A42" s="218"/>
      <c r="B42" s="214"/>
      <c r="C42" s="214"/>
      <c r="D42" s="214"/>
      <c r="E42" s="219"/>
      <c r="F42" s="214"/>
      <c r="G42" s="218"/>
      <c r="H42" s="214"/>
      <c r="I42" s="220"/>
      <c r="J42" s="214"/>
      <c r="K42" s="214"/>
    </row>
    <row r="43" spans="1:11">
      <c r="A43" s="212"/>
      <c r="B43" s="214"/>
      <c r="C43" s="217"/>
      <c r="D43" s="224"/>
      <c r="E43" s="226"/>
      <c r="F43" s="226"/>
      <c r="G43" s="218"/>
      <c r="H43" s="214"/>
      <c r="I43" s="220"/>
      <c r="J43" s="214"/>
      <c r="K43" s="214"/>
    </row>
    <row r="44" spans="1:11">
      <c r="A44" s="218"/>
      <c r="B44" s="214"/>
      <c r="C44" s="214"/>
      <c r="D44" s="219"/>
      <c r="E44" s="214"/>
      <c r="F44" s="214"/>
      <c r="G44" s="212"/>
      <c r="H44" s="213"/>
      <c r="I44" s="225"/>
      <c r="J44" s="213"/>
      <c r="K44" s="213"/>
    </row>
    <row r="45" spans="1:11">
      <c r="A45" s="218"/>
      <c r="B45" s="214"/>
      <c r="C45" s="213"/>
      <c r="D45" s="222"/>
      <c r="E45" s="213"/>
      <c r="F45" s="213"/>
      <c r="G45" s="212"/>
      <c r="H45" s="214"/>
      <c r="I45" s="214"/>
      <c r="J45" s="214"/>
      <c r="K45" s="214"/>
    </row>
    <row r="46" spans="1:11">
      <c r="A46" s="215"/>
      <c r="B46" s="217"/>
      <c r="C46" s="217"/>
      <c r="D46" s="224"/>
      <c r="E46" s="217"/>
      <c r="F46" s="217"/>
      <c r="G46" s="215"/>
      <c r="H46" s="217"/>
      <c r="I46" s="221"/>
      <c r="J46" s="217"/>
      <c r="K46" s="217"/>
    </row>
    <row r="47" spans="1:11">
      <c r="A47" s="214"/>
      <c r="B47" s="214"/>
      <c r="C47" s="214"/>
      <c r="D47" s="219"/>
      <c r="E47" s="214"/>
      <c r="F47" s="214"/>
      <c r="G47" s="220"/>
      <c r="H47" s="214"/>
      <c r="I47" s="220"/>
      <c r="J47" s="214"/>
      <c r="K47" s="214"/>
    </row>
    <row r="48" spans="1:11">
      <c r="A48" s="230"/>
      <c r="B48" s="231"/>
      <c r="C48" s="231"/>
      <c r="D48" s="224"/>
      <c r="E48" s="217"/>
      <c r="F48" s="217"/>
      <c r="G48" s="231"/>
      <c r="H48" s="231"/>
      <c r="I48" s="231"/>
      <c r="J48" s="231"/>
      <c r="K48" s="231"/>
    </row>
    <row r="51" spans="8:8">
      <c r="H51" s="232"/>
    </row>
  </sheetData>
  <pageMargins left="0.62992125984252001" right="0.23622047244094499" top="0.47244094488188998" bottom="0.196850393700787" header="0.31496062992126" footer="0.15748031496063"/>
  <pageSetup paperSize="9" scale="71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7EB45-6266-4BF0-BBFA-BE8978D69DF2}">
  <sheetPr>
    <pageSetUpPr fitToPage="1"/>
  </sheetPr>
  <dimension ref="A1:AA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27" ht="19.2" customHeight="1">
      <c r="A1" s="32" t="s">
        <v>184</v>
      </c>
      <c r="E1" s="5"/>
      <c r="H1" s="4"/>
      <c r="I1" s="4"/>
      <c r="J1" s="4"/>
      <c r="K1" s="4"/>
      <c r="L1" s="4"/>
      <c r="M1" s="4"/>
      <c r="AA1" s="39" t="str">
        <f>"Acumulado "&amp;E6</f>
        <v>Acumulado 2026</v>
      </c>
    </row>
    <row r="2" spans="1:27" ht="15.6" customHeight="1">
      <c r="H2" s="3"/>
      <c r="I2" s="3"/>
      <c r="J2" s="3"/>
      <c r="K2" s="3"/>
      <c r="L2" s="3"/>
      <c r="M2" s="3"/>
      <c r="AA2" s="39" t="str">
        <f>"Acumulado "&amp;D6</f>
        <v>Acumulado 2025</v>
      </c>
    </row>
    <row r="3" spans="1:27" ht="15.6" customHeight="1">
      <c r="H3" s="3"/>
      <c r="I3" s="3"/>
      <c r="J3" s="3"/>
      <c r="K3" s="3"/>
      <c r="L3" s="3"/>
      <c r="M3" s="3"/>
    </row>
    <row r="4" spans="1:27" ht="15.6" customHeight="1">
      <c r="A4" s="31" t="s">
        <v>51</v>
      </c>
    </row>
    <row r="5" spans="1:27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27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27" ht="15.6" customHeight="1">
      <c r="A7" s="236" t="s">
        <v>18</v>
      </c>
      <c r="B7" s="237">
        <v>829973</v>
      </c>
      <c r="C7" s="237">
        <v>719329</v>
      </c>
      <c r="D7" s="237">
        <v>1314958</v>
      </c>
      <c r="E7" s="237">
        <v>1228518</v>
      </c>
      <c r="F7" s="238">
        <v>-6.573593985511323</v>
      </c>
      <c r="G7" s="6"/>
    </row>
    <row r="8" spans="1:27" s="33" customFormat="1" ht="15.6" customHeight="1">
      <c r="A8" s="236" t="s">
        <v>11</v>
      </c>
      <c r="B8" s="237">
        <v>46453</v>
      </c>
      <c r="C8" s="237">
        <v>72257</v>
      </c>
      <c r="D8" s="237">
        <v>125170</v>
      </c>
      <c r="E8" s="237">
        <v>93438</v>
      </c>
      <c r="F8" s="238">
        <v>-25.351122473436121</v>
      </c>
      <c r="G8" s="239"/>
    </row>
    <row r="9" spans="1:27" ht="15.6" customHeight="1">
      <c r="A9" s="236" t="s">
        <v>8</v>
      </c>
      <c r="B9" s="237">
        <v>78254</v>
      </c>
      <c r="C9" s="237">
        <v>78816</v>
      </c>
      <c r="D9" s="237">
        <v>147335</v>
      </c>
      <c r="E9" s="237">
        <v>123588</v>
      </c>
      <c r="F9" s="238">
        <v>-16.11769097634642</v>
      </c>
      <c r="G9" s="6"/>
    </row>
    <row r="10" spans="1:27" ht="15.6" customHeight="1">
      <c r="A10" s="236" t="s">
        <v>10</v>
      </c>
      <c r="B10" s="237">
        <v>116622</v>
      </c>
      <c r="C10" s="237">
        <v>156146</v>
      </c>
      <c r="D10" s="237">
        <v>276330</v>
      </c>
      <c r="E10" s="237">
        <v>420464</v>
      </c>
      <c r="F10" s="238">
        <v>52.160098433032971</v>
      </c>
    </row>
    <row r="11" spans="1:27" ht="15.6" customHeight="1">
      <c r="A11" s="236" t="s">
        <v>9</v>
      </c>
      <c r="B11" s="237">
        <v>1469655</v>
      </c>
      <c r="C11" s="237">
        <v>1096626</v>
      </c>
      <c r="D11" s="237">
        <v>2853359</v>
      </c>
      <c r="E11" s="237">
        <v>2401626</v>
      </c>
      <c r="F11" s="238">
        <v>-15.831621608076659</v>
      </c>
    </row>
    <row r="12" spans="1:27" ht="15.6" customHeight="1">
      <c r="A12" s="236" t="s">
        <v>6</v>
      </c>
      <c r="B12" s="237">
        <v>55899</v>
      </c>
      <c r="C12" s="237">
        <v>111393</v>
      </c>
      <c r="D12" s="237">
        <v>187084</v>
      </c>
      <c r="E12" s="237">
        <v>206655</v>
      </c>
      <c r="F12" s="238">
        <v>10.461076307968611</v>
      </c>
    </row>
    <row r="13" spans="1:27" ht="15.6" customHeight="1">
      <c r="A13" s="236" t="s">
        <v>175</v>
      </c>
      <c r="B13" s="237">
        <v>5080</v>
      </c>
      <c r="C13" s="237">
        <v>4629</v>
      </c>
      <c r="D13" s="237">
        <v>21347</v>
      </c>
      <c r="E13" s="237">
        <v>11085</v>
      </c>
      <c r="F13" s="238">
        <v>-48.072328664449337</v>
      </c>
    </row>
    <row r="14" spans="1:27" ht="15.6" customHeight="1">
      <c r="A14" s="236" t="s">
        <v>148</v>
      </c>
      <c r="B14" s="237">
        <v>1139951</v>
      </c>
      <c r="C14" s="237">
        <v>1274562</v>
      </c>
      <c r="D14" s="237">
        <v>2454924</v>
      </c>
      <c r="E14" s="237">
        <v>2665899</v>
      </c>
      <c r="F14" s="238">
        <v>8.5939523993410774</v>
      </c>
    </row>
    <row r="15" spans="1:27" ht="15.6" customHeight="1">
      <c r="A15" s="236" t="s">
        <v>145</v>
      </c>
      <c r="B15" s="237">
        <v>2057189</v>
      </c>
      <c r="C15" s="237">
        <v>2112080</v>
      </c>
      <c r="D15" s="237">
        <v>3651434</v>
      </c>
      <c r="E15" s="237">
        <v>3498057</v>
      </c>
      <c r="F15" s="238">
        <v>-4.2004593263906713</v>
      </c>
    </row>
    <row r="16" spans="1:27" ht="15.6" customHeight="1">
      <c r="A16" s="236" t="s">
        <v>144</v>
      </c>
      <c r="B16" s="237">
        <v>1682902</v>
      </c>
      <c r="C16" s="237">
        <v>2100968</v>
      </c>
      <c r="D16" s="237">
        <v>3926149</v>
      </c>
      <c r="E16" s="237">
        <v>4216510</v>
      </c>
      <c r="F16" s="238">
        <v>7.3955675141213391</v>
      </c>
      <c r="G16" s="1"/>
    </row>
    <row r="17" spans="1:7" ht="15.6" customHeight="1">
      <c r="A17" s="236" t="s">
        <v>150</v>
      </c>
      <c r="B17" s="237">
        <v>1024952</v>
      </c>
      <c r="C17" s="237">
        <v>1172849</v>
      </c>
      <c r="D17" s="237">
        <v>2099745</v>
      </c>
      <c r="E17" s="237">
        <v>2212653</v>
      </c>
      <c r="F17" s="238">
        <v>5.3772243772458097</v>
      </c>
      <c r="G17" s="2"/>
    </row>
    <row r="18" spans="1:7" ht="15.6" customHeight="1">
      <c r="A18" s="236" t="s">
        <v>147</v>
      </c>
      <c r="B18" s="237">
        <v>49670</v>
      </c>
      <c r="C18" s="237">
        <v>35176</v>
      </c>
      <c r="D18" s="237">
        <v>56795</v>
      </c>
      <c r="E18" s="237">
        <v>83668</v>
      </c>
      <c r="F18" s="238">
        <v>47.315784840214803</v>
      </c>
    </row>
    <row r="19" spans="1:7" ht="15.6" customHeight="1">
      <c r="A19" s="236" t="s">
        <v>143</v>
      </c>
      <c r="B19" s="237">
        <v>297327</v>
      </c>
      <c r="C19" s="237">
        <v>613016</v>
      </c>
      <c r="D19" s="237">
        <v>543126</v>
      </c>
      <c r="E19" s="237">
        <v>941554</v>
      </c>
      <c r="F19" s="238">
        <v>73.358299915673342</v>
      </c>
    </row>
    <row r="20" spans="1:7" ht="15.6" customHeight="1">
      <c r="A20" s="236" t="s">
        <v>142</v>
      </c>
      <c r="B20" s="237">
        <v>883780</v>
      </c>
      <c r="C20" s="237">
        <v>806009</v>
      </c>
      <c r="D20" s="237">
        <v>1841206</v>
      </c>
      <c r="E20" s="237">
        <v>1420235</v>
      </c>
      <c r="F20" s="238">
        <v>-22.86387291807652</v>
      </c>
    </row>
    <row r="21" spans="1:7" ht="15.6" customHeight="1">
      <c r="A21" s="236" t="s">
        <v>149</v>
      </c>
      <c r="B21" s="237">
        <v>1158459</v>
      </c>
      <c r="C21" s="237">
        <v>1508947</v>
      </c>
      <c r="D21" s="237">
        <v>2628075</v>
      </c>
      <c r="E21" s="237">
        <v>2795591</v>
      </c>
      <c r="F21" s="238">
        <v>6.374095107635811</v>
      </c>
    </row>
    <row r="22" spans="1:7" ht="15.6" customHeight="1">
      <c r="A22" s="236" t="s">
        <v>146</v>
      </c>
      <c r="B22" s="237">
        <v>111048</v>
      </c>
      <c r="C22" s="237">
        <v>172512</v>
      </c>
      <c r="D22" s="237">
        <v>264341</v>
      </c>
      <c r="E22" s="237">
        <v>318895</v>
      </c>
      <c r="F22" s="238">
        <v>20.637736862613071</v>
      </c>
    </row>
    <row r="23" spans="1:7" ht="15.6" customHeight="1">
      <c r="A23" s="236" t="s">
        <v>165</v>
      </c>
      <c r="B23" s="237">
        <v>107558</v>
      </c>
      <c r="C23" s="237">
        <v>133116</v>
      </c>
      <c r="D23" s="237">
        <v>201498</v>
      </c>
      <c r="E23" s="237">
        <v>162838</v>
      </c>
      <c r="F23" s="238">
        <v>-19.186294653048659</v>
      </c>
    </row>
    <row r="24" spans="1:7" ht="15.6" customHeight="1">
      <c r="A24" s="236" t="s">
        <v>141</v>
      </c>
      <c r="B24" s="237">
        <v>171097</v>
      </c>
      <c r="C24" s="237">
        <v>73099</v>
      </c>
      <c r="D24" s="237">
        <v>295835</v>
      </c>
      <c r="E24" s="237">
        <v>185249</v>
      </c>
      <c r="F24" s="238">
        <v>-37.38097250156337</v>
      </c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>
      <c r="A26" s="236" t="s">
        <v>152</v>
      </c>
      <c r="B26" s="237">
        <v>70694</v>
      </c>
      <c r="C26" s="237">
        <v>34754</v>
      </c>
      <c r="D26" s="237">
        <v>190484</v>
      </c>
      <c r="E26" s="237">
        <v>131694</v>
      </c>
      <c r="F26" s="238">
        <v>-30.863484597131521</v>
      </c>
    </row>
    <row r="27" spans="1:7" ht="15.6" customHeight="1">
      <c r="A27" s="236" t="s">
        <v>173</v>
      </c>
      <c r="B27" s="237">
        <v>226293</v>
      </c>
      <c r="C27" s="237">
        <v>193037</v>
      </c>
      <c r="D27" s="237">
        <v>381813</v>
      </c>
      <c r="E27" s="237">
        <v>358584</v>
      </c>
      <c r="F27" s="238">
        <v>-6.0838682810695266</v>
      </c>
    </row>
    <row r="28" spans="1:7" ht="15.6" customHeight="1">
      <c r="A28" s="236" t="s">
        <v>177</v>
      </c>
      <c r="B28" s="237">
        <v>81198</v>
      </c>
      <c r="C28" s="237">
        <v>123239</v>
      </c>
      <c r="D28" s="237">
        <v>180294</v>
      </c>
      <c r="E28" s="237">
        <v>218924</v>
      </c>
      <c r="F28" s="238">
        <v>21.426115123076759</v>
      </c>
    </row>
    <row r="29" spans="1:7" ht="15.6" customHeight="1">
      <c r="A29" s="236" t="s">
        <v>178</v>
      </c>
      <c r="B29" s="237">
        <v>204680</v>
      </c>
      <c r="C29" s="237">
        <v>206889</v>
      </c>
      <c r="D29" s="237">
        <v>397128</v>
      </c>
      <c r="E29" s="237">
        <v>510256</v>
      </c>
      <c r="F29" s="238">
        <v>28.486533309159771</v>
      </c>
    </row>
    <row r="30" spans="1:7" ht="15.6" customHeight="1">
      <c r="A30" s="236" t="s">
        <v>179</v>
      </c>
      <c r="B30" s="237">
        <v>198130</v>
      </c>
      <c r="C30" s="237">
        <v>156703</v>
      </c>
      <c r="D30" s="237">
        <v>332269</v>
      </c>
      <c r="E30" s="237">
        <v>276045</v>
      </c>
      <c r="F30" s="238">
        <v>-16.921229485748</v>
      </c>
    </row>
    <row r="31" spans="1:7" ht="15.6" customHeight="1">
      <c r="A31" s="236" t="s">
        <v>180</v>
      </c>
      <c r="B31" s="237">
        <v>1732516</v>
      </c>
      <c r="C31" s="237">
        <v>1866737</v>
      </c>
      <c r="D31" s="237">
        <v>3524886</v>
      </c>
      <c r="E31" s="237">
        <v>3592903</v>
      </c>
      <c r="F31" s="238">
        <v>1.9296226885068111</v>
      </c>
    </row>
    <row r="32" spans="1:7" ht="15.6" customHeight="1">
      <c r="A32" s="236" t="s">
        <v>181</v>
      </c>
      <c r="B32" s="237">
        <v>1293115</v>
      </c>
      <c r="C32" s="237">
        <v>1334661</v>
      </c>
      <c r="D32" s="237">
        <v>2636432</v>
      </c>
      <c r="E32" s="237">
        <v>2633351</v>
      </c>
      <c r="F32" s="238">
        <v>-0.11686248687620091</v>
      </c>
    </row>
    <row r="33" spans="1:6" ht="15.6" customHeight="1">
      <c r="A33" s="236" t="s">
        <v>182</v>
      </c>
      <c r="B33" s="237">
        <v>138184</v>
      </c>
      <c r="C33" s="237">
        <v>151758</v>
      </c>
      <c r="D33" s="237">
        <v>259873</v>
      </c>
      <c r="E33" s="237">
        <v>268748</v>
      </c>
      <c r="F33" s="238">
        <v>3.4151296979678558</v>
      </c>
    </row>
    <row r="34" spans="1:6" ht="15.6" customHeight="1">
      <c r="A34" s="236" t="s">
        <v>183</v>
      </c>
      <c r="B34" s="237">
        <v>106850</v>
      </c>
      <c r="C34" s="237">
        <v>80736</v>
      </c>
      <c r="D34" s="237">
        <v>140581</v>
      </c>
      <c r="E34" s="237">
        <v>136353</v>
      </c>
      <c r="F34" s="238">
        <v>-3.0075187969924859</v>
      </c>
    </row>
    <row r="35" spans="1:6" ht="15.6" customHeight="1">
      <c r="A35" s="240" t="s">
        <v>153</v>
      </c>
      <c r="B35" s="241">
        <f>SUM(B7:B34)</f>
        <v>15337529</v>
      </c>
      <c r="C35" s="241">
        <f>SUM(C7:C34)</f>
        <v>16390044</v>
      </c>
      <c r="D35" s="241">
        <f>SUM(D7:D34)</f>
        <v>30932471</v>
      </c>
      <c r="E35" s="241">
        <f>SUM(E7:E34)</f>
        <v>31113381</v>
      </c>
      <c r="F35" s="242">
        <f>E35*100/D35-100</f>
        <v>0.5848546661532481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15" priority="2">
      <formula>MOD(ROW(),2)=0</formula>
    </cfRule>
  </conditionalFormatting>
  <conditionalFormatting sqref="F7:F35">
    <cfRule type="expression" dxfId="1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7C8B7-0E09-4438-8978-03EC0ABAF830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188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538825</v>
      </c>
      <c r="C7" s="237">
        <v>530141</v>
      </c>
      <c r="D7" s="237">
        <v>891865</v>
      </c>
      <c r="E7" s="237">
        <v>772804</v>
      </c>
      <c r="F7" s="238">
        <v>-13.349666149024801</v>
      </c>
      <c r="G7" s="6"/>
    </row>
    <row r="8" spans="1:14" s="33" customFormat="1" ht="15.6" customHeight="1">
      <c r="A8" s="236" t="s">
        <v>11</v>
      </c>
      <c r="B8" s="237">
        <v>0</v>
      </c>
      <c r="C8" s="237">
        <v>0</v>
      </c>
      <c r="D8" s="237">
        <v>0</v>
      </c>
      <c r="E8" s="237">
        <v>2100</v>
      </c>
      <c r="F8" s="238"/>
    </row>
    <row r="9" spans="1:14" ht="15.6" customHeight="1">
      <c r="A9" s="236" t="s">
        <v>8</v>
      </c>
      <c r="B9" s="237">
        <v>6000</v>
      </c>
      <c r="C9" s="237">
        <v>10302</v>
      </c>
      <c r="D9" s="237">
        <v>6000</v>
      </c>
      <c r="E9" s="237">
        <v>16902</v>
      </c>
      <c r="F9" s="238">
        <v>181.7</v>
      </c>
      <c r="G9" s="6"/>
    </row>
    <row r="10" spans="1:14" ht="15.6" customHeight="1">
      <c r="A10" s="236" t="s">
        <v>10</v>
      </c>
      <c r="B10" s="237">
        <v>30619</v>
      </c>
      <c r="C10" s="237">
        <v>14182</v>
      </c>
      <c r="D10" s="237">
        <v>57687</v>
      </c>
      <c r="E10" s="237">
        <v>29228</v>
      </c>
      <c r="F10" s="238">
        <v>-49.333472012758513</v>
      </c>
    </row>
    <row r="11" spans="1:14" ht="15.6" customHeight="1">
      <c r="A11" s="236" t="s">
        <v>9</v>
      </c>
      <c r="B11" s="237">
        <v>975755</v>
      </c>
      <c r="C11" s="237">
        <v>633192</v>
      </c>
      <c r="D11" s="237">
        <v>1843906</v>
      </c>
      <c r="E11" s="237">
        <v>1485098</v>
      </c>
      <c r="F11" s="238">
        <v>-19.45912644136958</v>
      </c>
    </row>
    <row r="12" spans="1:14" ht="15.6" customHeight="1">
      <c r="A12" s="236" t="s">
        <v>6</v>
      </c>
      <c r="B12" s="237">
        <v>4918</v>
      </c>
      <c r="C12" s="237">
        <v>0</v>
      </c>
      <c r="D12" s="237">
        <v>11604</v>
      </c>
      <c r="E12" s="237">
        <v>4697</v>
      </c>
      <c r="F12" s="238">
        <v>-59.522578421234059</v>
      </c>
    </row>
    <row r="13" spans="1:14" ht="15.6" customHeight="1">
      <c r="A13" s="236" t="s">
        <v>175</v>
      </c>
      <c r="B13" s="237">
        <v>0</v>
      </c>
      <c r="C13" s="237">
        <v>0</v>
      </c>
      <c r="D13" s="237">
        <v>9492</v>
      </c>
      <c r="E13" s="237">
        <v>0</v>
      </c>
      <c r="F13" s="238">
        <v>-100</v>
      </c>
    </row>
    <row r="14" spans="1:14" ht="15.6" customHeight="1">
      <c r="A14" s="236" t="s">
        <v>148</v>
      </c>
      <c r="B14" s="237">
        <v>362910</v>
      </c>
      <c r="C14" s="237">
        <v>445020</v>
      </c>
      <c r="D14" s="237">
        <v>817955</v>
      </c>
      <c r="E14" s="237">
        <v>1083772</v>
      </c>
      <c r="F14" s="238">
        <v>32.497753543899108</v>
      </c>
    </row>
    <row r="15" spans="1:14" ht="15.6" customHeight="1">
      <c r="A15" s="236" t="s">
        <v>145</v>
      </c>
      <c r="B15" s="237">
        <v>1557144</v>
      </c>
      <c r="C15" s="237">
        <v>1542959</v>
      </c>
      <c r="D15" s="237">
        <v>2753615</v>
      </c>
      <c r="E15" s="237">
        <v>2525556</v>
      </c>
      <c r="F15" s="238">
        <v>-8.2821672601289578</v>
      </c>
    </row>
    <row r="16" spans="1:14" ht="15.6" customHeight="1">
      <c r="A16" s="236" t="s">
        <v>144</v>
      </c>
      <c r="B16" s="237">
        <v>1271322</v>
      </c>
      <c r="C16" s="237">
        <v>1881484</v>
      </c>
      <c r="D16" s="237">
        <v>3095984</v>
      </c>
      <c r="E16" s="237">
        <v>3353514</v>
      </c>
      <c r="F16" s="238">
        <v>8.3181954428705041</v>
      </c>
      <c r="G16" s="1"/>
    </row>
    <row r="17" spans="1:7" ht="15.6" customHeight="1">
      <c r="A17" s="236" t="s">
        <v>150</v>
      </c>
      <c r="B17" s="237">
        <v>503971</v>
      </c>
      <c r="C17" s="237">
        <v>562103</v>
      </c>
      <c r="D17" s="237">
        <v>1107273</v>
      </c>
      <c r="E17" s="237">
        <v>1113542</v>
      </c>
      <c r="F17" s="238">
        <v>0.56616570619891604</v>
      </c>
      <c r="G17" s="2"/>
    </row>
    <row r="18" spans="1:7" ht="15.6" customHeight="1">
      <c r="A18" s="236" t="s">
        <v>147</v>
      </c>
      <c r="B18" s="237">
        <v>49605</v>
      </c>
      <c r="C18" s="237">
        <v>35073</v>
      </c>
      <c r="D18" s="237">
        <v>56595</v>
      </c>
      <c r="E18" s="237">
        <v>83420</v>
      </c>
      <c r="F18" s="238">
        <v>47.398180051241269</v>
      </c>
    </row>
    <row r="19" spans="1:7" ht="15.6" customHeight="1">
      <c r="A19" s="236" t="s">
        <v>143</v>
      </c>
      <c r="B19" s="237">
        <v>87545</v>
      </c>
      <c r="C19" s="237">
        <v>270583</v>
      </c>
      <c r="D19" s="237">
        <v>258702</v>
      </c>
      <c r="E19" s="237">
        <v>453334</v>
      </c>
      <c r="F19" s="238">
        <v>75.234053080378203</v>
      </c>
    </row>
    <row r="20" spans="1:7" ht="15.6" customHeight="1">
      <c r="A20" s="236" t="s">
        <v>142</v>
      </c>
      <c r="B20" s="237">
        <v>80199</v>
      </c>
      <c r="C20" s="237">
        <v>76236</v>
      </c>
      <c r="D20" s="237">
        <v>190026</v>
      </c>
      <c r="E20" s="237">
        <v>172794</v>
      </c>
      <c r="F20" s="238">
        <v>-9.0682327681475101</v>
      </c>
    </row>
    <row r="21" spans="1:7" ht="15.6" customHeight="1">
      <c r="A21" s="236" t="s">
        <v>149</v>
      </c>
      <c r="B21" s="237">
        <v>1067192</v>
      </c>
      <c r="C21" s="237">
        <v>1284676</v>
      </c>
      <c r="D21" s="237">
        <v>2131414</v>
      </c>
      <c r="E21" s="237">
        <v>2329124</v>
      </c>
      <c r="F21" s="238">
        <v>9.2760017528269998</v>
      </c>
    </row>
    <row r="22" spans="1:7" ht="15.6" customHeight="1">
      <c r="A22" s="236" t="s">
        <v>146</v>
      </c>
      <c r="B22" s="237">
        <v>58273</v>
      </c>
      <c r="C22" s="237">
        <v>111399</v>
      </c>
      <c r="D22" s="237">
        <v>152350</v>
      </c>
      <c r="E22" s="237">
        <v>196740</v>
      </c>
      <c r="F22" s="238">
        <v>29.136855923859539</v>
      </c>
    </row>
    <row r="23" spans="1:7" ht="15.6" customHeight="1">
      <c r="A23" s="236" t="s">
        <v>165</v>
      </c>
      <c r="B23" s="237">
        <v>0</v>
      </c>
      <c r="C23" s="237">
        <v>11059</v>
      </c>
      <c r="D23" s="237">
        <v>6376</v>
      </c>
      <c r="E23" s="237">
        <v>19653</v>
      </c>
      <c r="F23" s="238">
        <v>208.23400250941029</v>
      </c>
    </row>
    <row r="24" spans="1:7" ht="15.6" customHeight="1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>
      <c r="A26" s="236" t="s">
        <v>152</v>
      </c>
      <c r="B26" s="237">
        <v>28885</v>
      </c>
      <c r="C26" s="237">
        <v>13042</v>
      </c>
      <c r="D26" s="237">
        <v>102307</v>
      </c>
      <c r="E26" s="237">
        <v>96845</v>
      </c>
      <c r="F26" s="238">
        <v>-5.3388331199233647</v>
      </c>
    </row>
    <row r="27" spans="1:7" ht="15.6" customHeight="1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7" ht="15.6" customHeight="1">
      <c r="A28" s="236" t="s">
        <v>177</v>
      </c>
      <c r="B28" s="237">
        <v>46458</v>
      </c>
      <c r="C28" s="237">
        <v>86128</v>
      </c>
      <c r="D28" s="237">
        <v>99214</v>
      </c>
      <c r="E28" s="237">
        <v>145700</v>
      </c>
      <c r="F28" s="238">
        <v>46.854274598342982</v>
      </c>
    </row>
    <row r="29" spans="1:7" ht="15.6" customHeight="1">
      <c r="A29" s="236" t="s">
        <v>178</v>
      </c>
      <c r="B29" s="237">
        <v>13262</v>
      </c>
      <c r="C29" s="237">
        <v>6591</v>
      </c>
      <c r="D29" s="237">
        <v>34892</v>
      </c>
      <c r="E29" s="237">
        <v>21009</v>
      </c>
      <c r="F29" s="238">
        <v>-39.788490198326272</v>
      </c>
    </row>
    <row r="30" spans="1:7" ht="15.6" customHeight="1">
      <c r="A30" s="236" t="s">
        <v>179</v>
      </c>
      <c r="B30" s="237">
        <v>42049</v>
      </c>
      <c r="C30" s="237">
        <v>58259</v>
      </c>
      <c r="D30" s="237">
        <v>60224</v>
      </c>
      <c r="E30" s="237">
        <v>98835</v>
      </c>
      <c r="F30" s="238">
        <v>64.112314027630191</v>
      </c>
    </row>
    <row r="31" spans="1:7" ht="15.6" customHeight="1">
      <c r="A31" s="236" t="s">
        <v>180</v>
      </c>
      <c r="B31" s="237">
        <v>1059692</v>
      </c>
      <c r="C31" s="237">
        <v>1254096</v>
      </c>
      <c r="D31" s="237">
        <v>2219998</v>
      </c>
      <c r="E31" s="237">
        <v>2260293</v>
      </c>
      <c r="F31" s="238">
        <v>1.815091725307866</v>
      </c>
    </row>
    <row r="32" spans="1:7" ht="15.6" customHeight="1">
      <c r="A32" s="236" t="s">
        <v>181</v>
      </c>
      <c r="B32" s="237">
        <v>145743</v>
      </c>
      <c r="C32" s="237">
        <v>234928</v>
      </c>
      <c r="D32" s="237">
        <v>408172</v>
      </c>
      <c r="E32" s="237">
        <v>505542</v>
      </c>
      <c r="F32" s="238">
        <v>23.855139500014701</v>
      </c>
    </row>
    <row r="33" spans="1:6" ht="15.6" customHeight="1">
      <c r="A33" s="236" t="s">
        <v>182</v>
      </c>
      <c r="B33" s="237">
        <v>2986</v>
      </c>
      <c r="C33" s="237">
        <v>5899</v>
      </c>
      <c r="D33" s="237">
        <v>2986</v>
      </c>
      <c r="E33" s="237">
        <v>5899</v>
      </c>
      <c r="F33" s="238">
        <v>97.555257870060274</v>
      </c>
    </row>
    <row r="34" spans="1:6" ht="15.6" customHeight="1">
      <c r="A34" s="236" t="s">
        <v>183</v>
      </c>
      <c r="B34" s="237">
        <v>44561</v>
      </c>
      <c r="C34" s="237">
        <v>26041</v>
      </c>
      <c r="D34" s="237">
        <v>53838</v>
      </c>
      <c r="E34" s="237">
        <v>50321</v>
      </c>
      <c r="F34" s="238">
        <v>-6.5325606448976572</v>
      </c>
    </row>
    <row r="35" spans="1:6" ht="15.6" customHeight="1">
      <c r="A35" s="240" t="s">
        <v>153</v>
      </c>
      <c r="B35" s="241">
        <f>SUM(B7:B34)</f>
        <v>7977914</v>
      </c>
      <c r="C35" s="241">
        <f>SUM(C7:C34)</f>
        <v>9093393</v>
      </c>
      <c r="D35" s="241">
        <f>SUM(D7:D34)</f>
        <v>16372475</v>
      </c>
      <c r="E35" s="241">
        <f>SUM(E7:E34)</f>
        <v>16826722</v>
      </c>
      <c r="F35" s="242">
        <f>E35*100/D35-100</f>
        <v>2.7744552976871262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13" priority="2">
      <formula>MOD(ROW(),2)=0</formula>
    </cfRule>
  </conditionalFormatting>
  <conditionalFormatting sqref="F7:F35">
    <cfRule type="expression" dxfId="1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0D007-1549-43BA-80EF-A91CBA522BA8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189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279962</v>
      </c>
      <c r="C7" s="237">
        <v>164875</v>
      </c>
      <c r="D7" s="237">
        <v>400028</v>
      </c>
      <c r="E7" s="237">
        <v>406421</v>
      </c>
      <c r="F7" s="238">
        <v>1.598138130330881</v>
      </c>
      <c r="G7" s="6"/>
    </row>
    <row r="8" spans="1:14" ht="15.6" customHeight="1">
      <c r="A8" s="236" t="s">
        <v>11</v>
      </c>
      <c r="B8" s="237">
        <v>21963</v>
      </c>
      <c r="C8" s="237">
        <v>57373</v>
      </c>
      <c r="D8" s="237">
        <v>81793</v>
      </c>
      <c r="E8" s="237">
        <v>61873</v>
      </c>
      <c r="F8" s="238">
        <v>-24.354162336630271</v>
      </c>
    </row>
    <row r="9" spans="1:14" ht="15.6" customHeight="1">
      <c r="A9" s="236" t="s">
        <v>8</v>
      </c>
      <c r="B9" s="237">
        <v>32645</v>
      </c>
      <c r="C9" s="237">
        <v>25000</v>
      </c>
      <c r="D9" s="237">
        <v>41446</v>
      </c>
      <c r="E9" s="237">
        <v>31300</v>
      </c>
      <c r="F9" s="238">
        <v>-24.480046325338989</v>
      </c>
    </row>
    <row r="10" spans="1:14" ht="15.6" customHeight="1">
      <c r="A10" s="236" t="s">
        <v>10</v>
      </c>
      <c r="B10" s="237">
        <v>77961</v>
      </c>
      <c r="C10" s="237">
        <v>103516</v>
      </c>
      <c r="D10" s="237">
        <v>203293</v>
      </c>
      <c r="E10" s="237">
        <v>254517</v>
      </c>
      <c r="F10" s="238">
        <v>25.197129266625009</v>
      </c>
    </row>
    <row r="11" spans="1:14" ht="15.6" customHeight="1">
      <c r="A11" s="236" t="s">
        <v>9</v>
      </c>
      <c r="B11" s="237">
        <v>21636</v>
      </c>
      <c r="C11" s="237">
        <v>18400</v>
      </c>
      <c r="D11" s="237">
        <v>28315</v>
      </c>
      <c r="E11" s="237">
        <v>27743</v>
      </c>
      <c r="F11" s="238">
        <v>-2.02013067278827</v>
      </c>
    </row>
    <row r="12" spans="1:14" ht="15.6" customHeight="1">
      <c r="A12" s="236" t="s">
        <v>6</v>
      </c>
      <c r="B12" s="237">
        <v>44256</v>
      </c>
      <c r="C12" s="237">
        <v>100272</v>
      </c>
      <c r="D12" s="237">
        <v>164012</v>
      </c>
      <c r="E12" s="237">
        <v>186222</v>
      </c>
      <c r="F12" s="238">
        <v>13.541692071311861</v>
      </c>
    </row>
    <row r="13" spans="1:14" ht="15.6" customHeight="1">
      <c r="A13" s="236" t="s">
        <v>175</v>
      </c>
      <c r="B13" s="237">
        <v>4900</v>
      </c>
      <c r="C13" s="237">
        <v>4102</v>
      </c>
      <c r="D13" s="237">
        <v>11540</v>
      </c>
      <c r="E13" s="237">
        <v>10069</v>
      </c>
      <c r="F13" s="238">
        <v>-12.746967071057201</v>
      </c>
    </row>
    <row r="14" spans="1:14" ht="15.6" customHeight="1">
      <c r="A14" s="236" t="s">
        <v>148</v>
      </c>
      <c r="B14" s="237">
        <v>107185</v>
      </c>
      <c r="C14" s="237">
        <v>213755</v>
      </c>
      <c r="D14" s="237">
        <v>324473</v>
      </c>
      <c r="E14" s="237">
        <v>344372</v>
      </c>
      <c r="F14" s="238">
        <v>6.1327136618455143</v>
      </c>
    </row>
    <row r="15" spans="1:14" ht="15.6" customHeight="1">
      <c r="A15" s="236" t="s">
        <v>145</v>
      </c>
      <c r="B15" s="237">
        <v>147351</v>
      </c>
      <c r="C15" s="237">
        <v>200182</v>
      </c>
      <c r="D15" s="237">
        <v>269824</v>
      </c>
      <c r="E15" s="237">
        <v>373151</v>
      </c>
      <c r="F15" s="238">
        <v>38.294221418406067</v>
      </c>
    </row>
    <row r="16" spans="1:14" ht="15.6" customHeight="1">
      <c r="A16" s="236" t="s">
        <v>144</v>
      </c>
      <c r="B16" s="237">
        <v>374599</v>
      </c>
      <c r="C16" s="237">
        <v>195884</v>
      </c>
      <c r="D16" s="237">
        <v>753758</v>
      </c>
      <c r="E16" s="237">
        <v>809148</v>
      </c>
      <c r="F16" s="238">
        <v>7.3485123872648757</v>
      </c>
      <c r="G16" s="1"/>
    </row>
    <row r="17" spans="1:7" ht="15.6" customHeight="1">
      <c r="A17" s="236" t="s">
        <v>150</v>
      </c>
      <c r="B17" s="237">
        <v>513838</v>
      </c>
      <c r="C17" s="237">
        <v>596331</v>
      </c>
      <c r="D17" s="237">
        <v>980536</v>
      </c>
      <c r="E17" s="237">
        <v>1076574</v>
      </c>
      <c r="F17" s="238">
        <v>9.7944389599157944</v>
      </c>
      <c r="G17" s="2"/>
    </row>
    <row r="18" spans="1:7" ht="15.6" customHeight="1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>
      <c r="A19" s="236" t="s">
        <v>143</v>
      </c>
      <c r="B19" s="237">
        <v>205828</v>
      </c>
      <c r="C19" s="237">
        <v>331039</v>
      </c>
      <c r="D19" s="237">
        <v>276989</v>
      </c>
      <c r="E19" s="237">
        <v>464734</v>
      </c>
      <c r="F19" s="238">
        <v>67.780669990505032</v>
      </c>
    </row>
    <row r="20" spans="1:7" ht="15.6" customHeight="1">
      <c r="A20" s="236" t="s">
        <v>142</v>
      </c>
      <c r="B20" s="237">
        <v>771835</v>
      </c>
      <c r="C20" s="237">
        <v>641219</v>
      </c>
      <c r="D20" s="237">
        <v>1578010</v>
      </c>
      <c r="E20" s="237">
        <v>1120735</v>
      </c>
      <c r="F20" s="238">
        <v>-28.977953244909731</v>
      </c>
    </row>
    <row r="21" spans="1:7" ht="15.6" customHeight="1">
      <c r="A21" s="236" t="s">
        <v>149</v>
      </c>
      <c r="B21" s="237">
        <v>90636</v>
      </c>
      <c r="C21" s="237">
        <v>215883</v>
      </c>
      <c r="D21" s="237">
        <v>494524</v>
      </c>
      <c r="E21" s="237">
        <v>426280</v>
      </c>
      <c r="F21" s="238">
        <v>-13.799936909027659</v>
      </c>
    </row>
    <row r="22" spans="1:7" ht="15.6" customHeight="1">
      <c r="A22" s="236" t="s">
        <v>146</v>
      </c>
      <c r="B22" s="237">
        <v>19151</v>
      </c>
      <c r="C22" s="237">
        <v>19532</v>
      </c>
      <c r="D22" s="237">
        <v>46252</v>
      </c>
      <c r="E22" s="237">
        <v>48945</v>
      </c>
      <c r="F22" s="238">
        <v>5.8224509210412521</v>
      </c>
    </row>
    <row r="23" spans="1:7" ht="15.6" customHeight="1">
      <c r="A23" s="236" t="s">
        <v>165</v>
      </c>
      <c r="B23" s="237">
        <v>97260</v>
      </c>
      <c r="C23" s="237">
        <v>106966</v>
      </c>
      <c r="D23" s="237">
        <v>175611</v>
      </c>
      <c r="E23" s="237">
        <v>110498</v>
      </c>
      <c r="F23" s="238">
        <v>-37.077973475465662</v>
      </c>
    </row>
    <row r="24" spans="1:7" ht="15.6" customHeight="1">
      <c r="A24" s="236" t="s">
        <v>141</v>
      </c>
      <c r="B24" s="237">
        <v>132877</v>
      </c>
      <c r="C24" s="237">
        <v>39148</v>
      </c>
      <c r="D24" s="237">
        <v>225873</v>
      </c>
      <c r="E24" s="237">
        <v>109068</v>
      </c>
      <c r="F24" s="238">
        <v>-51.712688103491793</v>
      </c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>
      <c r="A26" s="236" t="s">
        <v>152</v>
      </c>
      <c r="B26" s="237">
        <v>18917</v>
      </c>
      <c r="C26" s="237">
        <v>16215</v>
      </c>
      <c r="D26" s="237">
        <v>32890</v>
      </c>
      <c r="E26" s="237">
        <v>25746</v>
      </c>
      <c r="F26" s="238">
        <v>-21.720887807844331</v>
      </c>
    </row>
    <row r="27" spans="1:7" ht="15.6" customHeight="1">
      <c r="A27" s="236" t="s">
        <v>173</v>
      </c>
      <c r="B27" s="237">
        <v>73547</v>
      </c>
      <c r="C27" s="237">
        <v>45422</v>
      </c>
      <c r="D27" s="237">
        <v>164926</v>
      </c>
      <c r="E27" s="237">
        <v>121745</v>
      </c>
      <c r="F27" s="238">
        <v>-26.182045280913869</v>
      </c>
    </row>
    <row r="28" spans="1:7" ht="15.6" customHeight="1">
      <c r="A28" s="236" t="s">
        <v>177</v>
      </c>
      <c r="B28" s="237">
        <v>11597</v>
      </c>
      <c r="C28" s="237">
        <v>7131</v>
      </c>
      <c r="D28" s="237">
        <v>29956</v>
      </c>
      <c r="E28" s="237">
        <v>21329</v>
      </c>
      <c r="F28" s="238">
        <v>-28.798905060755772</v>
      </c>
    </row>
    <row r="29" spans="1:7" ht="15.6" customHeight="1">
      <c r="A29" s="236" t="s">
        <v>178</v>
      </c>
      <c r="B29" s="237">
        <v>103079</v>
      </c>
      <c r="C29" s="237">
        <v>132947</v>
      </c>
      <c r="D29" s="237">
        <v>227912</v>
      </c>
      <c r="E29" s="237">
        <v>372644</v>
      </c>
      <c r="F29" s="238">
        <v>63.503457474814837</v>
      </c>
    </row>
    <row r="30" spans="1:7" ht="15.6" customHeight="1">
      <c r="A30" s="236" t="s">
        <v>179</v>
      </c>
      <c r="B30" s="237">
        <v>151034</v>
      </c>
      <c r="C30" s="237">
        <v>96165</v>
      </c>
      <c r="D30" s="237">
        <v>265161</v>
      </c>
      <c r="E30" s="237">
        <v>168942</v>
      </c>
      <c r="F30" s="238">
        <v>-36.28701053322321</v>
      </c>
    </row>
    <row r="31" spans="1:7" ht="15.6" customHeight="1">
      <c r="A31" s="236" t="s">
        <v>180</v>
      </c>
      <c r="B31" s="237">
        <v>598059</v>
      </c>
      <c r="C31" s="237">
        <v>533077</v>
      </c>
      <c r="D31" s="237">
        <v>1147658</v>
      </c>
      <c r="E31" s="237">
        <v>1175182</v>
      </c>
      <c r="F31" s="238">
        <v>2.3982754444268291</v>
      </c>
    </row>
    <row r="32" spans="1:7" ht="15.6" customHeight="1">
      <c r="A32" s="236" t="s">
        <v>181</v>
      </c>
      <c r="B32" s="237">
        <v>177812</v>
      </c>
      <c r="C32" s="237">
        <v>134475</v>
      </c>
      <c r="D32" s="237">
        <v>290641</v>
      </c>
      <c r="E32" s="237">
        <v>250391</v>
      </c>
      <c r="F32" s="238">
        <v>-13.848699942540801</v>
      </c>
    </row>
    <row r="33" spans="1:7" ht="15.6" customHeight="1">
      <c r="A33" s="236" t="s">
        <v>182</v>
      </c>
      <c r="B33" s="237">
        <v>4420</v>
      </c>
      <c r="C33" s="237">
        <v>2418</v>
      </c>
      <c r="D33" s="237">
        <v>8766</v>
      </c>
      <c r="E33" s="237">
        <v>2418</v>
      </c>
      <c r="F33" s="238">
        <v>-72.416153319644081</v>
      </c>
    </row>
    <row r="34" spans="1:7" ht="15.6" customHeight="1">
      <c r="A34" s="236" t="s">
        <v>183</v>
      </c>
      <c r="B34" s="237">
        <v>31262</v>
      </c>
      <c r="C34" s="237">
        <v>24490</v>
      </c>
      <c r="D34" s="237">
        <v>36772</v>
      </c>
      <c r="E34" s="237">
        <v>39988</v>
      </c>
      <c r="F34" s="238">
        <v>8.7457848362884789</v>
      </c>
    </row>
    <row r="35" spans="1:7" s="33" customFormat="1" ht="15.6" customHeight="1">
      <c r="A35" s="240" t="s">
        <v>153</v>
      </c>
      <c r="B35" s="241">
        <f>SUM(B7:B34)</f>
        <v>4113610</v>
      </c>
      <c r="C35" s="241">
        <f>SUM(C7:C34)</f>
        <v>4025817</v>
      </c>
      <c r="D35" s="241">
        <f>SUM(D7:D34)</f>
        <v>8260959</v>
      </c>
      <c r="E35" s="241">
        <f>SUM(E7:E34)</f>
        <v>8040035</v>
      </c>
      <c r="F35" s="242">
        <f>E35*100/D35-100</f>
        <v>-2.6743142049246273</v>
      </c>
      <c r="G35" s="239"/>
    </row>
    <row r="36" spans="1:7" ht="15.6" customHeight="1">
      <c r="A36" s="46" t="s">
        <v>187</v>
      </c>
      <c r="B36" s="151"/>
      <c r="C36" s="151"/>
      <c r="D36" s="151"/>
      <c r="E36" s="151"/>
      <c r="F36" s="151"/>
      <c r="G36" s="6"/>
    </row>
  </sheetData>
  <mergeCells count="3">
    <mergeCell ref="A5:A6"/>
    <mergeCell ref="B5:C5"/>
    <mergeCell ref="D5:F5"/>
  </mergeCells>
  <conditionalFormatting sqref="A7:F34">
    <cfRule type="expression" dxfId="11" priority="2">
      <formula>MOD(ROW(),2)=0</formula>
    </cfRule>
  </conditionalFormatting>
  <conditionalFormatting sqref="F7:F35">
    <cfRule type="expression" dxfId="1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AF028-5524-4C2A-ACE1-E94C5E016DBF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190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11186</v>
      </c>
      <c r="C7" s="237">
        <v>24313</v>
      </c>
      <c r="D7" s="237">
        <v>23065</v>
      </c>
      <c r="E7" s="237">
        <v>49293</v>
      </c>
      <c r="F7" s="238">
        <v>113.7134185996098</v>
      </c>
      <c r="G7" s="6"/>
    </row>
    <row r="8" spans="1:14" s="33" customFormat="1" ht="15.6" customHeight="1">
      <c r="A8" s="236" t="s">
        <v>11</v>
      </c>
      <c r="B8" s="237">
        <v>24490</v>
      </c>
      <c r="C8" s="237">
        <v>14884</v>
      </c>
      <c r="D8" s="237">
        <v>43377</v>
      </c>
      <c r="E8" s="237">
        <v>29465</v>
      </c>
      <c r="F8" s="238">
        <v>-32.07229637826498</v>
      </c>
      <c r="G8" s="239"/>
    </row>
    <row r="9" spans="1:14" ht="15.6" customHeight="1">
      <c r="A9" s="236" t="s">
        <v>8</v>
      </c>
      <c r="B9" s="237">
        <v>39609</v>
      </c>
      <c r="C9" s="237">
        <v>43514</v>
      </c>
      <c r="D9" s="237">
        <v>99889</v>
      </c>
      <c r="E9" s="237">
        <v>75386</v>
      </c>
      <c r="F9" s="238">
        <v>-24.530228553694599</v>
      </c>
      <c r="G9" s="243"/>
    </row>
    <row r="10" spans="1:14" ht="15.6" customHeight="1">
      <c r="A10" s="236" t="s">
        <v>10</v>
      </c>
      <c r="B10" s="237">
        <v>8042</v>
      </c>
      <c r="C10" s="237">
        <v>38448</v>
      </c>
      <c r="D10" s="237">
        <v>15350</v>
      </c>
      <c r="E10" s="237">
        <v>136719</v>
      </c>
      <c r="F10" s="238">
        <v>790.67752442996743</v>
      </c>
      <c r="G10" s="244"/>
    </row>
    <row r="11" spans="1:14" ht="15.6" customHeight="1">
      <c r="A11" s="236" t="s">
        <v>9</v>
      </c>
      <c r="B11" s="237">
        <v>472264</v>
      </c>
      <c r="C11" s="237">
        <v>445034</v>
      </c>
      <c r="D11" s="237">
        <v>981138</v>
      </c>
      <c r="E11" s="237">
        <v>888785</v>
      </c>
      <c r="F11" s="238">
        <v>-9.4128450839739202</v>
      </c>
    </row>
    <row r="12" spans="1:14" ht="15.6" customHeight="1">
      <c r="A12" s="236" t="s">
        <v>6</v>
      </c>
      <c r="B12" s="237">
        <v>6725</v>
      </c>
      <c r="C12" s="237">
        <v>11121</v>
      </c>
      <c r="D12" s="237">
        <v>11468</v>
      </c>
      <c r="E12" s="237">
        <v>15736</v>
      </c>
      <c r="F12" s="238">
        <v>37.216602720613878</v>
      </c>
    </row>
    <row r="13" spans="1:14" ht="15.6" customHeight="1">
      <c r="A13" s="236" t="s">
        <v>175</v>
      </c>
      <c r="B13" s="237">
        <v>180</v>
      </c>
      <c r="C13" s="237">
        <v>527</v>
      </c>
      <c r="D13" s="237">
        <v>315</v>
      </c>
      <c r="E13" s="237">
        <v>1016</v>
      </c>
      <c r="F13" s="238">
        <v>222.5396825396825</v>
      </c>
    </row>
    <row r="14" spans="1:14" ht="15.6" customHeight="1">
      <c r="A14" s="236" t="s">
        <v>148</v>
      </c>
      <c r="B14" s="237">
        <v>669856</v>
      </c>
      <c r="C14" s="237">
        <v>615787</v>
      </c>
      <c r="D14" s="237">
        <v>1312496</v>
      </c>
      <c r="E14" s="237">
        <v>1237755</v>
      </c>
      <c r="F14" s="238">
        <v>-5.6945697358315783</v>
      </c>
    </row>
    <row r="15" spans="1:14" ht="15.6" customHeight="1">
      <c r="A15" s="236" t="s">
        <v>145</v>
      </c>
      <c r="B15" s="237">
        <v>352694</v>
      </c>
      <c r="C15" s="237">
        <v>368939</v>
      </c>
      <c r="D15" s="237">
        <v>627995</v>
      </c>
      <c r="E15" s="237">
        <v>599350</v>
      </c>
      <c r="F15" s="238">
        <v>-4.5613420489016647</v>
      </c>
    </row>
    <row r="16" spans="1:14" ht="15.6" customHeight="1">
      <c r="A16" s="236" t="s">
        <v>144</v>
      </c>
      <c r="B16" s="237">
        <v>36981</v>
      </c>
      <c r="C16" s="237">
        <v>23600</v>
      </c>
      <c r="D16" s="237">
        <v>76407</v>
      </c>
      <c r="E16" s="237">
        <v>53848</v>
      </c>
      <c r="F16" s="238">
        <v>-29.524781760833431</v>
      </c>
      <c r="G16" s="1"/>
    </row>
    <row r="17" spans="1:7" ht="15.6" customHeight="1">
      <c r="A17" s="236" t="s">
        <v>150</v>
      </c>
      <c r="B17" s="237">
        <v>7143</v>
      </c>
      <c r="C17" s="237">
        <v>14415</v>
      </c>
      <c r="D17" s="237">
        <v>11936</v>
      </c>
      <c r="E17" s="237">
        <v>22537</v>
      </c>
      <c r="F17" s="238">
        <v>88.815348525469176</v>
      </c>
      <c r="G17" s="2"/>
    </row>
    <row r="18" spans="1:7" ht="15.6" customHeight="1">
      <c r="A18" s="236" t="s">
        <v>147</v>
      </c>
      <c r="B18" s="237">
        <v>65</v>
      </c>
      <c r="C18" s="237">
        <v>103</v>
      </c>
      <c r="D18" s="237">
        <v>200</v>
      </c>
      <c r="E18" s="237">
        <v>248</v>
      </c>
      <c r="F18" s="238">
        <v>24</v>
      </c>
    </row>
    <row r="19" spans="1:7" ht="15.6" customHeight="1">
      <c r="A19" s="236" t="s">
        <v>143</v>
      </c>
      <c r="B19" s="237">
        <v>3954</v>
      </c>
      <c r="C19" s="237">
        <v>11394</v>
      </c>
      <c r="D19" s="237">
        <v>7435</v>
      </c>
      <c r="E19" s="237">
        <v>23486</v>
      </c>
      <c r="F19" s="238">
        <v>215.88433086751851</v>
      </c>
    </row>
    <row r="20" spans="1:7" ht="15.6" customHeight="1">
      <c r="A20" s="236" t="s">
        <v>142</v>
      </c>
      <c r="B20" s="237">
        <v>31746</v>
      </c>
      <c r="C20" s="237">
        <v>88554</v>
      </c>
      <c r="D20" s="237">
        <v>73170</v>
      </c>
      <c r="E20" s="237">
        <v>126706</v>
      </c>
      <c r="F20" s="238">
        <v>73.166598332649983</v>
      </c>
    </row>
    <row r="21" spans="1:7" ht="15.6" customHeight="1">
      <c r="A21" s="236" t="s">
        <v>149</v>
      </c>
      <c r="B21" s="237">
        <v>631</v>
      </c>
      <c r="C21" s="237">
        <v>8388</v>
      </c>
      <c r="D21" s="237">
        <v>2137</v>
      </c>
      <c r="E21" s="237">
        <v>40187</v>
      </c>
      <c r="F21" s="238">
        <v>1780.5334581188581</v>
      </c>
    </row>
    <row r="22" spans="1:7" ht="15.6" customHeight="1">
      <c r="A22" s="236" t="s">
        <v>146</v>
      </c>
      <c r="B22" s="237">
        <v>33624</v>
      </c>
      <c r="C22" s="237">
        <v>41581</v>
      </c>
      <c r="D22" s="237">
        <v>65739</v>
      </c>
      <c r="E22" s="237">
        <v>73210</v>
      </c>
      <c r="F22" s="238">
        <v>11.36463895100322</v>
      </c>
    </row>
    <row r="23" spans="1:7" ht="15.6" customHeight="1">
      <c r="A23" s="236" t="s">
        <v>165</v>
      </c>
      <c r="B23" s="237">
        <v>10298</v>
      </c>
      <c r="C23" s="237">
        <v>15091</v>
      </c>
      <c r="D23" s="237">
        <v>19511</v>
      </c>
      <c r="E23" s="237">
        <v>32687</v>
      </c>
      <c r="F23" s="238">
        <v>67.531136282097265</v>
      </c>
    </row>
    <row r="24" spans="1:7" ht="15.6" customHeight="1">
      <c r="A24" s="236" t="s">
        <v>141</v>
      </c>
      <c r="B24" s="237">
        <v>38220</v>
      </c>
      <c r="C24" s="237">
        <v>33951</v>
      </c>
      <c r="D24" s="237">
        <v>69962</v>
      </c>
      <c r="E24" s="237">
        <v>76181</v>
      </c>
      <c r="F24" s="238">
        <v>8.8891112318115546</v>
      </c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 t="s">
        <v>191</v>
      </c>
    </row>
    <row r="26" spans="1:7" ht="15.6" customHeight="1">
      <c r="A26" s="236" t="s">
        <v>152</v>
      </c>
      <c r="B26" s="237">
        <v>22892</v>
      </c>
      <c r="C26" s="237">
        <v>5497</v>
      </c>
      <c r="D26" s="237">
        <v>55287</v>
      </c>
      <c r="E26" s="237">
        <v>9103</v>
      </c>
      <c r="F26" s="238">
        <v>-83.535008229782761</v>
      </c>
    </row>
    <row r="27" spans="1:7" ht="15.6" customHeight="1">
      <c r="A27" s="236" t="s">
        <v>173</v>
      </c>
      <c r="B27" s="237">
        <v>152746</v>
      </c>
      <c r="C27" s="237">
        <v>147615</v>
      </c>
      <c r="D27" s="237">
        <v>216887</v>
      </c>
      <c r="E27" s="237">
        <v>236839</v>
      </c>
      <c r="F27" s="238">
        <v>9.199260444378865</v>
      </c>
    </row>
    <row r="28" spans="1:7" ht="15.6" customHeight="1">
      <c r="A28" s="236" t="s">
        <v>177</v>
      </c>
      <c r="B28" s="237">
        <v>23143</v>
      </c>
      <c r="C28" s="237">
        <v>29980</v>
      </c>
      <c r="D28" s="237">
        <v>51124</v>
      </c>
      <c r="E28" s="237">
        <v>51895</v>
      </c>
      <c r="F28" s="238">
        <v>1.508097957906273</v>
      </c>
    </row>
    <row r="29" spans="1:7" ht="15.6" customHeight="1">
      <c r="A29" s="236" t="s">
        <v>178</v>
      </c>
      <c r="B29" s="237">
        <v>88339</v>
      </c>
      <c r="C29" s="237">
        <v>67351</v>
      </c>
      <c r="D29" s="237">
        <v>134324</v>
      </c>
      <c r="E29" s="237">
        <v>116603</v>
      </c>
      <c r="F29" s="238">
        <v>-13.19272803073166</v>
      </c>
    </row>
    <row r="30" spans="1:7" ht="15.6" customHeight="1">
      <c r="A30" s="236" t="s">
        <v>179</v>
      </c>
      <c r="B30" s="237">
        <v>5047</v>
      </c>
      <c r="C30" s="237">
        <v>2279</v>
      </c>
      <c r="D30" s="237">
        <v>6884</v>
      </c>
      <c r="E30" s="237">
        <v>8268</v>
      </c>
      <c r="F30" s="238">
        <v>20.10459035444509</v>
      </c>
    </row>
    <row r="31" spans="1:7" ht="15.6" customHeight="1">
      <c r="A31" s="236" t="s">
        <v>180</v>
      </c>
      <c r="B31" s="237">
        <v>74765</v>
      </c>
      <c r="C31" s="237">
        <v>79564</v>
      </c>
      <c r="D31" s="237">
        <v>157230</v>
      </c>
      <c r="E31" s="237">
        <v>157428</v>
      </c>
      <c r="F31" s="238">
        <v>0.12593016599885229</v>
      </c>
    </row>
    <row r="32" spans="1:7" ht="15.6" customHeight="1">
      <c r="A32" s="236" t="s">
        <v>181</v>
      </c>
      <c r="B32" s="237">
        <v>969560</v>
      </c>
      <c r="C32" s="237">
        <v>965258</v>
      </c>
      <c r="D32" s="237">
        <v>1937619</v>
      </c>
      <c r="E32" s="237">
        <v>1877418</v>
      </c>
      <c r="F32" s="238">
        <v>-3.1069575597679489</v>
      </c>
    </row>
    <row r="33" spans="1:6" ht="15.6" customHeight="1">
      <c r="A33" s="236" t="s">
        <v>182</v>
      </c>
      <c r="B33" s="237">
        <v>130778</v>
      </c>
      <c r="C33" s="237">
        <v>143441</v>
      </c>
      <c r="D33" s="237">
        <v>248121</v>
      </c>
      <c r="E33" s="237">
        <v>260431</v>
      </c>
      <c r="F33" s="238">
        <v>4.9612890484884389</v>
      </c>
    </row>
    <row r="34" spans="1:6" ht="15.6" customHeight="1">
      <c r="A34" s="236" t="s">
        <v>183</v>
      </c>
      <c r="B34" s="237">
        <v>31027</v>
      </c>
      <c r="C34" s="237">
        <v>30205</v>
      </c>
      <c r="D34" s="237">
        <v>49971</v>
      </c>
      <c r="E34" s="237">
        <v>46044</v>
      </c>
      <c r="F34" s="238">
        <v>-7.8585579636188916</v>
      </c>
    </row>
    <row r="35" spans="1:6" ht="15.6" customHeight="1">
      <c r="A35" s="240" t="s">
        <v>153</v>
      </c>
      <c r="B35" s="241">
        <f>SUM(B7:B34)</f>
        <v>3246005</v>
      </c>
      <c r="C35" s="241">
        <f>SUM(C7:C34)</f>
        <v>3270834</v>
      </c>
      <c r="D35" s="241">
        <f>SUM(D7:D34)</f>
        <v>6299037</v>
      </c>
      <c r="E35" s="241">
        <f>SUM(E7:E34)</f>
        <v>6246624</v>
      </c>
      <c r="F35" s="242">
        <f>E35*100/D35-100</f>
        <v>-0.83207957025811652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9" priority="2">
      <formula>MOD(ROW(),2)=0</formula>
    </cfRule>
  </conditionalFormatting>
  <conditionalFormatting sqref="F7:F35">
    <cfRule type="expression" dxfId="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B9B18-B82D-4826-8606-6F0C9FACD48B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192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210212</v>
      </c>
      <c r="C7" s="237">
        <v>196956</v>
      </c>
      <c r="D7" s="237">
        <v>328007</v>
      </c>
      <c r="E7" s="237">
        <v>362062</v>
      </c>
      <c r="F7" s="238">
        <v>10.38240037560173</v>
      </c>
      <c r="G7" s="6"/>
    </row>
    <row r="8" spans="1:14" s="33" customFormat="1" ht="15.6" customHeight="1">
      <c r="A8" s="236" t="s">
        <v>11</v>
      </c>
      <c r="B8" s="237">
        <v>60373</v>
      </c>
      <c r="C8" s="237">
        <v>12279</v>
      </c>
      <c r="D8" s="237">
        <v>67886</v>
      </c>
      <c r="E8" s="237">
        <v>102551</v>
      </c>
      <c r="F8" s="238">
        <v>51.06354771234129</v>
      </c>
      <c r="G8" s="239"/>
    </row>
    <row r="9" spans="1:14" ht="15.6" customHeight="1">
      <c r="A9" s="236" t="s">
        <v>8</v>
      </c>
      <c r="B9" s="237">
        <v>435388</v>
      </c>
      <c r="C9" s="237">
        <v>397360</v>
      </c>
      <c r="D9" s="237">
        <v>596909</v>
      </c>
      <c r="E9" s="237">
        <v>620313</v>
      </c>
      <c r="F9" s="238">
        <v>3.9208656595896509</v>
      </c>
      <c r="G9" s="6"/>
    </row>
    <row r="10" spans="1:14" ht="15.6" customHeight="1">
      <c r="A10" s="236" t="s">
        <v>10</v>
      </c>
      <c r="B10" s="237">
        <v>251720</v>
      </c>
      <c r="C10" s="237">
        <v>123504</v>
      </c>
      <c r="D10" s="237">
        <v>455838</v>
      </c>
      <c r="E10" s="237">
        <v>224228</v>
      </c>
      <c r="F10" s="238">
        <v>-50.809717487352962</v>
      </c>
    </row>
    <row r="11" spans="1:14" ht="15.6" customHeight="1">
      <c r="A11" s="236" t="s">
        <v>9</v>
      </c>
      <c r="B11" s="237">
        <v>677794</v>
      </c>
      <c r="C11" s="237">
        <v>688564</v>
      </c>
      <c r="D11" s="237">
        <v>1341122</v>
      </c>
      <c r="E11" s="237">
        <v>1229408</v>
      </c>
      <c r="F11" s="238">
        <v>-8.3298909420619509</v>
      </c>
    </row>
    <row r="12" spans="1:14" ht="15.6" customHeight="1">
      <c r="A12" s="236" t="s">
        <v>6</v>
      </c>
      <c r="B12" s="237">
        <v>61171</v>
      </c>
      <c r="C12" s="237">
        <v>77786</v>
      </c>
      <c r="D12" s="237">
        <v>168672</v>
      </c>
      <c r="E12" s="237">
        <v>126492</v>
      </c>
      <c r="F12" s="238">
        <v>-25.00711439954468</v>
      </c>
    </row>
    <row r="13" spans="1:14" ht="15.6" customHeight="1">
      <c r="A13" s="236" t="s">
        <v>175</v>
      </c>
      <c r="B13" s="237">
        <v>79</v>
      </c>
      <c r="C13" s="237">
        <v>32</v>
      </c>
      <c r="D13" s="237">
        <v>732</v>
      </c>
      <c r="E13" s="237">
        <v>247</v>
      </c>
      <c r="F13" s="238">
        <v>-66.256830601092901</v>
      </c>
    </row>
    <row r="14" spans="1:14" ht="15.6" customHeight="1">
      <c r="A14" s="236" t="s">
        <v>148</v>
      </c>
      <c r="B14" s="237">
        <v>944928</v>
      </c>
      <c r="C14" s="237">
        <v>898314</v>
      </c>
      <c r="D14" s="237">
        <v>1782908</v>
      </c>
      <c r="E14" s="237">
        <v>1761890</v>
      </c>
      <c r="F14" s="238">
        <v>-1.1788606030148541</v>
      </c>
    </row>
    <row r="15" spans="1:14" ht="15.6" customHeight="1">
      <c r="A15" s="236" t="s">
        <v>145</v>
      </c>
      <c r="B15" s="237">
        <v>590933</v>
      </c>
      <c r="C15" s="237">
        <v>585077</v>
      </c>
      <c r="D15" s="237">
        <v>1202473</v>
      </c>
      <c r="E15" s="237">
        <v>1079398</v>
      </c>
      <c r="F15" s="238">
        <v>-10.23515704718525</v>
      </c>
    </row>
    <row r="16" spans="1:14" ht="15.6" customHeight="1">
      <c r="A16" s="236" t="s">
        <v>144</v>
      </c>
      <c r="B16" s="237">
        <v>488177</v>
      </c>
      <c r="C16" s="237">
        <v>531098</v>
      </c>
      <c r="D16" s="237">
        <v>1105422</v>
      </c>
      <c r="E16" s="237">
        <v>1245954</v>
      </c>
      <c r="F16" s="238">
        <v>12.71297296417114</v>
      </c>
      <c r="G16" s="1"/>
    </row>
    <row r="17" spans="1:7" ht="15.6" customHeight="1">
      <c r="A17" s="236" t="s">
        <v>150</v>
      </c>
      <c r="B17" s="237">
        <v>242823</v>
      </c>
      <c r="C17" s="237">
        <v>356702</v>
      </c>
      <c r="D17" s="237">
        <v>474111</v>
      </c>
      <c r="E17" s="237">
        <v>574369</v>
      </c>
      <c r="F17" s="238">
        <v>21.146524758969949</v>
      </c>
      <c r="G17" s="2"/>
    </row>
    <row r="18" spans="1:7" ht="15.6" customHeight="1">
      <c r="A18" s="236" t="s">
        <v>147</v>
      </c>
      <c r="B18" s="237">
        <v>3036</v>
      </c>
      <c r="C18" s="237">
        <v>4604</v>
      </c>
      <c r="D18" s="237">
        <v>3036</v>
      </c>
      <c r="E18" s="237">
        <v>10608</v>
      </c>
      <c r="F18" s="238">
        <v>249.40711462450599</v>
      </c>
    </row>
    <row r="19" spans="1:7" ht="15.6" customHeight="1">
      <c r="A19" s="236" t="s">
        <v>143</v>
      </c>
      <c r="B19" s="237">
        <v>140303</v>
      </c>
      <c r="C19" s="237">
        <v>156798</v>
      </c>
      <c r="D19" s="237">
        <v>261979</v>
      </c>
      <c r="E19" s="237">
        <v>317147</v>
      </c>
      <c r="F19" s="238">
        <v>21.058176418720581</v>
      </c>
    </row>
    <row r="20" spans="1:7" ht="15.6" customHeight="1">
      <c r="A20" s="236" t="s">
        <v>142</v>
      </c>
      <c r="B20" s="237">
        <v>244478</v>
      </c>
      <c r="C20" s="237">
        <v>246019</v>
      </c>
      <c r="D20" s="237">
        <v>537940</v>
      </c>
      <c r="E20" s="237">
        <v>406775</v>
      </c>
      <c r="F20" s="238">
        <v>-24.38283079897386</v>
      </c>
    </row>
    <row r="21" spans="1:7" ht="15.6" customHeight="1">
      <c r="A21" s="236" t="s">
        <v>149</v>
      </c>
      <c r="B21" s="237">
        <v>420348</v>
      </c>
      <c r="C21" s="237">
        <v>302017</v>
      </c>
      <c r="D21" s="237">
        <v>938561</v>
      </c>
      <c r="E21" s="237">
        <v>611592</v>
      </c>
      <c r="F21" s="238">
        <v>-34.83726683721143</v>
      </c>
    </row>
    <row r="22" spans="1:7" ht="15.6" customHeight="1">
      <c r="A22" s="236" t="s">
        <v>146</v>
      </c>
      <c r="B22" s="237">
        <v>38798</v>
      </c>
      <c r="C22" s="237">
        <v>38967</v>
      </c>
      <c r="D22" s="237">
        <v>76314</v>
      </c>
      <c r="E22" s="237">
        <v>68822</v>
      </c>
      <c r="F22" s="238">
        <v>-9.8173336478234603</v>
      </c>
    </row>
    <row r="23" spans="1:7" ht="15.6" customHeight="1">
      <c r="A23" s="236" t="s">
        <v>165</v>
      </c>
      <c r="B23" s="237">
        <v>33888</v>
      </c>
      <c r="C23" s="237">
        <v>57276</v>
      </c>
      <c r="D23" s="237">
        <v>58757</v>
      </c>
      <c r="E23" s="237">
        <v>131160</v>
      </c>
      <c r="F23" s="238">
        <v>123.22446687203229</v>
      </c>
    </row>
    <row r="24" spans="1:7" ht="15.6" customHeight="1">
      <c r="A24" s="236" t="s">
        <v>141</v>
      </c>
      <c r="B24" s="237">
        <v>43712</v>
      </c>
      <c r="C24" s="237">
        <v>51288</v>
      </c>
      <c r="D24" s="237">
        <v>90841</v>
      </c>
      <c r="E24" s="237">
        <v>96512</v>
      </c>
      <c r="F24" s="238">
        <v>6.2427758391034871</v>
      </c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>
      <c r="A26" s="236" t="s">
        <v>152</v>
      </c>
      <c r="B26" s="237">
        <v>33552</v>
      </c>
      <c r="C26" s="237">
        <v>77869</v>
      </c>
      <c r="D26" s="237">
        <v>55416</v>
      </c>
      <c r="E26" s="237">
        <v>120481</v>
      </c>
      <c r="F26" s="238">
        <v>117.41193879024109</v>
      </c>
    </row>
    <row r="27" spans="1:7" ht="15.6" customHeight="1">
      <c r="A27" s="236" t="s">
        <v>173</v>
      </c>
      <c r="B27" s="237">
        <v>96966</v>
      </c>
      <c r="C27" s="237">
        <v>74440</v>
      </c>
      <c r="D27" s="237">
        <v>144376</v>
      </c>
      <c r="E27" s="237">
        <v>144537</v>
      </c>
      <c r="F27" s="238">
        <v>0.11151437912118919</v>
      </c>
    </row>
    <row r="28" spans="1:7" ht="15.6" customHeight="1">
      <c r="A28" s="236" t="s">
        <v>177</v>
      </c>
      <c r="B28" s="237">
        <v>8567</v>
      </c>
      <c r="C28" s="237">
        <v>22274</v>
      </c>
      <c r="D28" s="237">
        <v>35320</v>
      </c>
      <c r="E28" s="237">
        <v>40679</v>
      </c>
      <c r="F28" s="238">
        <v>15.1727066817667</v>
      </c>
    </row>
    <row r="29" spans="1:7" ht="15.6" customHeight="1">
      <c r="A29" s="236" t="s">
        <v>178</v>
      </c>
      <c r="B29" s="237">
        <v>288533</v>
      </c>
      <c r="C29" s="237">
        <v>241337</v>
      </c>
      <c r="D29" s="237">
        <v>421382</v>
      </c>
      <c r="E29" s="237">
        <v>385516</v>
      </c>
      <c r="F29" s="238">
        <v>-8.5115168659316254</v>
      </c>
    </row>
    <row r="30" spans="1:7" ht="15.6" customHeight="1">
      <c r="A30" s="236" t="s">
        <v>179</v>
      </c>
      <c r="B30" s="237">
        <v>85462</v>
      </c>
      <c r="C30" s="237">
        <v>40880</v>
      </c>
      <c r="D30" s="237">
        <v>138044</v>
      </c>
      <c r="E30" s="237">
        <v>102656</v>
      </c>
      <c r="F30" s="238">
        <v>-25.6353046854626</v>
      </c>
    </row>
    <row r="31" spans="1:7" ht="15.6" customHeight="1">
      <c r="A31" s="236" t="s">
        <v>180</v>
      </c>
      <c r="B31" s="237">
        <v>309644</v>
      </c>
      <c r="C31" s="237">
        <v>142956</v>
      </c>
      <c r="D31" s="237">
        <v>599641</v>
      </c>
      <c r="E31" s="237">
        <v>355050</v>
      </c>
      <c r="F31" s="238">
        <v>-40.789572427502463</v>
      </c>
    </row>
    <row r="32" spans="1:7" ht="15.6" customHeight="1">
      <c r="A32" s="236" t="s">
        <v>181</v>
      </c>
      <c r="B32" s="237">
        <v>1292782</v>
      </c>
      <c r="C32" s="237">
        <v>1131633</v>
      </c>
      <c r="D32" s="237">
        <v>2433708</v>
      </c>
      <c r="E32" s="237">
        <v>2133966</v>
      </c>
      <c r="F32" s="238">
        <v>-12.316268015719221</v>
      </c>
    </row>
    <row r="33" spans="1:6" ht="15.6" customHeight="1">
      <c r="A33" s="236" t="s">
        <v>182</v>
      </c>
      <c r="B33" s="237">
        <v>173255</v>
      </c>
      <c r="C33" s="237">
        <v>163495</v>
      </c>
      <c r="D33" s="237">
        <v>279618</v>
      </c>
      <c r="E33" s="237">
        <v>266515</v>
      </c>
      <c r="F33" s="238">
        <v>-4.6860359490447649</v>
      </c>
    </row>
    <row r="34" spans="1:6" ht="15.6" customHeight="1">
      <c r="A34" s="236" t="s">
        <v>183</v>
      </c>
      <c r="B34" s="237">
        <v>21882</v>
      </c>
      <c r="C34" s="237">
        <v>37475</v>
      </c>
      <c r="D34" s="237">
        <v>51645</v>
      </c>
      <c r="E34" s="237">
        <v>56273</v>
      </c>
      <c r="F34" s="238">
        <v>8.9611772678865265</v>
      </c>
    </row>
    <row r="35" spans="1:6" ht="15.6" customHeight="1">
      <c r="A35" s="240" t="s">
        <v>153</v>
      </c>
      <c r="B35" s="241">
        <f>SUM(B7:B34)</f>
        <v>7198804</v>
      </c>
      <c r="C35" s="241">
        <f>SUM(C7:C34)</f>
        <v>6657000</v>
      </c>
      <c r="D35" s="241">
        <f>SUM(D7:D34)</f>
        <v>13650658</v>
      </c>
      <c r="E35" s="241">
        <f>SUM(E7:E34)</f>
        <v>12575201</v>
      </c>
      <c r="F35" s="242">
        <f>E35*100/D35-100</f>
        <v>-7.8784260802666068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7" priority="2">
      <formula>MOD(ROW(),2)=0</formula>
    </cfRule>
  </conditionalFormatting>
  <conditionalFormatting sqref="F7:F35">
    <cfRule type="expression" dxfId="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104B1-2DE2-430D-AB2C-7D163CB6FC72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194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157426</v>
      </c>
      <c r="C7" s="237">
        <v>110187</v>
      </c>
      <c r="D7" s="237">
        <v>221761</v>
      </c>
      <c r="E7" s="237">
        <v>223221</v>
      </c>
      <c r="F7" s="238">
        <v>0.65836643954527574</v>
      </c>
      <c r="G7" s="6"/>
    </row>
    <row r="8" spans="1:14" s="33" customFormat="1" ht="15.6" customHeight="1">
      <c r="A8" s="236" t="s">
        <v>11</v>
      </c>
      <c r="B8" s="237">
        <v>0</v>
      </c>
      <c r="C8" s="237">
        <v>37</v>
      </c>
      <c r="D8" s="237">
        <v>0</v>
      </c>
      <c r="E8" s="237">
        <v>115</v>
      </c>
      <c r="F8" s="238"/>
      <c r="G8" s="245"/>
    </row>
    <row r="9" spans="1:14" ht="15.6" customHeight="1">
      <c r="A9" s="236" t="s">
        <v>8</v>
      </c>
      <c r="B9" s="237">
        <v>7091</v>
      </c>
      <c r="C9" s="237">
        <v>16002</v>
      </c>
      <c r="D9" s="237">
        <v>7091</v>
      </c>
      <c r="E9" s="237">
        <v>16002</v>
      </c>
      <c r="F9" s="238">
        <v>125.66633761105621</v>
      </c>
      <c r="G9" s="246"/>
    </row>
    <row r="10" spans="1:14" ht="15.6" customHeight="1">
      <c r="A10" s="236" t="s">
        <v>10</v>
      </c>
      <c r="B10" s="237">
        <v>14720</v>
      </c>
      <c r="C10" s="237">
        <v>23334</v>
      </c>
      <c r="D10" s="237">
        <v>19832</v>
      </c>
      <c r="E10" s="237">
        <v>46569</v>
      </c>
      <c r="F10" s="238">
        <v>134.81746672045179</v>
      </c>
    </row>
    <row r="11" spans="1:14" ht="15.6" customHeight="1">
      <c r="A11" s="236" t="s">
        <v>9</v>
      </c>
      <c r="B11" s="237">
        <v>188338</v>
      </c>
      <c r="C11" s="237">
        <v>227257</v>
      </c>
      <c r="D11" s="237">
        <v>425660</v>
      </c>
      <c r="E11" s="237">
        <v>423190</v>
      </c>
      <c r="F11" s="238">
        <v>-0.58027533712352408</v>
      </c>
    </row>
    <row r="12" spans="1:14" ht="15.6" customHeight="1">
      <c r="A12" s="236" t="s">
        <v>6</v>
      </c>
      <c r="B12" s="237">
        <v>4009</v>
      </c>
      <c r="C12" s="237">
        <v>428</v>
      </c>
      <c r="D12" s="237">
        <v>4009</v>
      </c>
      <c r="E12" s="237">
        <v>428</v>
      </c>
      <c r="F12" s="238">
        <v>-89.324020952856074</v>
      </c>
    </row>
    <row r="13" spans="1:14" ht="15.6" customHeight="1">
      <c r="A13" s="236" t="s">
        <v>175</v>
      </c>
      <c r="B13" s="237">
        <v>0</v>
      </c>
      <c r="C13" s="237">
        <v>0</v>
      </c>
      <c r="D13" s="237">
        <v>0</v>
      </c>
      <c r="E13" s="237">
        <v>0</v>
      </c>
      <c r="F13" s="238"/>
    </row>
    <row r="14" spans="1:14" ht="15.6" customHeight="1">
      <c r="A14" s="236" t="s">
        <v>148</v>
      </c>
      <c r="B14" s="237">
        <v>30891</v>
      </c>
      <c r="C14" s="237">
        <v>52385</v>
      </c>
      <c r="D14" s="237">
        <v>45994</v>
      </c>
      <c r="E14" s="237">
        <v>113330</v>
      </c>
      <c r="F14" s="238">
        <v>146.40170457016131</v>
      </c>
    </row>
    <row r="15" spans="1:14" ht="15.6" customHeight="1">
      <c r="A15" s="236" t="s">
        <v>145</v>
      </c>
      <c r="B15" s="237">
        <v>200387</v>
      </c>
      <c r="C15" s="237">
        <v>184733</v>
      </c>
      <c r="D15" s="237">
        <v>408661</v>
      </c>
      <c r="E15" s="237">
        <v>365817</v>
      </c>
      <c r="F15" s="238">
        <v>-10.483995291941239</v>
      </c>
    </row>
    <row r="16" spans="1:14" ht="15.6" customHeight="1">
      <c r="A16" s="236" t="s">
        <v>144</v>
      </c>
      <c r="B16" s="237">
        <v>294913</v>
      </c>
      <c r="C16" s="237">
        <v>296395</v>
      </c>
      <c r="D16" s="237">
        <v>714769</v>
      </c>
      <c r="E16" s="237">
        <v>772336</v>
      </c>
      <c r="F16" s="238">
        <v>8.0539307104812821</v>
      </c>
      <c r="G16" s="1"/>
    </row>
    <row r="17" spans="1:10" ht="15.6" customHeight="1">
      <c r="A17" s="236" t="s">
        <v>150</v>
      </c>
      <c r="B17" s="237">
        <v>75909</v>
      </c>
      <c r="C17" s="237">
        <v>166375</v>
      </c>
      <c r="D17" s="237">
        <v>156504</v>
      </c>
      <c r="E17" s="237">
        <v>292913</v>
      </c>
      <c r="F17" s="238">
        <v>87.16007258600419</v>
      </c>
      <c r="G17" s="2"/>
    </row>
    <row r="18" spans="1:10" ht="15.6" customHeight="1">
      <c r="A18" s="236" t="s">
        <v>147</v>
      </c>
      <c r="B18" s="237">
        <v>3036</v>
      </c>
      <c r="C18" s="237">
        <v>4604</v>
      </c>
      <c r="D18" s="237">
        <v>3036</v>
      </c>
      <c r="E18" s="237">
        <v>10608</v>
      </c>
      <c r="F18" s="238">
        <v>249.40711462450599</v>
      </c>
    </row>
    <row r="19" spans="1:10" ht="15.6" customHeight="1">
      <c r="A19" s="236" t="s">
        <v>143</v>
      </c>
      <c r="B19" s="237">
        <v>9313</v>
      </c>
      <c r="C19" s="237">
        <v>86098</v>
      </c>
      <c r="D19" s="237">
        <v>25020</v>
      </c>
      <c r="E19" s="237">
        <v>135388</v>
      </c>
      <c r="F19" s="238">
        <v>441.11910471622713</v>
      </c>
    </row>
    <row r="20" spans="1:10" ht="15.6" customHeight="1">
      <c r="A20" s="236" t="s">
        <v>142</v>
      </c>
      <c r="B20" s="237">
        <v>3356</v>
      </c>
      <c r="C20" s="237">
        <v>7752</v>
      </c>
      <c r="D20" s="237">
        <v>10115</v>
      </c>
      <c r="E20" s="237">
        <v>12570</v>
      </c>
      <c r="F20" s="238">
        <v>24.270884824518049</v>
      </c>
      <c r="J20" s="247"/>
    </row>
    <row r="21" spans="1:10" ht="15.6" customHeight="1">
      <c r="A21" s="236" t="s">
        <v>149</v>
      </c>
      <c r="B21" s="237">
        <v>240664</v>
      </c>
      <c r="C21" s="237">
        <v>203685</v>
      </c>
      <c r="D21" s="237">
        <v>578439</v>
      </c>
      <c r="E21" s="237">
        <v>423910</v>
      </c>
      <c r="F21" s="238">
        <v>-26.714830777316191</v>
      </c>
    </row>
    <row r="22" spans="1:10" ht="15.6" customHeight="1">
      <c r="A22" s="236" t="s">
        <v>146</v>
      </c>
      <c r="B22" s="237">
        <v>23313</v>
      </c>
      <c r="C22" s="237">
        <v>16604</v>
      </c>
      <c r="D22" s="237">
        <v>41051</v>
      </c>
      <c r="E22" s="237">
        <v>33616</v>
      </c>
      <c r="F22" s="238">
        <v>-18.111617256583269</v>
      </c>
    </row>
    <row r="23" spans="1:10" ht="15.6" customHeight="1">
      <c r="A23" s="236" t="s">
        <v>165</v>
      </c>
      <c r="B23" s="237">
        <v>0</v>
      </c>
      <c r="C23" s="237">
        <v>2396</v>
      </c>
      <c r="D23" s="237">
        <v>2709</v>
      </c>
      <c r="E23" s="237">
        <v>4213</v>
      </c>
      <c r="F23" s="238">
        <v>55.518641565153189</v>
      </c>
    </row>
    <row r="24" spans="1:10" ht="15.6" customHeight="1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10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10" ht="15.6" customHeight="1">
      <c r="A26" s="236" t="s">
        <v>152</v>
      </c>
      <c r="B26" s="237">
        <v>0</v>
      </c>
      <c r="C26" s="237">
        <v>0</v>
      </c>
      <c r="D26" s="237">
        <v>0</v>
      </c>
      <c r="E26" s="237">
        <v>0</v>
      </c>
      <c r="F26" s="238"/>
    </row>
    <row r="27" spans="1:10" ht="15.6" customHeight="1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10" ht="15.6" customHeight="1">
      <c r="A28" s="236" t="s">
        <v>177</v>
      </c>
      <c r="B28" s="237">
        <v>3300</v>
      </c>
      <c r="C28" s="237">
        <v>17594</v>
      </c>
      <c r="D28" s="237">
        <v>23666</v>
      </c>
      <c r="E28" s="237">
        <v>28154</v>
      </c>
      <c r="F28" s="238">
        <v>18.963914476464129</v>
      </c>
    </row>
    <row r="29" spans="1:10" ht="15.6" customHeight="1">
      <c r="A29" s="236" t="s">
        <v>178</v>
      </c>
      <c r="B29" s="237">
        <v>2304</v>
      </c>
      <c r="C29" s="237">
        <v>0</v>
      </c>
      <c r="D29" s="237">
        <v>2304</v>
      </c>
      <c r="E29" s="237">
        <v>0</v>
      </c>
      <c r="F29" s="238">
        <v>-100</v>
      </c>
    </row>
    <row r="30" spans="1:10" ht="15.6" customHeight="1">
      <c r="A30" s="236" t="s">
        <v>179</v>
      </c>
      <c r="B30" s="237">
        <v>0</v>
      </c>
      <c r="C30" s="237">
        <v>0</v>
      </c>
      <c r="D30" s="237">
        <v>0</v>
      </c>
      <c r="E30" s="237">
        <v>0</v>
      </c>
      <c r="F30" s="238"/>
    </row>
    <row r="31" spans="1:10" ht="15.6" customHeight="1">
      <c r="A31" s="236" t="s">
        <v>180</v>
      </c>
      <c r="B31" s="237">
        <v>251785</v>
      </c>
      <c r="C31" s="237">
        <v>99302</v>
      </c>
      <c r="D31" s="237">
        <v>482586</v>
      </c>
      <c r="E31" s="237">
        <v>245115</v>
      </c>
      <c r="F31" s="238">
        <v>-49.208016809439137</v>
      </c>
    </row>
    <row r="32" spans="1:10" ht="15.6" customHeight="1">
      <c r="A32" s="236" t="s">
        <v>181</v>
      </c>
      <c r="B32" s="237">
        <v>15519</v>
      </c>
      <c r="C32" s="237">
        <v>8774</v>
      </c>
      <c r="D32" s="237">
        <v>28195</v>
      </c>
      <c r="E32" s="237">
        <v>68674</v>
      </c>
      <c r="F32" s="238">
        <v>143.56800851214749</v>
      </c>
    </row>
    <row r="33" spans="1:6" ht="15.6" customHeight="1">
      <c r="A33" s="236" t="s">
        <v>182</v>
      </c>
      <c r="B33" s="237">
        <v>0</v>
      </c>
      <c r="C33" s="237">
        <v>3</v>
      </c>
      <c r="D33" s="237">
        <v>0</v>
      </c>
      <c r="E33" s="237">
        <v>3</v>
      </c>
    </row>
    <row r="34" spans="1:6" ht="15.6" customHeight="1">
      <c r="A34" s="236" t="s">
        <v>183</v>
      </c>
      <c r="B34" s="237">
        <v>0</v>
      </c>
      <c r="C34" s="237">
        <v>0</v>
      </c>
      <c r="D34" s="237">
        <v>0</v>
      </c>
      <c r="E34" s="237">
        <v>0</v>
      </c>
    </row>
    <row r="35" spans="1:6" ht="15.6" customHeight="1">
      <c r="A35" s="240" t="s">
        <v>153</v>
      </c>
      <c r="B35" s="241">
        <f>SUM(B7:B34)</f>
        <v>1526274</v>
      </c>
      <c r="C35" s="241">
        <f>SUM(C7:C34)</f>
        <v>1523945</v>
      </c>
      <c r="D35" s="241">
        <f>SUM(D7:D34)</f>
        <v>3201402</v>
      </c>
      <c r="E35" s="241">
        <f>SUM(E7:E34)</f>
        <v>3216172</v>
      </c>
      <c r="F35" s="242">
        <f>E35*100/D35-100</f>
        <v>0.46136036648942991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5" priority="1">
      <formula>MOD(ROW(),2)=0</formula>
    </cfRule>
  </conditionalFormatting>
  <conditionalFormatting sqref="F7:F35">
    <cfRule type="expression" dxfId="4" priority="2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73614-6E3F-4037-99A7-B3DCBF58861C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195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46232</v>
      </c>
      <c r="C7" s="237">
        <v>77525</v>
      </c>
      <c r="D7" s="237">
        <v>96682</v>
      </c>
      <c r="E7" s="237">
        <v>115903</v>
      </c>
      <c r="F7" s="238">
        <v>19.88063962268053</v>
      </c>
      <c r="G7" s="6"/>
    </row>
    <row r="8" spans="1:14" s="33" customFormat="1" ht="15.6" customHeight="1">
      <c r="A8" s="236" t="s">
        <v>11</v>
      </c>
      <c r="B8" s="237">
        <v>50774</v>
      </c>
      <c r="C8" s="237">
        <v>3940</v>
      </c>
      <c r="D8" s="237">
        <v>50774</v>
      </c>
      <c r="E8" s="237">
        <v>88829</v>
      </c>
      <c r="F8" s="238">
        <v>74.949777445149095</v>
      </c>
      <c r="G8" s="239"/>
    </row>
    <row r="9" spans="1:14" ht="15.6" customHeight="1">
      <c r="A9" s="236" t="s">
        <v>8</v>
      </c>
      <c r="B9" s="237">
        <v>384042</v>
      </c>
      <c r="C9" s="237">
        <v>340418</v>
      </c>
      <c r="D9" s="237">
        <v>508381</v>
      </c>
      <c r="E9" s="237">
        <v>537514</v>
      </c>
      <c r="F9" s="238">
        <v>5.7305446112266196</v>
      </c>
      <c r="G9" s="6"/>
    </row>
    <row r="10" spans="1:14" ht="15.6" customHeight="1">
      <c r="A10" s="236" t="s">
        <v>10</v>
      </c>
      <c r="B10" s="237">
        <v>125028</v>
      </c>
      <c r="C10" s="237">
        <v>65903</v>
      </c>
      <c r="D10" s="237">
        <v>231545</v>
      </c>
      <c r="E10" s="237">
        <v>113022</v>
      </c>
      <c r="F10" s="238">
        <v>-51.187890042972207</v>
      </c>
    </row>
    <row r="11" spans="1:14" ht="15.6" customHeight="1">
      <c r="A11" s="236" t="s">
        <v>9</v>
      </c>
      <c r="B11" s="237">
        <v>5140</v>
      </c>
      <c r="C11" s="237">
        <v>0</v>
      </c>
      <c r="D11" s="237">
        <v>5140</v>
      </c>
      <c r="E11" s="237">
        <v>6</v>
      </c>
      <c r="F11" s="238">
        <v>-99.883268482490266</v>
      </c>
    </row>
    <row r="12" spans="1:14" ht="15.6" customHeight="1">
      <c r="A12" s="236" t="s">
        <v>6</v>
      </c>
      <c r="B12" s="237">
        <v>40251</v>
      </c>
      <c r="C12" s="237">
        <v>63628</v>
      </c>
      <c r="D12" s="237">
        <v>129757</v>
      </c>
      <c r="E12" s="237">
        <v>101419</v>
      </c>
      <c r="F12" s="238">
        <v>-21.83928420046702</v>
      </c>
    </row>
    <row r="13" spans="1:14" ht="15.6" customHeight="1">
      <c r="A13" s="236" t="s">
        <v>175</v>
      </c>
      <c r="B13" s="237">
        <v>0</v>
      </c>
      <c r="C13" s="237">
        <v>0</v>
      </c>
      <c r="D13" s="237">
        <v>0</v>
      </c>
      <c r="E13" s="237">
        <v>0</v>
      </c>
      <c r="F13" s="238"/>
    </row>
    <row r="14" spans="1:14" ht="15.6" customHeight="1">
      <c r="A14" s="236" t="s">
        <v>148</v>
      </c>
      <c r="B14" s="237">
        <v>81611</v>
      </c>
      <c r="C14" s="237">
        <v>96723</v>
      </c>
      <c r="D14" s="237">
        <v>171265</v>
      </c>
      <c r="E14" s="237">
        <v>234941</v>
      </c>
      <c r="F14" s="238">
        <v>37.179809067818873</v>
      </c>
    </row>
    <row r="15" spans="1:14" ht="15.6" customHeight="1">
      <c r="A15" s="236" t="s">
        <v>145</v>
      </c>
      <c r="B15" s="237">
        <v>139317</v>
      </c>
      <c r="C15" s="237">
        <v>171471</v>
      </c>
      <c r="D15" s="237">
        <v>326944</v>
      </c>
      <c r="E15" s="237">
        <v>315810</v>
      </c>
      <c r="F15" s="238">
        <v>-3.4054761671723668</v>
      </c>
    </row>
    <row r="16" spans="1:14" ht="15.6" customHeight="1">
      <c r="A16" s="236" t="s">
        <v>144</v>
      </c>
      <c r="B16" s="237">
        <v>166902</v>
      </c>
      <c r="C16" s="237">
        <v>215778</v>
      </c>
      <c r="D16" s="237">
        <v>333468</v>
      </c>
      <c r="E16" s="237">
        <v>443614</v>
      </c>
      <c r="F16" s="238">
        <v>33.030455695898873</v>
      </c>
      <c r="G16" s="1"/>
    </row>
    <row r="17" spans="1:7" ht="15.6" customHeight="1">
      <c r="A17" s="236" t="s">
        <v>150</v>
      </c>
      <c r="B17" s="237">
        <v>102820</v>
      </c>
      <c r="C17" s="237">
        <v>130452</v>
      </c>
      <c r="D17" s="237">
        <v>189417</v>
      </c>
      <c r="E17" s="237">
        <v>173602</v>
      </c>
      <c r="F17" s="238">
        <v>-8.3493033888193793</v>
      </c>
      <c r="G17" s="2"/>
    </row>
    <row r="18" spans="1:7" ht="15.6" customHeight="1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>
      <c r="A19" s="236" t="s">
        <v>143</v>
      </c>
      <c r="B19" s="237">
        <v>90284</v>
      </c>
      <c r="C19" s="237">
        <v>29009</v>
      </c>
      <c r="D19" s="237">
        <v>151588</v>
      </c>
      <c r="E19" s="237">
        <v>99542</v>
      </c>
      <c r="F19" s="238">
        <v>-34.33385228382194</v>
      </c>
    </row>
    <row r="20" spans="1:7" ht="15.6" customHeight="1">
      <c r="A20" s="236" t="s">
        <v>142</v>
      </c>
      <c r="B20" s="237">
        <v>163145</v>
      </c>
      <c r="C20" s="237">
        <v>163927</v>
      </c>
      <c r="D20" s="237">
        <v>394049</v>
      </c>
      <c r="E20" s="237">
        <v>271939</v>
      </c>
      <c r="F20" s="238">
        <v>-30.98853188309069</v>
      </c>
    </row>
    <row r="21" spans="1:7" ht="15.6" customHeight="1">
      <c r="A21" s="236" t="s">
        <v>149</v>
      </c>
      <c r="B21" s="237">
        <v>168623</v>
      </c>
      <c r="C21" s="237">
        <v>87436</v>
      </c>
      <c r="D21" s="237">
        <v>322834</v>
      </c>
      <c r="E21" s="237">
        <v>168974</v>
      </c>
      <c r="F21" s="238">
        <v>-47.659168489068684</v>
      </c>
    </row>
    <row r="22" spans="1:7" ht="15.6" customHeight="1">
      <c r="A22" s="236" t="s">
        <v>146</v>
      </c>
      <c r="B22" s="237">
        <v>3</v>
      </c>
      <c r="C22" s="237">
        <v>0</v>
      </c>
      <c r="D22" s="237">
        <v>3</v>
      </c>
      <c r="E22" s="237">
        <v>0</v>
      </c>
      <c r="F22" s="238">
        <v>-100</v>
      </c>
    </row>
    <row r="23" spans="1:7" ht="15.6" customHeight="1">
      <c r="A23" s="236" t="s">
        <v>165</v>
      </c>
      <c r="B23" s="237">
        <v>24267</v>
      </c>
      <c r="C23" s="237">
        <v>11830</v>
      </c>
      <c r="D23" s="237">
        <v>35827</v>
      </c>
      <c r="E23" s="237">
        <v>51288</v>
      </c>
      <c r="F23" s="238">
        <v>43.154604069556477</v>
      </c>
    </row>
    <row r="24" spans="1:7" ht="15.6" customHeight="1">
      <c r="A24" s="236" t="s">
        <v>141</v>
      </c>
      <c r="B24" s="237">
        <v>2596</v>
      </c>
      <c r="C24" s="237">
        <v>0</v>
      </c>
      <c r="D24" s="237">
        <v>2596</v>
      </c>
      <c r="E24" s="237">
        <v>0</v>
      </c>
      <c r="F24" s="238">
        <v>-100</v>
      </c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>
      <c r="A26" s="236" t="s">
        <v>152</v>
      </c>
      <c r="B26" s="237">
        <v>25973</v>
      </c>
      <c r="C26" s="237">
        <v>76124</v>
      </c>
      <c r="D26" s="237">
        <v>41992</v>
      </c>
      <c r="E26" s="237">
        <v>118736</v>
      </c>
      <c r="F26" s="238">
        <v>182.7586206896552</v>
      </c>
    </row>
    <row r="27" spans="1:7" ht="15.6" customHeight="1">
      <c r="A27" s="236" t="s">
        <v>173</v>
      </c>
      <c r="B27" s="237">
        <v>5828</v>
      </c>
      <c r="C27" s="237">
        <v>0</v>
      </c>
      <c r="D27" s="237">
        <v>5828</v>
      </c>
      <c r="E27" s="237">
        <v>3809</v>
      </c>
      <c r="F27" s="238">
        <v>-34.643102264927933</v>
      </c>
    </row>
    <row r="28" spans="1:7" ht="15.6" customHeight="1">
      <c r="A28" s="236" t="s">
        <v>177</v>
      </c>
      <c r="B28" s="237">
        <v>491</v>
      </c>
      <c r="C28" s="237">
        <v>0</v>
      </c>
      <c r="D28" s="237">
        <v>1383</v>
      </c>
      <c r="E28" s="237">
        <v>0</v>
      </c>
      <c r="F28" s="238">
        <v>-100</v>
      </c>
    </row>
    <row r="29" spans="1:7" ht="15.6" customHeight="1">
      <c r="A29" s="236" t="s">
        <v>178</v>
      </c>
      <c r="B29" s="237">
        <v>149796</v>
      </c>
      <c r="C29" s="237">
        <v>95416</v>
      </c>
      <c r="D29" s="237">
        <v>188942</v>
      </c>
      <c r="E29" s="237">
        <v>149861</v>
      </c>
      <c r="F29" s="238">
        <v>-20.684125287125159</v>
      </c>
    </row>
    <row r="30" spans="1:7" ht="15.6" customHeight="1">
      <c r="A30" s="236" t="s">
        <v>179</v>
      </c>
      <c r="B30" s="237">
        <v>44248</v>
      </c>
      <c r="C30" s="237">
        <v>15958</v>
      </c>
      <c r="D30" s="237">
        <v>85456</v>
      </c>
      <c r="E30" s="237">
        <v>43488</v>
      </c>
      <c r="F30" s="238">
        <v>-49.110653435686203</v>
      </c>
    </row>
    <row r="31" spans="1:7" ht="15.6" customHeight="1">
      <c r="A31" s="236" t="s">
        <v>180</v>
      </c>
      <c r="B31" s="237">
        <v>5311</v>
      </c>
      <c r="C31" s="237">
        <v>2638</v>
      </c>
      <c r="D31" s="237">
        <v>11996</v>
      </c>
      <c r="E31" s="237">
        <v>50836</v>
      </c>
      <c r="F31" s="238">
        <v>323.77459153051018</v>
      </c>
    </row>
    <row r="32" spans="1:7" ht="15.6" customHeight="1">
      <c r="A32" s="236" t="s">
        <v>181</v>
      </c>
      <c r="B32" s="237">
        <v>48951</v>
      </c>
      <c r="C32" s="237">
        <v>34238</v>
      </c>
      <c r="D32" s="237">
        <v>115098</v>
      </c>
      <c r="E32" s="237">
        <v>69802</v>
      </c>
      <c r="F32" s="238">
        <v>-39.354289388173562</v>
      </c>
    </row>
    <row r="33" spans="1:6" ht="15.6" customHeight="1">
      <c r="A33" s="236" t="s">
        <v>182</v>
      </c>
      <c r="B33" s="237">
        <v>0</v>
      </c>
      <c r="C33" s="237">
        <v>0</v>
      </c>
      <c r="D33" s="237">
        <v>0</v>
      </c>
      <c r="E33" s="237">
        <v>0</v>
      </c>
      <c r="F33" s="238"/>
    </row>
    <row r="34" spans="1:6" ht="15.6" customHeight="1">
      <c r="A34" s="236" t="s">
        <v>183</v>
      </c>
      <c r="B34" s="237">
        <v>6203</v>
      </c>
      <c r="C34" s="237">
        <v>5306</v>
      </c>
      <c r="D34" s="237">
        <v>9617</v>
      </c>
      <c r="E34" s="237">
        <v>8123</v>
      </c>
      <c r="F34" s="238">
        <v>-15.534990121659559</v>
      </c>
    </row>
    <row r="35" spans="1:6" ht="15.6" customHeight="1">
      <c r="A35" s="240" t="s">
        <v>153</v>
      </c>
      <c r="B35" s="241">
        <f>SUM(B7:B34)</f>
        <v>1877836</v>
      </c>
      <c r="C35" s="241">
        <f>SUM(C7:C34)</f>
        <v>1687720</v>
      </c>
      <c r="D35" s="241">
        <f>SUM(D7:D34)</f>
        <v>3410582</v>
      </c>
      <c r="E35" s="241">
        <f>SUM(E7:E34)</f>
        <v>3161058</v>
      </c>
      <c r="F35" s="242">
        <f>E35*100/D35-100</f>
        <v>-7.3161706711640448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3" priority="2">
      <formula>MOD(ROW(),2)=0</formula>
    </cfRule>
  </conditionalFormatting>
  <conditionalFormatting sqref="F7:F35">
    <cfRule type="expression" dxfId="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BEC4D-EE55-4804-BB47-1B63B13D3F25}">
  <sheetPr codeName="Hoja4"/>
  <dimension ref="A1:O49"/>
  <sheetViews>
    <sheetView zoomScale="75" zoomScaleNormal="75" workbookViewId="0"/>
  </sheetViews>
  <sheetFormatPr baseColWidth="10" defaultColWidth="11.44140625" defaultRowHeight="14.4"/>
  <cols>
    <col min="1" max="1" width="20.88671875" customWidth="1"/>
    <col min="2" max="2" width="46" customWidth="1"/>
    <col min="3" max="5" width="14.6640625" customWidth="1"/>
    <col min="6" max="6" width="8" customWidth="1"/>
    <col min="7" max="9" width="14.6640625" customWidth="1"/>
    <col min="10" max="10" width="8" customWidth="1"/>
    <col min="11" max="13" width="14.6640625" customWidth="1"/>
    <col min="14" max="14" width="8" customWidth="1"/>
  </cols>
  <sheetData>
    <row r="1" spans="1:15" ht="21">
      <c r="A1" s="32" t="s">
        <v>47</v>
      </c>
      <c r="B1" s="32"/>
      <c r="C1" s="82"/>
      <c r="D1" s="32"/>
      <c r="E1" s="32"/>
      <c r="H1" s="32"/>
      <c r="I1" s="32"/>
      <c r="L1" s="32"/>
      <c r="M1" s="32"/>
    </row>
    <row r="2" spans="1:15" ht="21">
      <c r="A2" s="79"/>
      <c r="B2" s="79"/>
      <c r="C2" s="82"/>
    </row>
    <row r="3" spans="1:15" ht="21">
      <c r="A3" s="82"/>
      <c r="B3" s="82"/>
      <c r="C3" s="82"/>
    </row>
    <row r="4" spans="1:15">
      <c r="A4" s="83" t="s">
        <v>51</v>
      </c>
      <c r="B4" s="31"/>
      <c r="N4" s="113" t="s">
        <v>172</v>
      </c>
    </row>
    <row r="5" spans="1:15">
      <c r="A5" s="83"/>
      <c r="B5" s="83"/>
      <c r="C5" s="206" t="s">
        <v>3</v>
      </c>
      <c r="D5" s="206"/>
      <c r="E5" s="206"/>
      <c r="F5" s="206"/>
      <c r="G5" s="206" t="s">
        <v>4</v>
      </c>
      <c r="H5" s="206"/>
      <c r="I5" s="206"/>
      <c r="J5" s="206"/>
      <c r="K5" s="206" t="s">
        <v>5</v>
      </c>
      <c r="L5" s="206"/>
      <c r="M5" s="206"/>
      <c r="N5" s="206"/>
    </row>
    <row r="6" spans="1:15">
      <c r="A6" s="204" t="s">
        <v>88</v>
      </c>
      <c r="B6" s="204"/>
      <c r="C6" s="207" t="s">
        <v>89</v>
      </c>
      <c r="D6" s="207"/>
      <c r="E6" s="208" t="s">
        <v>12</v>
      </c>
      <c r="F6" s="208"/>
      <c r="G6" s="208" t="s">
        <v>89</v>
      </c>
      <c r="H6" s="208"/>
      <c r="I6" s="208" t="s">
        <v>12</v>
      </c>
      <c r="J6" s="208"/>
      <c r="K6" s="208" t="s">
        <v>89</v>
      </c>
      <c r="L6" s="208"/>
      <c r="M6" s="208" t="s">
        <v>12</v>
      </c>
      <c r="N6" s="208"/>
    </row>
    <row r="7" spans="1:15">
      <c r="A7" s="204"/>
      <c r="B7" s="204"/>
      <c r="C7" s="180">
        <v>2025</v>
      </c>
      <c r="D7" s="180">
        <v>2026</v>
      </c>
      <c r="E7" s="88" t="s">
        <v>13</v>
      </c>
      <c r="F7" s="88" t="s">
        <v>14</v>
      </c>
      <c r="G7" s="180">
        <v>2025</v>
      </c>
      <c r="H7" s="180">
        <v>2026</v>
      </c>
      <c r="I7" s="88" t="s">
        <v>13</v>
      </c>
      <c r="J7" s="88" t="s">
        <v>14</v>
      </c>
      <c r="K7" s="180">
        <v>2025</v>
      </c>
      <c r="L7" s="180">
        <v>2026</v>
      </c>
      <c r="M7" s="88" t="s">
        <v>13</v>
      </c>
      <c r="N7" s="88" t="s">
        <v>14</v>
      </c>
    </row>
    <row r="8" spans="1:15">
      <c r="A8" s="205" t="s">
        <v>90</v>
      </c>
      <c r="B8" s="102" t="s">
        <v>91</v>
      </c>
      <c r="C8" s="103"/>
      <c r="D8" s="92"/>
      <c r="E8" s="98">
        <f>D8-C8</f>
        <v>0</v>
      </c>
      <c r="F8" s="104" t="e">
        <f>((D8*100/C8)-100)</f>
        <v>#DIV/0!</v>
      </c>
      <c r="G8" s="91"/>
      <c r="H8" s="92"/>
      <c r="I8" s="98">
        <f>H8-G8</f>
        <v>0</v>
      </c>
      <c r="J8" s="104" t="e">
        <f>((H8*100/G8)-100)</f>
        <v>#DIV/0!</v>
      </c>
      <c r="K8" s="91"/>
      <c r="L8" s="92"/>
      <c r="M8" s="98">
        <f>L8-K8</f>
        <v>0</v>
      </c>
      <c r="N8" s="104" t="e">
        <f>((L8*100/K8)-100)</f>
        <v>#DIV/0!</v>
      </c>
      <c r="O8" s="132"/>
    </row>
    <row r="9" spans="1:15">
      <c r="A9" s="205"/>
      <c r="B9" s="116" t="s">
        <v>92</v>
      </c>
      <c r="C9" s="117"/>
      <c r="D9" s="115"/>
      <c r="E9" s="86">
        <f>D9-C9</f>
        <v>0</v>
      </c>
      <c r="F9" s="87" t="e">
        <f>((D9*100/C9)-100)</f>
        <v>#DIV/0!</v>
      </c>
      <c r="G9" s="128"/>
      <c r="H9" s="115"/>
      <c r="I9" s="86">
        <f>H9-G9</f>
        <v>0</v>
      </c>
      <c r="J9" s="87" t="e">
        <f>((H9*100/G9)-100)</f>
        <v>#DIV/0!</v>
      </c>
      <c r="K9" s="128"/>
      <c r="L9" s="115"/>
      <c r="M9" s="86">
        <f>L9-K9</f>
        <v>0</v>
      </c>
      <c r="N9" s="89" t="e">
        <f>((L9*100/K9)-100)</f>
        <v>#DIV/0!</v>
      </c>
    </row>
    <row r="10" spans="1:15">
      <c r="A10" s="205"/>
      <c r="B10" s="90" t="s">
        <v>93</v>
      </c>
      <c r="C10" s="93"/>
      <c r="D10" s="94"/>
      <c r="E10" s="86">
        <f t="shared" ref="E10:E15" si="0">D10-C10</f>
        <v>0</v>
      </c>
      <c r="F10" s="87" t="e">
        <f t="shared" ref="F10:F16" si="1">((D10*100/C10)-100)</f>
        <v>#DIV/0!</v>
      </c>
      <c r="G10" s="95"/>
      <c r="H10" s="94"/>
      <c r="I10" s="86">
        <f t="shared" ref="I10:I15" si="2">H10-G10</f>
        <v>0</v>
      </c>
      <c r="J10" s="87" t="e">
        <f t="shared" ref="J10:J16" si="3">((H10*100/G10)-100)</f>
        <v>#DIV/0!</v>
      </c>
      <c r="K10" s="95"/>
      <c r="L10" s="94"/>
      <c r="M10" s="86">
        <f t="shared" ref="M10:M15" si="4">L10-K10</f>
        <v>0</v>
      </c>
      <c r="N10" s="89" t="e">
        <f t="shared" ref="N10:N16" si="5">((L10*100/K10)-100)</f>
        <v>#DIV/0!</v>
      </c>
    </row>
    <row r="11" spans="1:15">
      <c r="A11" s="205"/>
      <c r="B11" s="116" t="s">
        <v>94</v>
      </c>
      <c r="C11" s="117"/>
      <c r="D11" s="115"/>
      <c r="E11" s="86">
        <f t="shared" si="0"/>
        <v>0</v>
      </c>
      <c r="F11" s="87" t="e">
        <f t="shared" si="1"/>
        <v>#DIV/0!</v>
      </c>
      <c r="G11" s="128"/>
      <c r="H11" s="115"/>
      <c r="I11" s="86">
        <f t="shared" si="2"/>
        <v>0</v>
      </c>
      <c r="J11" s="87" t="e">
        <f t="shared" si="3"/>
        <v>#DIV/0!</v>
      </c>
      <c r="K11" s="128"/>
      <c r="L11" s="115"/>
      <c r="M11" s="86">
        <f t="shared" si="4"/>
        <v>0</v>
      </c>
      <c r="N11" s="89" t="e">
        <f t="shared" si="5"/>
        <v>#DIV/0!</v>
      </c>
    </row>
    <row r="12" spans="1:15">
      <c r="A12" s="205"/>
      <c r="B12" s="90" t="s">
        <v>95</v>
      </c>
      <c r="C12" s="93"/>
      <c r="D12" s="94"/>
      <c r="E12" s="86">
        <f t="shared" si="0"/>
        <v>0</v>
      </c>
      <c r="F12" s="87" t="e">
        <f t="shared" si="1"/>
        <v>#DIV/0!</v>
      </c>
      <c r="G12" s="95"/>
      <c r="H12" s="94"/>
      <c r="I12" s="86">
        <f t="shared" si="2"/>
        <v>0</v>
      </c>
      <c r="J12" s="87" t="e">
        <f t="shared" si="3"/>
        <v>#DIV/0!</v>
      </c>
      <c r="K12" s="95"/>
      <c r="L12" s="94"/>
      <c r="M12" s="86">
        <f t="shared" si="4"/>
        <v>0</v>
      </c>
      <c r="N12" s="89" t="e">
        <f t="shared" si="5"/>
        <v>#DIV/0!</v>
      </c>
    </row>
    <row r="13" spans="1:15">
      <c r="A13" s="205"/>
      <c r="B13" s="116" t="s">
        <v>96</v>
      </c>
      <c r="C13" s="117"/>
      <c r="D13" s="115"/>
      <c r="E13" s="86">
        <f t="shared" si="0"/>
        <v>0</v>
      </c>
      <c r="F13" s="87" t="e">
        <f t="shared" si="1"/>
        <v>#DIV/0!</v>
      </c>
      <c r="G13" s="128"/>
      <c r="H13" s="115"/>
      <c r="I13" s="86">
        <f t="shared" si="2"/>
        <v>0</v>
      </c>
      <c r="J13" s="87" t="e">
        <f t="shared" si="3"/>
        <v>#DIV/0!</v>
      </c>
      <c r="K13" s="128"/>
      <c r="L13" s="115"/>
      <c r="M13" s="86">
        <f t="shared" si="4"/>
        <v>0</v>
      </c>
      <c r="N13" s="89" t="e">
        <f t="shared" si="5"/>
        <v>#DIV/0!</v>
      </c>
    </row>
    <row r="14" spans="1:15">
      <c r="A14" s="205"/>
      <c r="B14" s="90" t="s">
        <v>97</v>
      </c>
      <c r="C14" s="93"/>
      <c r="D14" s="94"/>
      <c r="E14" s="86">
        <f t="shared" si="0"/>
        <v>0</v>
      </c>
      <c r="F14" s="87" t="e">
        <f t="shared" si="1"/>
        <v>#DIV/0!</v>
      </c>
      <c r="G14" s="95"/>
      <c r="H14" s="94"/>
      <c r="I14" s="86">
        <f t="shared" si="2"/>
        <v>0</v>
      </c>
      <c r="J14" s="87" t="e">
        <f t="shared" si="3"/>
        <v>#DIV/0!</v>
      </c>
      <c r="K14" s="95"/>
      <c r="L14" s="94"/>
      <c r="M14" s="86">
        <f t="shared" si="4"/>
        <v>0</v>
      </c>
      <c r="N14" s="89" t="e">
        <f t="shared" si="5"/>
        <v>#DIV/0!</v>
      </c>
    </row>
    <row r="15" spans="1:15">
      <c r="A15" s="205"/>
      <c r="B15" s="116" t="s">
        <v>98</v>
      </c>
      <c r="C15" s="117"/>
      <c r="D15" s="115"/>
      <c r="E15" s="86">
        <f t="shared" si="0"/>
        <v>0</v>
      </c>
      <c r="F15" s="87" t="e">
        <f t="shared" si="1"/>
        <v>#DIV/0!</v>
      </c>
      <c r="G15" s="128"/>
      <c r="H15" s="115"/>
      <c r="I15" s="86">
        <f t="shared" si="2"/>
        <v>0</v>
      </c>
      <c r="J15" s="87" t="e">
        <f t="shared" si="3"/>
        <v>#DIV/0!</v>
      </c>
      <c r="K15" s="128"/>
      <c r="L15" s="115"/>
      <c r="M15" s="86">
        <f t="shared" si="4"/>
        <v>0</v>
      </c>
      <c r="N15" s="89" t="e">
        <f t="shared" si="5"/>
        <v>#DIV/0!</v>
      </c>
    </row>
    <row r="16" spans="1:15">
      <c r="A16" s="205"/>
      <c r="B16" s="105" t="s">
        <v>99</v>
      </c>
      <c r="C16" s="106"/>
      <c r="D16" s="97"/>
      <c r="E16" s="100">
        <f>D16-C16</f>
        <v>0</v>
      </c>
      <c r="F16" s="87" t="e">
        <f t="shared" si="1"/>
        <v>#DIV/0!</v>
      </c>
      <c r="G16" s="96"/>
      <c r="H16" s="97"/>
      <c r="I16" s="100">
        <f>H16-G16</f>
        <v>0</v>
      </c>
      <c r="J16" s="87" t="e">
        <f t="shared" si="3"/>
        <v>#DIV/0!</v>
      </c>
      <c r="K16" s="96"/>
      <c r="L16" s="97"/>
      <c r="M16" s="100">
        <f>L16-K16</f>
        <v>0</v>
      </c>
      <c r="N16" s="89" t="e">
        <f t="shared" si="5"/>
        <v>#DIV/0!</v>
      </c>
    </row>
    <row r="17" spans="1:14">
      <c r="A17" s="201" t="s">
        <v>100</v>
      </c>
      <c r="B17" s="118" t="s">
        <v>101</v>
      </c>
      <c r="C17" s="119"/>
      <c r="D17" s="120"/>
      <c r="E17" s="98">
        <f>D17-C17</f>
        <v>0</v>
      </c>
      <c r="F17" s="104" t="e">
        <f>((D17*100/C17)-100)</f>
        <v>#DIV/0!</v>
      </c>
      <c r="G17" s="129"/>
      <c r="H17" s="120"/>
      <c r="I17" s="98">
        <f>H17-G17</f>
        <v>0</v>
      </c>
      <c r="J17" s="104" t="e">
        <f>((H17*100/G17)-100)</f>
        <v>#DIV/0!</v>
      </c>
      <c r="K17" s="129"/>
      <c r="L17" s="120"/>
      <c r="M17" s="98">
        <f>L17-K17</f>
        <v>0</v>
      </c>
      <c r="N17" s="99" t="e">
        <f>((L17*100/K17)-100)</f>
        <v>#DIV/0!</v>
      </c>
    </row>
    <row r="18" spans="1:14">
      <c r="A18" s="201"/>
      <c r="B18" s="90" t="s">
        <v>102</v>
      </c>
      <c r="C18" s="93"/>
      <c r="D18" s="94"/>
      <c r="E18" s="86">
        <f>D18-C18</f>
        <v>0</v>
      </c>
      <c r="F18" s="87" t="e">
        <f>((D18*100/C18)-100)</f>
        <v>#DIV/0!</v>
      </c>
      <c r="G18" s="95"/>
      <c r="H18" s="94"/>
      <c r="I18" s="86">
        <f>H18-G18</f>
        <v>0</v>
      </c>
      <c r="J18" s="87" t="e">
        <f>((H18*100/G18)-100)</f>
        <v>#DIV/0!</v>
      </c>
      <c r="K18" s="95"/>
      <c r="L18" s="94"/>
      <c r="M18" s="86">
        <f>L18-K18</f>
        <v>0</v>
      </c>
      <c r="N18" s="89" t="e">
        <f>((L18*100/K18)-100)</f>
        <v>#DIV/0!</v>
      </c>
    </row>
    <row r="19" spans="1:14">
      <c r="A19" s="201"/>
      <c r="B19" s="116" t="s">
        <v>103</v>
      </c>
      <c r="C19" s="117"/>
      <c r="D19" s="115"/>
      <c r="E19" s="86">
        <f t="shared" ref="E19:E20" si="6">D19-C19</f>
        <v>0</v>
      </c>
      <c r="F19" s="87" t="e">
        <f t="shared" ref="F19:F20" si="7">((D19*100/C19)-100)</f>
        <v>#DIV/0!</v>
      </c>
      <c r="G19" s="128"/>
      <c r="H19" s="115"/>
      <c r="I19" s="86">
        <f t="shared" ref="I19:I20" si="8">H19-G19</f>
        <v>0</v>
      </c>
      <c r="J19" s="87" t="e">
        <f t="shared" ref="J19:J20" si="9">((H19*100/G19)-100)</f>
        <v>#DIV/0!</v>
      </c>
      <c r="K19" s="128"/>
      <c r="L19" s="115"/>
      <c r="M19" s="86">
        <f t="shared" ref="M19:M20" si="10">L19-K19</f>
        <v>0</v>
      </c>
      <c r="N19" s="89" t="e">
        <f t="shared" ref="N19:N20" si="11">((L19*100/K19)-100)</f>
        <v>#DIV/0!</v>
      </c>
    </row>
    <row r="20" spans="1:14">
      <c r="A20" s="201"/>
      <c r="B20" s="90" t="s">
        <v>104</v>
      </c>
      <c r="C20" s="93"/>
      <c r="D20" s="94"/>
      <c r="E20" s="86">
        <f t="shared" si="6"/>
        <v>0</v>
      </c>
      <c r="F20" s="87" t="e">
        <f t="shared" si="7"/>
        <v>#DIV/0!</v>
      </c>
      <c r="G20" s="95"/>
      <c r="H20" s="94"/>
      <c r="I20" s="86">
        <f t="shared" si="8"/>
        <v>0</v>
      </c>
      <c r="J20" s="87" t="e">
        <f t="shared" si="9"/>
        <v>#DIV/0!</v>
      </c>
      <c r="K20" s="95"/>
      <c r="L20" s="94"/>
      <c r="M20" s="86">
        <f t="shared" si="10"/>
        <v>0</v>
      </c>
      <c r="N20" s="89" t="e">
        <f t="shared" si="11"/>
        <v>#DIV/0!</v>
      </c>
    </row>
    <row r="21" spans="1:14">
      <c r="A21" s="201"/>
      <c r="B21" s="121" t="s">
        <v>105</v>
      </c>
      <c r="C21" s="122"/>
      <c r="D21" s="123"/>
      <c r="E21" s="100">
        <f t="shared" ref="E21:E32" si="12">D21-C21</f>
        <v>0</v>
      </c>
      <c r="F21" s="87" t="e">
        <f t="shared" ref="F21:F32" si="13">((D21*100/C21)-100)</f>
        <v>#DIV/0!</v>
      </c>
      <c r="G21" s="130"/>
      <c r="H21" s="123"/>
      <c r="I21" s="100">
        <f t="shared" ref="I21:I32" si="14">H21-G21</f>
        <v>0</v>
      </c>
      <c r="J21" s="87" t="e">
        <f t="shared" ref="J21:J32" si="15">((H21*100/G21)-100)</f>
        <v>#DIV/0!</v>
      </c>
      <c r="K21" s="130"/>
      <c r="L21" s="123"/>
      <c r="M21" s="100">
        <f t="shared" ref="M21:M32" si="16">L21-K21</f>
        <v>0</v>
      </c>
      <c r="N21" s="89" t="e">
        <f t="shared" ref="N21:N32" si="17">((L21*100/K21)-100)</f>
        <v>#DIV/0!</v>
      </c>
    </row>
    <row r="22" spans="1:14">
      <c r="A22" s="201" t="s">
        <v>106</v>
      </c>
      <c r="B22" s="102" t="s">
        <v>107</v>
      </c>
      <c r="C22" s="103"/>
      <c r="D22" s="92"/>
      <c r="E22" s="98">
        <f t="shared" si="12"/>
        <v>0</v>
      </c>
      <c r="F22" s="104" t="e">
        <f t="shared" si="13"/>
        <v>#DIV/0!</v>
      </c>
      <c r="G22" s="91"/>
      <c r="H22" s="92"/>
      <c r="I22" s="98">
        <f t="shared" si="14"/>
        <v>0</v>
      </c>
      <c r="J22" s="104" t="e">
        <f t="shared" si="15"/>
        <v>#DIV/0!</v>
      </c>
      <c r="K22" s="91"/>
      <c r="L22" s="92"/>
      <c r="M22" s="98">
        <f t="shared" si="16"/>
        <v>0</v>
      </c>
      <c r="N22" s="99" t="e">
        <f t="shared" si="17"/>
        <v>#DIV/0!</v>
      </c>
    </row>
    <row r="23" spans="1:14">
      <c r="A23" s="201"/>
      <c r="B23" s="121" t="s">
        <v>108</v>
      </c>
      <c r="C23" s="122"/>
      <c r="D23" s="123"/>
      <c r="E23" s="100">
        <f t="shared" si="12"/>
        <v>0</v>
      </c>
      <c r="F23" s="107" t="e">
        <f t="shared" si="13"/>
        <v>#DIV/0!</v>
      </c>
      <c r="G23" s="130"/>
      <c r="H23" s="123"/>
      <c r="I23" s="100">
        <f t="shared" si="14"/>
        <v>0</v>
      </c>
      <c r="J23" s="107" t="e">
        <f t="shared" si="15"/>
        <v>#DIV/0!</v>
      </c>
      <c r="K23" s="130"/>
      <c r="L23" s="123"/>
      <c r="M23" s="100">
        <f t="shared" si="16"/>
        <v>0</v>
      </c>
      <c r="N23" s="101" t="e">
        <f t="shared" si="17"/>
        <v>#DIV/0!</v>
      </c>
    </row>
    <row r="24" spans="1:14">
      <c r="A24" s="201" t="s">
        <v>109</v>
      </c>
      <c r="B24" s="102" t="s">
        <v>110</v>
      </c>
      <c r="C24" s="103"/>
      <c r="D24" s="92"/>
      <c r="E24" s="98">
        <f t="shared" si="12"/>
        <v>0</v>
      </c>
      <c r="F24" s="104" t="e">
        <f t="shared" si="13"/>
        <v>#DIV/0!</v>
      </c>
      <c r="G24" s="91"/>
      <c r="H24" s="92"/>
      <c r="I24" s="98">
        <f t="shared" si="14"/>
        <v>0</v>
      </c>
      <c r="J24" s="104" t="e">
        <f t="shared" si="15"/>
        <v>#DIV/0!</v>
      </c>
      <c r="K24" s="91"/>
      <c r="L24" s="92"/>
      <c r="M24" s="98">
        <f t="shared" si="16"/>
        <v>0</v>
      </c>
      <c r="N24" s="99" t="e">
        <f t="shared" si="17"/>
        <v>#DIV/0!</v>
      </c>
    </row>
    <row r="25" spans="1:14">
      <c r="A25" s="201"/>
      <c r="B25" s="116" t="s">
        <v>111</v>
      </c>
      <c r="C25" s="117"/>
      <c r="D25" s="115"/>
      <c r="E25" s="86">
        <f t="shared" si="12"/>
        <v>0</v>
      </c>
      <c r="F25" s="87" t="e">
        <f t="shared" si="13"/>
        <v>#DIV/0!</v>
      </c>
      <c r="G25" s="128"/>
      <c r="H25" s="115"/>
      <c r="I25" s="86">
        <f t="shared" si="14"/>
        <v>0</v>
      </c>
      <c r="J25" s="87" t="e">
        <f t="shared" si="15"/>
        <v>#DIV/0!</v>
      </c>
      <c r="K25" s="128"/>
      <c r="L25" s="115"/>
      <c r="M25" s="86">
        <f t="shared" si="16"/>
        <v>0</v>
      </c>
      <c r="N25" s="89" t="e">
        <f t="shared" si="17"/>
        <v>#DIV/0!</v>
      </c>
    </row>
    <row r="26" spans="1:14">
      <c r="A26" s="201"/>
      <c r="B26" s="108" t="s">
        <v>112</v>
      </c>
      <c r="C26" s="106"/>
      <c r="D26" s="97"/>
      <c r="E26" s="100">
        <f t="shared" si="12"/>
        <v>0</v>
      </c>
      <c r="F26" s="87" t="e">
        <f t="shared" si="13"/>
        <v>#DIV/0!</v>
      </c>
      <c r="G26" s="96"/>
      <c r="H26" s="97"/>
      <c r="I26" s="100">
        <f t="shared" si="14"/>
        <v>0</v>
      </c>
      <c r="J26" s="87" t="e">
        <f t="shared" si="15"/>
        <v>#DIV/0!</v>
      </c>
      <c r="K26" s="96"/>
      <c r="L26" s="97"/>
      <c r="M26" s="100">
        <f t="shared" si="16"/>
        <v>0</v>
      </c>
      <c r="N26" s="89" t="e">
        <f t="shared" si="17"/>
        <v>#DIV/0!</v>
      </c>
    </row>
    <row r="27" spans="1:14" ht="26.4">
      <c r="A27" s="112" t="s">
        <v>113</v>
      </c>
      <c r="B27" s="124" t="s">
        <v>114</v>
      </c>
      <c r="C27" s="125"/>
      <c r="D27" s="126"/>
      <c r="E27" s="109">
        <f t="shared" si="12"/>
        <v>0</v>
      </c>
      <c r="F27" s="110" t="e">
        <f t="shared" si="13"/>
        <v>#DIV/0!</v>
      </c>
      <c r="G27" s="131"/>
      <c r="H27" s="126"/>
      <c r="I27" s="109">
        <f t="shared" si="14"/>
        <v>0</v>
      </c>
      <c r="J27" s="110" t="e">
        <f t="shared" si="15"/>
        <v>#DIV/0!</v>
      </c>
      <c r="K27" s="131"/>
      <c r="L27" s="126"/>
      <c r="M27" s="109">
        <f t="shared" si="16"/>
        <v>0</v>
      </c>
      <c r="N27" s="111" t="e">
        <f t="shared" si="17"/>
        <v>#DIV/0!</v>
      </c>
    </row>
    <row r="28" spans="1:14">
      <c r="A28" s="201" t="s">
        <v>115</v>
      </c>
      <c r="B28" s="102" t="s">
        <v>116</v>
      </c>
      <c r="C28" s="103"/>
      <c r="D28" s="92"/>
      <c r="E28" s="86">
        <f t="shared" si="12"/>
        <v>0</v>
      </c>
      <c r="F28" s="104" t="e">
        <f t="shared" si="13"/>
        <v>#DIV/0!</v>
      </c>
      <c r="G28" s="91"/>
      <c r="H28" s="92"/>
      <c r="I28" s="86">
        <f t="shared" si="14"/>
        <v>0</v>
      </c>
      <c r="J28" s="104" t="e">
        <f t="shared" si="15"/>
        <v>#DIV/0!</v>
      </c>
      <c r="K28" s="91"/>
      <c r="L28" s="92"/>
      <c r="M28" s="86">
        <f t="shared" si="16"/>
        <v>0</v>
      </c>
      <c r="N28" s="99" t="e">
        <f t="shared" si="17"/>
        <v>#DIV/0!</v>
      </c>
    </row>
    <row r="29" spans="1:14">
      <c r="A29" s="201"/>
      <c r="B29" s="116" t="s">
        <v>117</v>
      </c>
      <c r="C29" s="117"/>
      <c r="D29" s="115"/>
      <c r="E29" s="86">
        <f t="shared" si="12"/>
        <v>0</v>
      </c>
      <c r="F29" s="87" t="e">
        <f t="shared" si="13"/>
        <v>#DIV/0!</v>
      </c>
      <c r="G29" s="128"/>
      <c r="H29" s="115"/>
      <c r="I29" s="86">
        <f t="shared" si="14"/>
        <v>0</v>
      </c>
      <c r="J29" s="87" t="e">
        <f t="shared" si="15"/>
        <v>#DIV/0!</v>
      </c>
      <c r="K29" s="128"/>
      <c r="L29" s="115"/>
      <c r="M29" s="86">
        <f t="shared" si="16"/>
        <v>0</v>
      </c>
      <c r="N29" s="89" t="e">
        <f t="shared" si="17"/>
        <v>#DIV/0!</v>
      </c>
    </row>
    <row r="30" spans="1:14">
      <c r="A30" s="201"/>
      <c r="B30" s="105" t="s">
        <v>118</v>
      </c>
      <c r="C30" s="106"/>
      <c r="D30" s="97"/>
      <c r="E30" s="100">
        <f t="shared" si="12"/>
        <v>0</v>
      </c>
      <c r="F30" s="107" t="e">
        <f t="shared" si="13"/>
        <v>#DIV/0!</v>
      </c>
      <c r="G30" s="96"/>
      <c r="H30" s="97"/>
      <c r="I30" s="100">
        <f t="shared" si="14"/>
        <v>0</v>
      </c>
      <c r="J30" s="107" t="e">
        <f t="shared" si="15"/>
        <v>#DIV/0!</v>
      </c>
      <c r="K30" s="96"/>
      <c r="L30" s="97"/>
      <c r="M30" s="100">
        <f t="shared" si="16"/>
        <v>0</v>
      </c>
      <c r="N30" s="101" t="e">
        <f t="shared" si="17"/>
        <v>#DIV/0!</v>
      </c>
    </row>
    <row r="31" spans="1:14">
      <c r="A31" s="201" t="s">
        <v>119</v>
      </c>
      <c r="B31" s="118" t="s">
        <v>120</v>
      </c>
      <c r="C31" s="119"/>
      <c r="D31" s="120"/>
      <c r="E31" s="86">
        <f t="shared" si="12"/>
        <v>0</v>
      </c>
      <c r="F31" s="104" t="e">
        <f t="shared" si="13"/>
        <v>#DIV/0!</v>
      </c>
      <c r="G31" s="129"/>
      <c r="H31" s="120"/>
      <c r="I31" s="86">
        <f t="shared" si="14"/>
        <v>0</v>
      </c>
      <c r="J31" s="104" t="e">
        <f t="shared" si="15"/>
        <v>#DIV/0!</v>
      </c>
      <c r="K31" s="129"/>
      <c r="L31" s="120"/>
      <c r="M31" s="86">
        <f t="shared" si="16"/>
        <v>0</v>
      </c>
      <c r="N31" s="99" t="e">
        <f t="shared" si="17"/>
        <v>#DIV/0!</v>
      </c>
    </row>
    <row r="32" spans="1:14">
      <c r="A32" s="201"/>
      <c r="B32" s="90" t="s">
        <v>121</v>
      </c>
      <c r="C32" s="93"/>
      <c r="D32" s="94"/>
      <c r="E32" s="86">
        <f t="shared" si="12"/>
        <v>0</v>
      </c>
      <c r="F32" s="87" t="e">
        <f t="shared" si="13"/>
        <v>#DIV/0!</v>
      </c>
      <c r="G32" s="95"/>
      <c r="H32" s="94"/>
      <c r="I32" s="86">
        <f t="shared" si="14"/>
        <v>0</v>
      </c>
      <c r="J32" s="87" t="e">
        <f t="shared" si="15"/>
        <v>#DIV/0!</v>
      </c>
      <c r="K32" s="95"/>
      <c r="L32" s="94"/>
      <c r="M32" s="86">
        <f t="shared" si="16"/>
        <v>0</v>
      </c>
      <c r="N32" s="89" t="e">
        <f t="shared" si="17"/>
        <v>#DIV/0!</v>
      </c>
    </row>
    <row r="33" spans="1:14">
      <c r="A33" s="201"/>
      <c r="B33" s="116" t="s">
        <v>122</v>
      </c>
      <c r="C33" s="117"/>
      <c r="D33" s="115"/>
      <c r="E33" s="86">
        <f t="shared" ref="E33:E39" si="18">D33-C33</f>
        <v>0</v>
      </c>
      <c r="F33" s="87" t="e">
        <f t="shared" ref="F33:F40" si="19">((D33*100/C33)-100)</f>
        <v>#DIV/0!</v>
      </c>
      <c r="G33" s="128"/>
      <c r="H33" s="115"/>
      <c r="I33" s="86">
        <f t="shared" ref="I33:I39" si="20">H33-G33</f>
        <v>0</v>
      </c>
      <c r="J33" s="87" t="e">
        <f t="shared" ref="J33:J40" si="21">((H33*100/G33)-100)</f>
        <v>#DIV/0!</v>
      </c>
      <c r="K33" s="128"/>
      <c r="L33" s="115"/>
      <c r="M33" s="86">
        <f t="shared" ref="M33:M39" si="22">L33-K33</f>
        <v>0</v>
      </c>
      <c r="N33" s="89" t="e">
        <f t="shared" ref="N33:N40" si="23">((L33*100/K33)-100)</f>
        <v>#DIV/0!</v>
      </c>
    </row>
    <row r="34" spans="1:14">
      <c r="A34" s="201"/>
      <c r="B34" s="90" t="s">
        <v>123</v>
      </c>
      <c r="C34" s="93"/>
      <c r="D34" s="94"/>
      <c r="E34" s="86">
        <f t="shared" si="18"/>
        <v>0</v>
      </c>
      <c r="F34" s="87" t="e">
        <f>((D34*100/C34)-100)</f>
        <v>#DIV/0!</v>
      </c>
      <c r="G34" s="95"/>
      <c r="H34" s="94"/>
      <c r="I34" s="86">
        <f t="shared" si="20"/>
        <v>0</v>
      </c>
      <c r="J34" s="87" t="e">
        <f>((H34*100/G34)-100)</f>
        <v>#DIV/0!</v>
      </c>
      <c r="K34" s="95"/>
      <c r="L34" s="94"/>
      <c r="M34" s="86">
        <f t="shared" si="22"/>
        <v>0</v>
      </c>
      <c r="N34" s="89" t="e">
        <f>((L34*100/K34)-100)</f>
        <v>#DIV/0!</v>
      </c>
    </row>
    <row r="35" spans="1:14">
      <c r="A35" s="201"/>
      <c r="B35" s="116" t="s">
        <v>124</v>
      </c>
      <c r="C35" s="117"/>
      <c r="D35" s="115"/>
      <c r="E35" s="86">
        <f t="shared" si="18"/>
        <v>0</v>
      </c>
      <c r="F35" s="87" t="e">
        <f t="shared" si="19"/>
        <v>#DIV/0!</v>
      </c>
      <c r="G35" s="128"/>
      <c r="H35" s="115"/>
      <c r="I35" s="86">
        <f t="shared" si="20"/>
        <v>0</v>
      </c>
      <c r="J35" s="87" t="e">
        <f t="shared" si="21"/>
        <v>#DIV/0!</v>
      </c>
      <c r="K35" s="128"/>
      <c r="L35" s="115"/>
      <c r="M35" s="86">
        <f t="shared" si="22"/>
        <v>0</v>
      </c>
      <c r="N35" s="89" t="e">
        <f t="shared" si="23"/>
        <v>#DIV/0!</v>
      </c>
    </row>
    <row r="36" spans="1:14">
      <c r="A36" s="201"/>
      <c r="B36" s="90" t="s">
        <v>125</v>
      </c>
      <c r="C36" s="93"/>
      <c r="D36" s="94"/>
      <c r="E36" s="86">
        <f t="shared" si="18"/>
        <v>0</v>
      </c>
      <c r="F36" s="87" t="e">
        <f t="shared" si="19"/>
        <v>#DIV/0!</v>
      </c>
      <c r="G36" s="95"/>
      <c r="H36" s="94"/>
      <c r="I36" s="86">
        <f t="shared" si="20"/>
        <v>0</v>
      </c>
      <c r="J36" s="87" t="e">
        <f t="shared" si="21"/>
        <v>#DIV/0!</v>
      </c>
      <c r="K36" s="95"/>
      <c r="L36" s="94"/>
      <c r="M36" s="86">
        <f t="shared" si="22"/>
        <v>0</v>
      </c>
      <c r="N36" s="89" t="e">
        <f t="shared" si="23"/>
        <v>#DIV/0!</v>
      </c>
    </row>
    <row r="37" spans="1:14">
      <c r="A37" s="201"/>
      <c r="B37" s="127" t="s">
        <v>126</v>
      </c>
      <c r="C37" s="117"/>
      <c r="D37" s="115"/>
      <c r="E37" s="86">
        <f t="shared" si="18"/>
        <v>0</v>
      </c>
      <c r="F37" s="87" t="e">
        <f t="shared" si="19"/>
        <v>#DIV/0!</v>
      </c>
      <c r="G37" s="128"/>
      <c r="H37" s="115"/>
      <c r="I37" s="86">
        <f t="shared" si="20"/>
        <v>0</v>
      </c>
      <c r="J37" s="87" t="e">
        <f t="shared" si="21"/>
        <v>#DIV/0!</v>
      </c>
      <c r="K37" s="128"/>
      <c r="L37" s="115"/>
      <c r="M37" s="86">
        <f t="shared" si="22"/>
        <v>0</v>
      </c>
      <c r="N37" s="89" t="e">
        <f t="shared" si="23"/>
        <v>#DIV/0!</v>
      </c>
    </row>
    <row r="38" spans="1:14">
      <c r="A38" s="201"/>
      <c r="B38" s="90" t="s">
        <v>127</v>
      </c>
      <c r="C38" s="93"/>
      <c r="D38" s="94"/>
      <c r="E38" s="86">
        <f t="shared" si="18"/>
        <v>0</v>
      </c>
      <c r="F38" s="87" t="e">
        <f t="shared" si="19"/>
        <v>#DIV/0!</v>
      </c>
      <c r="G38" s="95"/>
      <c r="H38" s="94"/>
      <c r="I38" s="86">
        <f t="shared" si="20"/>
        <v>0</v>
      </c>
      <c r="J38" s="87" t="e">
        <f t="shared" si="21"/>
        <v>#DIV/0!</v>
      </c>
      <c r="K38" s="95"/>
      <c r="L38" s="94"/>
      <c r="M38" s="86">
        <f t="shared" si="22"/>
        <v>0</v>
      </c>
      <c r="N38" s="89" t="e">
        <f t="shared" si="23"/>
        <v>#DIV/0!</v>
      </c>
    </row>
    <row r="39" spans="1:14">
      <c r="A39" s="201"/>
      <c r="B39" s="116" t="s">
        <v>128</v>
      </c>
      <c r="C39" s="117"/>
      <c r="D39" s="115"/>
      <c r="E39" s="86">
        <f t="shared" si="18"/>
        <v>0</v>
      </c>
      <c r="F39" s="87" t="e">
        <f t="shared" si="19"/>
        <v>#DIV/0!</v>
      </c>
      <c r="G39" s="128"/>
      <c r="H39" s="115"/>
      <c r="I39" s="86">
        <f t="shared" si="20"/>
        <v>0</v>
      </c>
      <c r="J39" s="87" t="e">
        <f t="shared" si="21"/>
        <v>#DIV/0!</v>
      </c>
      <c r="K39" s="128"/>
      <c r="L39" s="115"/>
      <c r="M39" s="86">
        <f t="shared" si="22"/>
        <v>0</v>
      </c>
      <c r="N39" s="89" t="e">
        <f t="shared" si="23"/>
        <v>#DIV/0!</v>
      </c>
    </row>
    <row r="40" spans="1:14">
      <c r="A40" s="201"/>
      <c r="B40" s="105" t="s">
        <v>129</v>
      </c>
      <c r="C40" s="106"/>
      <c r="D40" s="97"/>
      <c r="E40" s="100">
        <f>D40-C40</f>
        <v>0</v>
      </c>
      <c r="F40" s="87" t="e">
        <f t="shared" si="19"/>
        <v>#DIV/0!</v>
      </c>
      <c r="G40" s="96"/>
      <c r="H40" s="97"/>
      <c r="I40" s="100">
        <f>H40-G40</f>
        <v>0</v>
      </c>
      <c r="J40" s="87" t="e">
        <f t="shared" si="21"/>
        <v>#DIV/0!</v>
      </c>
      <c r="K40" s="96"/>
      <c r="L40" s="97"/>
      <c r="M40" s="100">
        <f>L40-K40</f>
        <v>0</v>
      </c>
      <c r="N40" s="89" t="e">
        <f t="shared" si="23"/>
        <v>#DIV/0!</v>
      </c>
    </row>
    <row r="41" spans="1:14">
      <c r="A41" s="201" t="s">
        <v>130</v>
      </c>
      <c r="B41" s="118" t="s">
        <v>131</v>
      </c>
      <c r="C41" s="119"/>
      <c r="D41" s="120"/>
      <c r="E41" s="98">
        <f>D41-C41</f>
        <v>0</v>
      </c>
      <c r="F41" s="104" t="e">
        <f t="shared" ref="F41:F48" si="24">((D41*100/C41)-100)</f>
        <v>#DIV/0!</v>
      </c>
      <c r="G41" s="129"/>
      <c r="H41" s="120"/>
      <c r="I41" s="98">
        <f>H41-G41</f>
        <v>0</v>
      </c>
      <c r="J41" s="104" t="e">
        <f t="shared" ref="J41:J48" si="25">((H41*100/G41)-100)</f>
        <v>#DIV/0!</v>
      </c>
      <c r="K41" s="129"/>
      <c r="L41" s="120"/>
      <c r="M41" s="98">
        <f>L41-K41</f>
        <v>0</v>
      </c>
      <c r="N41" s="99" t="e">
        <f t="shared" ref="N41:N48" si="26">((L41*100/K41)-100)</f>
        <v>#DIV/0!</v>
      </c>
    </row>
    <row r="42" spans="1:14">
      <c r="A42" s="201"/>
      <c r="B42" s="90" t="s">
        <v>132</v>
      </c>
      <c r="C42" s="93"/>
      <c r="D42" s="94"/>
      <c r="E42" s="86">
        <f>D42-C42</f>
        <v>0</v>
      </c>
      <c r="F42" s="87" t="e">
        <f t="shared" si="24"/>
        <v>#DIV/0!</v>
      </c>
      <c r="G42" s="95"/>
      <c r="H42" s="94"/>
      <c r="I42" s="86">
        <f>H42-G42</f>
        <v>0</v>
      </c>
      <c r="J42" s="87" t="e">
        <f t="shared" si="25"/>
        <v>#DIV/0!</v>
      </c>
      <c r="K42" s="95"/>
      <c r="L42" s="94"/>
      <c r="M42" s="86">
        <f>L42-K42</f>
        <v>0</v>
      </c>
      <c r="N42" s="89" t="e">
        <f t="shared" si="26"/>
        <v>#DIV/0!</v>
      </c>
    </row>
    <row r="43" spans="1:14">
      <c r="A43" s="201"/>
      <c r="B43" s="116" t="s">
        <v>133</v>
      </c>
      <c r="C43" s="117"/>
      <c r="D43" s="115"/>
      <c r="E43" s="86">
        <f t="shared" ref="E43:E44" si="27">D43-C43</f>
        <v>0</v>
      </c>
      <c r="F43" s="87" t="e">
        <f t="shared" si="24"/>
        <v>#DIV/0!</v>
      </c>
      <c r="G43" s="128"/>
      <c r="H43" s="115"/>
      <c r="I43" s="86">
        <f t="shared" ref="I43:I44" si="28">H43-G43</f>
        <v>0</v>
      </c>
      <c r="J43" s="87" t="e">
        <f t="shared" si="25"/>
        <v>#DIV/0!</v>
      </c>
      <c r="K43" s="128"/>
      <c r="L43" s="115"/>
      <c r="M43" s="86">
        <f t="shared" ref="M43:M44" si="29">L43-K43</f>
        <v>0</v>
      </c>
      <c r="N43" s="89" t="e">
        <f t="shared" si="26"/>
        <v>#DIV/0!</v>
      </c>
    </row>
    <row r="44" spans="1:14">
      <c r="A44" s="201"/>
      <c r="B44" s="105" t="s">
        <v>134</v>
      </c>
      <c r="C44" s="106"/>
      <c r="D44" s="97"/>
      <c r="E44" s="86">
        <f t="shared" si="27"/>
        <v>0</v>
      </c>
      <c r="F44" s="107" t="e">
        <f t="shared" si="24"/>
        <v>#DIV/0!</v>
      </c>
      <c r="G44" s="96"/>
      <c r="H44" s="97"/>
      <c r="I44" s="86">
        <f t="shared" si="28"/>
        <v>0</v>
      </c>
      <c r="J44" s="107" t="e">
        <f t="shared" si="25"/>
        <v>#DIV/0!</v>
      </c>
      <c r="K44" s="96"/>
      <c r="L44" s="97"/>
      <c r="M44" s="86">
        <f t="shared" si="29"/>
        <v>0</v>
      </c>
      <c r="N44" s="101" t="e">
        <f t="shared" si="26"/>
        <v>#DIV/0!</v>
      </c>
    </row>
    <row r="45" spans="1:14">
      <c r="A45" s="202" t="s">
        <v>135</v>
      </c>
      <c r="B45" s="118" t="s">
        <v>136</v>
      </c>
      <c r="C45" s="119"/>
      <c r="D45" s="120"/>
      <c r="E45" s="98">
        <f>D45-C45</f>
        <v>0</v>
      </c>
      <c r="F45" s="104" t="e">
        <f t="shared" si="24"/>
        <v>#DIV/0!</v>
      </c>
      <c r="G45" s="129"/>
      <c r="H45" s="120"/>
      <c r="I45" s="98">
        <f>H45-G45</f>
        <v>0</v>
      </c>
      <c r="J45" s="104" t="e">
        <f t="shared" si="25"/>
        <v>#DIV/0!</v>
      </c>
      <c r="K45" s="129"/>
      <c r="L45" s="120"/>
      <c r="M45" s="98">
        <f>L45-K45</f>
        <v>0</v>
      </c>
      <c r="N45" s="99" t="e">
        <f t="shared" si="26"/>
        <v>#DIV/0!</v>
      </c>
    </row>
    <row r="46" spans="1:14">
      <c r="A46" s="202"/>
      <c r="B46" s="90" t="s">
        <v>137</v>
      </c>
      <c r="C46" s="93"/>
      <c r="D46" s="94"/>
      <c r="E46" s="86">
        <f>D46-C46</f>
        <v>0</v>
      </c>
      <c r="F46" s="87" t="e">
        <f t="shared" si="24"/>
        <v>#DIV/0!</v>
      </c>
      <c r="G46" s="95"/>
      <c r="H46" s="94"/>
      <c r="I46" s="86">
        <f>H46-G46</f>
        <v>0</v>
      </c>
      <c r="J46" s="87" t="e">
        <f t="shared" si="25"/>
        <v>#DIV/0!</v>
      </c>
      <c r="K46" s="95"/>
      <c r="L46" s="94"/>
      <c r="M46" s="86">
        <f>L46-K46</f>
        <v>0</v>
      </c>
      <c r="N46" s="89" t="e">
        <f t="shared" si="26"/>
        <v>#DIV/0!</v>
      </c>
    </row>
    <row r="47" spans="1:14">
      <c r="A47" s="202"/>
      <c r="B47" s="121" t="s">
        <v>138</v>
      </c>
      <c r="C47" s="122"/>
      <c r="D47" s="123"/>
      <c r="E47" s="100">
        <f>D47-C47</f>
        <v>0</v>
      </c>
      <c r="F47" s="107" t="e">
        <f t="shared" si="24"/>
        <v>#DIV/0!</v>
      </c>
      <c r="G47" s="130"/>
      <c r="H47" s="123"/>
      <c r="I47" s="100">
        <f>H47-G47</f>
        <v>0</v>
      </c>
      <c r="J47" s="107" t="e">
        <f t="shared" si="25"/>
        <v>#DIV/0!</v>
      </c>
      <c r="K47" s="130"/>
      <c r="L47" s="123"/>
      <c r="M47" s="100">
        <f>L47-K47</f>
        <v>0</v>
      </c>
      <c r="N47" s="101" t="e">
        <f t="shared" si="26"/>
        <v>#DIV/0!</v>
      </c>
    </row>
    <row r="48" spans="1:14">
      <c r="A48" s="203" t="s">
        <v>139</v>
      </c>
      <c r="B48" s="203"/>
      <c r="C48" s="84">
        <f>SUM(C8:C47)</f>
        <v>0</v>
      </c>
      <c r="D48" s="84">
        <f>SUM(D8:D47)</f>
        <v>0</v>
      </c>
      <c r="E48" s="84">
        <f>D48-C48</f>
        <v>0</v>
      </c>
      <c r="F48" s="85" t="e">
        <f t="shared" si="24"/>
        <v>#DIV/0!</v>
      </c>
      <c r="G48" s="84">
        <f>SUM(G8:G47)</f>
        <v>0</v>
      </c>
      <c r="H48" s="84">
        <f>SUM(H8:H47)</f>
        <v>0</v>
      </c>
      <c r="I48" s="84">
        <f>H48-G48</f>
        <v>0</v>
      </c>
      <c r="J48" s="85" t="e">
        <f t="shared" si="25"/>
        <v>#DIV/0!</v>
      </c>
      <c r="K48" s="84">
        <f>SUM(K8:K47)</f>
        <v>0</v>
      </c>
      <c r="L48" s="84">
        <f>SUM(L8:L47)</f>
        <v>0</v>
      </c>
      <c r="M48" s="84">
        <f>L48-K48</f>
        <v>0</v>
      </c>
      <c r="N48" s="85" t="e">
        <f t="shared" si="26"/>
        <v>#DIV/0!</v>
      </c>
    </row>
    <row r="49" spans="1:14">
      <c r="A49" s="114" t="s">
        <v>49</v>
      </c>
      <c r="B49" s="81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</row>
  </sheetData>
  <mergeCells count="19">
    <mergeCell ref="C5:F5"/>
    <mergeCell ref="G5:J5"/>
    <mergeCell ref="K5:N5"/>
    <mergeCell ref="C6:D6"/>
    <mergeCell ref="E6:F6"/>
    <mergeCell ref="G6:H6"/>
    <mergeCell ref="I6:J6"/>
    <mergeCell ref="K6:L6"/>
    <mergeCell ref="M6:N6"/>
    <mergeCell ref="A6:B7"/>
    <mergeCell ref="A8:A16"/>
    <mergeCell ref="A17:A21"/>
    <mergeCell ref="A22:A23"/>
    <mergeCell ref="A24:A26"/>
    <mergeCell ref="A28:A30"/>
    <mergeCell ref="A31:A40"/>
    <mergeCell ref="A41:A44"/>
    <mergeCell ref="A45:A47"/>
    <mergeCell ref="A48:B48"/>
  </mergeCells>
  <conditionalFormatting sqref="E8:E47">
    <cfRule type="dataBar" priority="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{28EAD48D-4ED3-44E6-8D7B-B45CF261476F}</x14:id>
        </ext>
      </extLst>
    </cfRule>
  </conditionalFormatting>
  <conditionalFormatting sqref="E8:F48">
    <cfRule type="expression" dxfId="72" priority="8">
      <formula>E8&lt;0</formula>
    </cfRule>
  </conditionalFormatting>
  <conditionalFormatting sqref="I8:I47">
    <cfRule type="dataBar" priority="2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{DCB8A62D-9270-4BCF-A841-A4721CA02C8D}</x14:id>
        </ext>
      </extLst>
    </cfRule>
  </conditionalFormatting>
  <conditionalFormatting sqref="I8:J48">
    <cfRule type="expression" dxfId="71" priority="6">
      <formula>I8&lt;0</formula>
    </cfRule>
  </conditionalFormatting>
  <conditionalFormatting sqref="M8:M47">
    <cfRule type="dataBar" priority="1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{7D982779-69C9-49CE-8E61-72A357EFC91F}</x14:id>
        </ext>
      </extLst>
    </cfRule>
  </conditionalFormatting>
  <conditionalFormatting sqref="M8:N48">
    <cfRule type="expression" dxfId="70" priority="4">
      <formula>M8&lt;0</formula>
    </cfRule>
  </conditionalFormatting>
  <pageMargins left="0.70866141732283505" right="0.70866141732283505" top="0.74803149606299202" bottom="0.74803149606299202" header="0.31496062992126" footer="0.31496062992126"/>
  <pageSetup paperSize="9" scale="55" orientation="landscape" r:id="rId1"/>
  <ignoredErrors>
    <ignoredError sqref="E8" evalError="1" listDataValidation="1" calculatedColumn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8EAD48D-4ED3-44E6-8D7B-B45CF26147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DCB8A62D-9270-4BCF-A841-A4721CA02C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7D982779-69C9-49CE-8E61-72A357EFC9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2E5A4-DB3A-438A-A49B-0DEE497D0194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196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6554</v>
      </c>
      <c r="C7" s="237">
        <v>9244</v>
      </c>
      <c r="D7" s="237">
        <v>9564</v>
      </c>
      <c r="E7" s="237">
        <v>22938</v>
      </c>
      <c r="F7" s="238">
        <v>139.83688833124219</v>
      </c>
      <c r="G7" s="6"/>
    </row>
    <row r="8" spans="1:14" s="33" customFormat="1" ht="15.6" customHeight="1">
      <c r="A8" s="236" t="s">
        <v>11</v>
      </c>
      <c r="B8" s="237">
        <v>9599</v>
      </c>
      <c r="C8" s="237">
        <v>8302</v>
      </c>
      <c r="D8" s="237">
        <v>17112</v>
      </c>
      <c r="E8" s="237">
        <v>13607</v>
      </c>
      <c r="F8" s="238">
        <v>-20.48270219728845</v>
      </c>
    </row>
    <row r="9" spans="1:14" ht="15.6" customHeight="1">
      <c r="A9" s="236" t="s">
        <v>8</v>
      </c>
      <c r="B9" s="237">
        <v>44255</v>
      </c>
      <c r="C9" s="237">
        <v>40940</v>
      </c>
      <c r="D9" s="237">
        <v>81437</v>
      </c>
      <c r="E9" s="237">
        <v>66797</v>
      </c>
      <c r="F9" s="238">
        <v>-17.97708658226604</v>
      </c>
      <c r="G9" s="6"/>
    </row>
    <row r="10" spans="1:14" ht="15.6" customHeight="1">
      <c r="A10" s="236" t="s">
        <v>10</v>
      </c>
      <c r="B10" s="237">
        <v>111972</v>
      </c>
      <c r="C10" s="237">
        <v>34267</v>
      </c>
      <c r="D10" s="237">
        <v>204461</v>
      </c>
      <c r="E10" s="237">
        <v>64637</v>
      </c>
      <c r="F10" s="238">
        <v>-68.386636082186826</v>
      </c>
    </row>
    <row r="11" spans="1:14" ht="15.6" customHeight="1">
      <c r="A11" s="236" t="s">
        <v>9</v>
      </c>
      <c r="B11" s="237">
        <v>484316</v>
      </c>
      <c r="C11" s="237">
        <v>461307</v>
      </c>
      <c r="D11" s="237">
        <v>910322</v>
      </c>
      <c r="E11" s="237">
        <v>806212</v>
      </c>
      <c r="F11" s="238">
        <v>-11.436612539299279</v>
      </c>
    </row>
    <row r="12" spans="1:14" ht="15.6" customHeight="1">
      <c r="A12" s="236" t="s">
        <v>6</v>
      </c>
      <c r="B12" s="237">
        <v>16911</v>
      </c>
      <c r="C12" s="237">
        <v>13730</v>
      </c>
      <c r="D12" s="237">
        <v>34906</v>
      </c>
      <c r="E12" s="237">
        <v>24645</v>
      </c>
      <c r="F12" s="238">
        <v>-29.396092362344589</v>
      </c>
    </row>
    <row r="13" spans="1:14" ht="15.6" customHeight="1">
      <c r="A13" s="236" t="s">
        <v>175</v>
      </c>
      <c r="B13" s="237">
        <v>79</v>
      </c>
      <c r="C13" s="237">
        <v>32</v>
      </c>
      <c r="D13" s="237">
        <v>732</v>
      </c>
      <c r="E13" s="237">
        <v>247</v>
      </c>
      <c r="F13" s="238">
        <v>-66.256830601092901</v>
      </c>
    </row>
    <row r="14" spans="1:14" ht="15.6" customHeight="1">
      <c r="A14" s="236" t="s">
        <v>148</v>
      </c>
      <c r="B14" s="237">
        <v>832426</v>
      </c>
      <c r="C14" s="237">
        <v>749206</v>
      </c>
      <c r="D14" s="237">
        <v>1565649</v>
      </c>
      <c r="E14" s="237">
        <v>1413619</v>
      </c>
      <c r="F14" s="238">
        <v>-9.7103501487242738</v>
      </c>
    </row>
    <row r="15" spans="1:14" ht="15.6" customHeight="1">
      <c r="A15" s="236" t="s">
        <v>145</v>
      </c>
      <c r="B15" s="237">
        <v>251229</v>
      </c>
      <c r="C15" s="237">
        <v>228873</v>
      </c>
      <c r="D15" s="237">
        <v>466868</v>
      </c>
      <c r="E15" s="237">
        <v>397771</v>
      </c>
      <c r="F15" s="238">
        <v>-14.80011480761158</v>
      </c>
    </row>
    <row r="16" spans="1:14" ht="15.6" customHeight="1">
      <c r="A16" s="236" t="s">
        <v>144</v>
      </c>
      <c r="B16" s="237">
        <v>26362</v>
      </c>
      <c r="C16" s="237">
        <v>18925</v>
      </c>
      <c r="D16" s="237">
        <v>57185</v>
      </c>
      <c r="E16" s="237">
        <v>30004</v>
      </c>
      <c r="F16" s="238">
        <v>-47.53169537466119</v>
      </c>
      <c r="G16" s="1"/>
    </row>
    <row r="17" spans="1:8" ht="15.6" customHeight="1">
      <c r="A17" s="236" t="s">
        <v>150</v>
      </c>
      <c r="B17" s="237">
        <v>64094</v>
      </c>
      <c r="C17" s="237">
        <v>59875</v>
      </c>
      <c r="D17" s="237">
        <v>128190</v>
      </c>
      <c r="E17" s="237">
        <v>107854</v>
      </c>
      <c r="F17" s="238">
        <v>-15.86395194632966</v>
      </c>
      <c r="G17" s="2"/>
    </row>
    <row r="18" spans="1:8" ht="15.6" customHeight="1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8" ht="15.6" customHeight="1">
      <c r="A19" s="236" t="s">
        <v>143</v>
      </c>
      <c r="B19" s="237">
        <v>40706</v>
      </c>
      <c r="C19" s="237">
        <v>41691</v>
      </c>
      <c r="D19" s="237">
        <v>85371</v>
      </c>
      <c r="E19" s="237">
        <v>82217</v>
      </c>
      <c r="F19" s="238">
        <v>-3.694462990945397</v>
      </c>
      <c r="H19" s="248"/>
    </row>
    <row r="20" spans="1:8" ht="15.6" customHeight="1">
      <c r="A20" s="236" t="s">
        <v>142</v>
      </c>
      <c r="B20" s="237">
        <v>77977</v>
      </c>
      <c r="C20" s="237">
        <v>74340</v>
      </c>
      <c r="D20" s="237">
        <v>133776</v>
      </c>
      <c r="E20" s="237">
        <v>122266</v>
      </c>
      <c r="F20" s="238">
        <v>-8.6039349360124362</v>
      </c>
    </row>
    <row r="21" spans="1:8" ht="15.6" customHeight="1">
      <c r="A21" s="236" t="s">
        <v>149</v>
      </c>
      <c r="B21" s="237">
        <v>11061</v>
      </c>
      <c r="C21" s="237">
        <v>10896</v>
      </c>
      <c r="D21" s="237">
        <v>37288</v>
      </c>
      <c r="E21" s="237">
        <v>18708</v>
      </c>
      <c r="F21" s="238">
        <v>-49.828363012229133</v>
      </c>
    </row>
    <row r="22" spans="1:8" ht="15.6" customHeight="1">
      <c r="A22" s="236" t="s">
        <v>146</v>
      </c>
      <c r="B22" s="237">
        <v>15482</v>
      </c>
      <c r="C22" s="237">
        <v>22363</v>
      </c>
      <c r="D22" s="237">
        <v>35260</v>
      </c>
      <c r="E22" s="237">
        <v>35206</v>
      </c>
      <c r="F22" s="238">
        <v>-0.15314804310833099</v>
      </c>
    </row>
    <row r="23" spans="1:8" ht="15.6" customHeight="1">
      <c r="A23" s="236" t="s">
        <v>165</v>
      </c>
      <c r="B23" s="237">
        <v>9621</v>
      </c>
      <c r="C23" s="237">
        <v>43050</v>
      </c>
      <c r="D23" s="237">
        <v>20221</v>
      </c>
      <c r="E23" s="237">
        <v>75659</v>
      </c>
      <c r="F23" s="238">
        <v>274.16052618564862</v>
      </c>
    </row>
    <row r="24" spans="1:8" ht="15.6" customHeight="1">
      <c r="A24" s="236" t="s">
        <v>141</v>
      </c>
      <c r="B24" s="237">
        <v>41116</v>
      </c>
      <c r="C24" s="237">
        <v>51288</v>
      </c>
      <c r="D24" s="237">
        <v>88245</v>
      </c>
      <c r="E24" s="237">
        <v>96512</v>
      </c>
      <c r="F24" s="238">
        <v>9.3682361606889941</v>
      </c>
    </row>
    <row r="25" spans="1:8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8" ht="15.6" customHeight="1">
      <c r="A26" s="236" t="s">
        <v>152</v>
      </c>
      <c r="B26" s="237">
        <v>7579</v>
      </c>
      <c r="C26" s="237">
        <v>1745</v>
      </c>
      <c r="D26" s="237">
        <v>13424</v>
      </c>
      <c r="E26" s="237">
        <v>1745</v>
      </c>
      <c r="F26" s="238">
        <v>-87.000893921334921</v>
      </c>
    </row>
    <row r="27" spans="1:8" ht="15.6" customHeight="1">
      <c r="A27" s="236" t="s">
        <v>173</v>
      </c>
      <c r="B27" s="237">
        <v>91138</v>
      </c>
      <c r="C27" s="237">
        <v>74440</v>
      </c>
      <c r="D27" s="237">
        <v>138548</v>
      </c>
      <c r="E27" s="237">
        <v>140728</v>
      </c>
      <c r="F27" s="238">
        <v>1.573461904899389</v>
      </c>
    </row>
    <row r="28" spans="1:8" ht="15.6" customHeight="1">
      <c r="A28" s="236" t="s">
        <v>177</v>
      </c>
      <c r="B28" s="237">
        <v>4776</v>
      </c>
      <c r="C28" s="237">
        <v>4680</v>
      </c>
      <c r="D28" s="237">
        <v>10271</v>
      </c>
      <c r="E28" s="237">
        <v>12525</v>
      </c>
      <c r="F28" s="238">
        <v>21.945282835166982</v>
      </c>
    </row>
    <row r="29" spans="1:8" ht="15.6" customHeight="1">
      <c r="A29" s="236" t="s">
        <v>178</v>
      </c>
      <c r="B29" s="237">
        <v>136433</v>
      </c>
      <c r="C29" s="237">
        <v>145921</v>
      </c>
      <c r="D29" s="237">
        <v>230136</v>
      </c>
      <c r="E29" s="237">
        <v>235655</v>
      </c>
      <c r="F29" s="238">
        <v>2.398147182535538</v>
      </c>
    </row>
    <row r="30" spans="1:8" ht="15.6" customHeight="1">
      <c r="A30" s="236" t="s">
        <v>179</v>
      </c>
      <c r="B30" s="237">
        <v>41214</v>
      </c>
      <c r="C30" s="237">
        <v>24922</v>
      </c>
      <c r="D30" s="237">
        <v>52588</v>
      </c>
      <c r="E30" s="237">
        <v>59168</v>
      </c>
      <c r="F30" s="238">
        <v>12.512360234273981</v>
      </c>
    </row>
    <row r="31" spans="1:8" ht="15.6" customHeight="1">
      <c r="A31" s="236" t="s">
        <v>180</v>
      </c>
      <c r="B31" s="237">
        <v>52548</v>
      </c>
      <c r="C31" s="237">
        <v>41016</v>
      </c>
      <c r="D31" s="237">
        <v>105059</v>
      </c>
      <c r="E31" s="237">
        <v>59099</v>
      </c>
      <c r="F31" s="238">
        <v>-43.746847009775458</v>
      </c>
    </row>
    <row r="32" spans="1:8" ht="15.6" customHeight="1">
      <c r="A32" s="236" t="s">
        <v>181</v>
      </c>
      <c r="B32" s="237">
        <v>1228312</v>
      </c>
      <c r="C32" s="237">
        <v>1088621</v>
      </c>
      <c r="D32" s="237">
        <v>2290415</v>
      </c>
      <c r="E32" s="237">
        <v>1995490</v>
      </c>
      <c r="F32" s="238">
        <v>-12.87648744878112</v>
      </c>
    </row>
    <row r="33" spans="1:6" ht="15.6" customHeight="1">
      <c r="A33" s="236" t="s">
        <v>182</v>
      </c>
      <c r="B33" s="237">
        <v>173255</v>
      </c>
      <c r="C33" s="237">
        <v>163492</v>
      </c>
      <c r="D33" s="237">
        <v>279618</v>
      </c>
      <c r="E33" s="237">
        <v>266512</v>
      </c>
      <c r="F33" s="238">
        <v>-4.6871088413478361</v>
      </c>
    </row>
    <row r="34" spans="1:6" ht="15.6" customHeight="1">
      <c r="A34" s="236" t="s">
        <v>183</v>
      </c>
      <c r="B34" s="237">
        <v>15679</v>
      </c>
      <c r="C34" s="237">
        <v>32169</v>
      </c>
      <c r="D34" s="237">
        <v>42028</v>
      </c>
      <c r="E34" s="237">
        <v>48150</v>
      </c>
      <c r="F34" s="238">
        <v>14.566479489863889</v>
      </c>
    </row>
    <row r="35" spans="1:6" ht="15.6" customHeight="1">
      <c r="A35" s="240" t="s">
        <v>153</v>
      </c>
      <c r="B35" s="241">
        <f>SUM(B7:B34)</f>
        <v>3794694</v>
      </c>
      <c r="C35" s="241">
        <f>SUM(C7:C34)</f>
        <v>3445335</v>
      </c>
      <c r="D35" s="241">
        <f>SUM(D7:D34)</f>
        <v>7038674</v>
      </c>
      <c r="E35" s="241">
        <f>SUM(E7:E34)</f>
        <v>6197971</v>
      </c>
      <c r="F35" s="242">
        <f>E35*100/D35-100</f>
        <v>-11.944053666926465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1" priority="2">
      <formula>MOD(ROW(),2)=0</formula>
    </cfRule>
  </conditionalFormatting>
  <conditionalFormatting sqref="F7:F35">
    <cfRule type="expression" dxfId="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740A-4B8D-4EAE-A4EA-E6C316F4AECB}">
  <sheetPr>
    <pageSetUpPr fitToPage="1"/>
  </sheetPr>
  <dimension ref="A1:K51"/>
  <sheetViews>
    <sheetView zoomScale="80" zoomScaleNormal="80" workbookViewId="0"/>
  </sheetViews>
  <sheetFormatPr baseColWidth="10" defaultColWidth="11.44140625" defaultRowHeight="14.4"/>
  <cols>
    <col min="1" max="1" width="32.88671875" customWidth="1"/>
    <col min="2" max="2" width="18.6640625" customWidth="1"/>
    <col min="3" max="3" width="22.5546875" customWidth="1"/>
    <col min="4" max="5" width="15.44140625" customWidth="1"/>
    <col min="6" max="6" width="15.5546875" customWidth="1"/>
    <col min="7" max="10" width="15.44140625" customWidth="1"/>
    <col min="11" max="11" width="11.88671875" customWidth="1"/>
  </cols>
  <sheetData>
    <row r="1" spans="1:11">
      <c r="A1" s="15"/>
      <c r="B1" s="16"/>
      <c r="C1" s="16"/>
      <c r="D1" s="17"/>
      <c r="E1" s="18"/>
      <c r="F1" s="17"/>
      <c r="H1" s="19"/>
      <c r="J1" s="19"/>
      <c r="K1" s="19"/>
    </row>
    <row r="2" spans="1:11">
      <c r="A2" s="20"/>
      <c r="B2" s="17"/>
      <c r="C2" s="21"/>
      <c r="D2" s="17"/>
      <c r="E2" s="20"/>
      <c r="F2" s="17"/>
      <c r="G2" s="22"/>
      <c r="H2" s="17"/>
      <c r="I2" s="22"/>
      <c r="J2" s="17"/>
      <c r="K2" s="17"/>
    </row>
    <row r="3" spans="1:11">
      <c r="A3" s="20"/>
      <c r="B3" s="16"/>
      <c r="C3" s="21"/>
      <c r="D3" s="17"/>
      <c r="E3" s="22"/>
      <c r="F3" s="17"/>
      <c r="G3" s="22"/>
      <c r="H3" s="17"/>
      <c r="I3" s="22"/>
      <c r="J3" s="17"/>
      <c r="K3" s="17"/>
    </row>
    <row r="4" spans="1:11">
      <c r="A4" s="20"/>
      <c r="B4" s="17"/>
      <c r="C4" s="21"/>
      <c r="D4" s="19"/>
      <c r="E4" s="23"/>
      <c r="F4" s="17"/>
      <c r="G4" s="23"/>
      <c r="H4" s="19"/>
      <c r="I4" s="23"/>
      <c r="J4" s="19"/>
      <c r="K4" s="19"/>
    </row>
    <row r="5" spans="1:11">
      <c r="A5" s="20"/>
      <c r="B5" s="17"/>
      <c r="C5" s="24"/>
      <c r="D5" s="17"/>
      <c r="E5" s="22"/>
      <c r="F5" s="17"/>
      <c r="G5" s="22"/>
      <c r="H5" s="17"/>
      <c r="I5" s="22"/>
      <c r="J5" s="17"/>
      <c r="K5" s="17"/>
    </row>
    <row r="6" spans="1:11">
      <c r="A6" s="20"/>
      <c r="B6" s="17"/>
      <c r="C6" s="6"/>
      <c r="D6" s="17"/>
      <c r="E6" s="22"/>
      <c r="F6" s="17"/>
      <c r="G6" s="22"/>
      <c r="H6" s="17"/>
      <c r="I6" s="22"/>
      <c r="J6" s="17"/>
      <c r="K6" s="17"/>
    </row>
    <row r="7" spans="1:11">
      <c r="A7" s="20"/>
      <c r="B7" s="17"/>
      <c r="C7" s="21"/>
      <c r="D7" s="17"/>
      <c r="E7" s="21"/>
      <c r="F7" s="17"/>
      <c r="G7" s="22"/>
      <c r="H7" s="17"/>
      <c r="I7" s="22"/>
      <c r="J7" s="17"/>
      <c r="K7" s="17"/>
    </row>
    <row r="8" spans="1:11">
      <c r="A8" s="20"/>
      <c r="B8" s="17"/>
      <c r="C8" s="21"/>
      <c r="D8" s="19"/>
      <c r="E8" s="25"/>
      <c r="F8" s="17"/>
      <c r="G8" s="23"/>
      <c r="H8" s="19"/>
      <c r="I8" s="23"/>
      <c r="J8" s="19"/>
      <c r="K8" s="19"/>
    </row>
    <row r="9" spans="1:11">
      <c r="A9" s="20"/>
      <c r="B9" s="17"/>
      <c r="C9" s="24"/>
      <c r="D9" s="17"/>
      <c r="E9" s="21"/>
      <c r="F9" s="17"/>
      <c r="G9" s="22"/>
      <c r="H9" s="17"/>
      <c r="I9" s="22"/>
      <c r="J9" s="17"/>
      <c r="K9" s="17"/>
    </row>
    <row r="10" spans="1:11">
      <c r="A10" s="20"/>
      <c r="B10" s="17"/>
      <c r="C10" s="25"/>
      <c r="D10" s="19"/>
      <c r="E10" s="25"/>
      <c r="F10" s="17"/>
      <c r="G10" s="23"/>
      <c r="H10" s="19"/>
      <c r="I10" s="23"/>
      <c r="J10" s="19"/>
      <c r="K10" s="19"/>
    </row>
    <row r="11" spans="1:11">
      <c r="A11" s="17"/>
      <c r="B11" s="17"/>
      <c r="C11" s="21"/>
      <c r="D11" s="17"/>
      <c r="E11" s="21"/>
      <c r="F11" s="17"/>
      <c r="G11" s="20"/>
      <c r="H11" s="17"/>
      <c r="I11" s="22"/>
      <c r="J11" s="17"/>
      <c r="K11" s="17"/>
    </row>
    <row r="12" spans="1:11">
      <c r="A12" s="15"/>
      <c r="B12" s="16"/>
      <c r="C12" s="24"/>
      <c r="D12" s="16"/>
      <c r="E12" s="24"/>
      <c r="F12" s="16"/>
      <c r="G12" s="15"/>
      <c r="H12" s="16"/>
      <c r="I12" s="26"/>
      <c r="J12" s="16"/>
      <c r="K12" s="16"/>
    </row>
    <row r="13" spans="1:11">
      <c r="A13" s="20"/>
      <c r="B13" s="17"/>
      <c r="C13" s="6"/>
      <c r="D13" s="27"/>
      <c r="E13" s="6"/>
      <c r="F13" s="17"/>
      <c r="G13" s="28"/>
      <c r="H13" s="27"/>
      <c r="J13" s="27"/>
      <c r="K13" s="27"/>
    </row>
    <row r="14" spans="1:11">
      <c r="A14" s="20"/>
      <c r="B14" s="17"/>
      <c r="C14" s="21"/>
      <c r="D14" s="19"/>
      <c r="E14" s="25"/>
      <c r="F14" s="17"/>
      <c r="G14" s="18"/>
      <c r="H14" s="19"/>
      <c r="I14" s="23"/>
      <c r="J14" s="19"/>
      <c r="K14" s="19"/>
    </row>
    <row r="15" spans="1:11">
      <c r="A15" s="20"/>
      <c r="B15" s="17"/>
      <c r="C15" s="21"/>
      <c r="D15" s="17"/>
      <c r="E15" s="21"/>
      <c r="F15" s="17"/>
      <c r="G15" s="20"/>
      <c r="H15" s="17"/>
      <c r="I15" s="22"/>
      <c r="J15" s="17"/>
      <c r="K15" s="17"/>
    </row>
    <row r="16" spans="1:11">
      <c r="A16" s="20"/>
      <c r="B16" s="17"/>
      <c r="C16" s="24"/>
      <c r="D16" s="27"/>
      <c r="E16" s="6"/>
      <c r="F16" s="17"/>
      <c r="H16" s="27"/>
      <c r="J16" s="27"/>
      <c r="K16" s="27"/>
    </row>
    <row r="17" spans="1:11">
      <c r="A17" s="20"/>
      <c r="B17" s="17"/>
      <c r="C17" s="21"/>
      <c r="D17" s="19"/>
      <c r="E17" s="25"/>
      <c r="F17" s="17"/>
      <c r="G17" s="23"/>
      <c r="H17" s="19"/>
      <c r="I17" s="23"/>
      <c r="J17" s="19"/>
      <c r="K17" s="19"/>
    </row>
    <row r="18" spans="1:11">
      <c r="A18" s="20"/>
      <c r="B18" s="17"/>
      <c r="C18" s="21"/>
      <c r="D18" s="17"/>
      <c r="E18" s="17"/>
      <c r="F18" s="17"/>
      <c r="G18" s="22"/>
      <c r="H18" s="17"/>
      <c r="I18" s="22"/>
      <c r="J18" s="17"/>
      <c r="K18" s="17"/>
    </row>
    <row r="19" spans="1:11">
      <c r="A19" s="20"/>
      <c r="B19" s="17"/>
      <c r="C19" s="21"/>
      <c r="D19" s="16"/>
      <c r="E19" s="16"/>
      <c r="F19" s="27"/>
      <c r="H19" s="27"/>
      <c r="J19" s="27"/>
      <c r="K19" s="27"/>
    </row>
    <row r="20" spans="1:11">
      <c r="A20" s="20"/>
      <c r="B20" s="17"/>
      <c r="C20" s="21"/>
      <c r="D20" s="17"/>
      <c r="E20" s="21"/>
      <c r="F20" s="17"/>
      <c r="G20" s="22"/>
      <c r="H20" s="17"/>
      <c r="I20" s="22"/>
      <c r="J20" s="17"/>
      <c r="K20" s="17"/>
    </row>
    <row r="21" spans="1:11">
      <c r="A21" s="20"/>
      <c r="B21" s="17"/>
      <c r="C21" s="26"/>
      <c r="D21" s="27"/>
      <c r="E21" s="6"/>
      <c r="F21" s="27"/>
      <c r="H21" s="27"/>
      <c r="J21" s="27"/>
      <c r="K21" s="27"/>
    </row>
    <row r="22" spans="1:11">
      <c r="A22" s="20"/>
      <c r="B22" s="17"/>
      <c r="C22" s="21"/>
      <c r="D22" s="17"/>
      <c r="E22" s="21"/>
      <c r="F22" s="17"/>
      <c r="G22" s="22"/>
      <c r="H22" s="17"/>
      <c r="I22" s="22"/>
      <c r="J22" s="17"/>
      <c r="K22" s="17"/>
    </row>
    <row r="23" spans="1:11">
      <c r="A23" s="20"/>
      <c r="B23" s="17"/>
      <c r="C23" s="21"/>
      <c r="D23" s="27"/>
      <c r="E23" s="6"/>
      <c r="F23" s="27"/>
      <c r="H23" s="27"/>
      <c r="J23" s="27"/>
      <c r="K23" s="27"/>
    </row>
    <row r="24" spans="1:11">
      <c r="A24" s="20"/>
      <c r="B24" s="17"/>
      <c r="C24" s="21"/>
      <c r="D24" s="17"/>
      <c r="E24" s="21"/>
      <c r="F24" s="17"/>
      <c r="G24" s="22"/>
      <c r="H24" s="17"/>
      <c r="I24" s="22"/>
      <c r="J24" s="17"/>
      <c r="K24" s="17"/>
    </row>
    <row r="25" spans="1:11">
      <c r="A25" s="20"/>
      <c r="B25" s="17"/>
      <c r="C25" s="21"/>
      <c r="D25" s="27"/>
      <c r="E25" s="6"/>
      <c r="F25" s="27"/>
      <c r="H25" s="27"/>
      <c r="J25" s="27"/>
      <c r="K25" s="27"/>
    </row>
    <row r="26" spans="1:11">
      <c r="A26" s="20"/>
      <c r="B26" s="17"/>
      <c r="C26" s="26"/>
      <c r="D26" s="19"/>
      <c r="E26" s="25"/>
      <c r="F26" s="19"/>
      <c r="G26" s="23"/>
      <c r="H26" s="19"/>
      <c r="I26" s="23"/>
      <c r="J26" s="19"/>
      <c r="K26" s="19"/>
    </row>
    <row r="27" spans="1:11">
      <c r="A27" s="20"/>
      <c r="B27" s="17"/>
      <c r="C27" s="25"/>
      <c r="D27" s="17"/>
      <c r="E27" s="21"/>
      <c r="F27" s="17"/>
      <c r="G27" s="22"/>
      <c r="H27" s="17"/>
      <c r="I27" s="22"/>
      <c r="J27" s="17"/>
      <c r="K27" s="17"/>
    </row>
    <row r="28" spans="1:11" ht="34.799999999999997">
      <c r="A28" s="29" t="s">
        <v>163</v>
      </c>
      <c r="B28" s="17"/>
      <c r="C28" s="21"/>
      <c r="D28" s="19"/>
      <c r="E28" s="25"/>
      <c r="F28" s="19"/>
      <c r="G28" s="23"/>
      <c r="H28" s="19"/>
      <c r="I28" s="23"/>
      <c r="J28" s="19"/>
      <c r="K28" s="19"/>
    </row>
    <row r="29" spans="1:11">
      <c r="A29" s="30"/>
      <c r="B29" s="17"/>
      <c r="C29" s="21"/>
      <c r="D29" s="17"/>
      <c r="E29" s="21"/>
      <c r="F29" s="17"/>
      <c r="G29" s="20"/>
      <c r="H29" s="17"/>
      <c r="I29" s="22"/>
      <c r="J29" s="17"/>
      <c r="K29" s="17"/>
    </row>
    <row r="30" spans="1:11">
      <c r="A30" s="20"/>
      <c r="B30" s="17"/>
      <c r="C30" s="24"/>
      <c r="D30" s="16"/>
      <c r="E30" s="24"/>
      <c r="F30" s="16"/>
      <c r="G30" s="15"/>
      <c r="H30" s="16"/>
      <c r="I30" s="26"/>
      <c r="J30" s="16"/>
      <c r="K30" s="16"/>
    </row>
    <row r="31" spans="1:11">
      <c r="A31" s="20"/>
      <c r="B31" s="17"/>
      <c r="C31" s="21"/>
      <c r="D31" s="27"/>
      <c r="E31" s="6"/>
      <c r="F31" s="27"/>
      <c r="G31" s="28"/>
      <c r="H31" s="27"/>
      <c r="J31" s="27"/>
      <c r="K31" s="27"/>
    </row>
    <row r="32" spans="1:11">
      <c r="A32" s="20"/>
      <c r="B32" s="17"/>
      <c r="C32" s="26"/>
      <c r="D32" s="19"/>
      <c r="E32" s="25"/>
      <c r="F32" s="19"/>
      <c r="G32" s="18"/>
      <c r="H32" s="19"/>
      <c r="I32" s="23"/>
      <c r="J32" s="19"/>
      <c r="K32" s="19"/>
    </row>
    <row r="33" spans="1:11">
      <c r="A33" s="20"/>
      <c r="B33" s="17"/>
      <c r="C33" s="25"/>
      <c r="D33" s="17"/>
      <c r="E33" s="21"/>
      <c r="F33" s="17"/>
      <c r="G33" s="20"/>
      <c r="H33" s="17"/>
      <c r="I33" s="22"/>
      <c r="J33" s="17"/>
      <c r="K33" s="17"/>
    </row>
    <row r="34" spans="1:11">
      <c r="A34" s="20"/>
      <c r="B34" s="17"/>
      <c r="C34" s="21"/>
      <c r="D34" s="17"/>
      <c r="E34" s="21"/>
      <c r="F34" s="17"/>
      <c r="G34" s="20"/>
      <c r="H34" s="17"/>
      <c r="I34" s="22"/>
      <c r="J34" s="17"/>
      <c r="K34" s="17"/>
    </row>
    <row r="35" spans="1:11">
      <c r="A35" s="20"/>
      <c r="B35" s="17"/>
      <c r="D35" s="16"/>
      <c r="E35" s="24"/>
      <c r="F35" s="16"/>
      <c r="G35" s="15"/>
      <c r="H35" s="16"/>
      <c r="I35" s="26"/>
      <c r="J35" s="16"/>
      <c r="K35" s="16"/>
    </row>
    <row r="36" spans="1:11">
      <c r="A36" s="20"/>
      <c r="B36" s="17"/>
      <c r="C36" s="21"/>
      <c r="D36" s="16"/>
      <c r="E36" s="24"/>
      <c r="F36" s="17"/>
      <c r="G36" s="20"/>
      <c r="H36" s="17"/>
      <c r="I36" s="20"/>
      <c r="J36" s="17"/>
      <c r="K36" s="17"/>
    </row>
    <row r="37" spans="1:11">
      <c r="A37" s="20"/>
      <c r="B37" s="17"/>
      <c r="C37" s="21"/>
      <c r="D37" s="16"/>
      <c r="E37" s="24"/>
      <c r="F37" s="16"/>
      <c r="G37" s="15"/>
      <c r="H37" s="27"/>
      <c r="I37" s="28"/>
      <c r="J37" s="27"/>
      <c r="K37" s="27"/>
    </row>
    <row r="38" spans="1:11">
      <c r="A38" s="20"/>
      <c r="B38" s="17"/>
      <c r="C38" s="6"/>
      <c r="D38" s="27"/>
      <c r="E38" s="6"/>
      <c r="F38" s="27"/>
      <c r="G38" s="28"/>
      <c r="H38" s="19"/>
      <c r="I38" s="17"/>
      <c r="J38" s="17"/>
      <c r="K38" s="17"/>
    </row>
    <row r="39" spans="1:11">
      <c r="A39" s="20"/>
      <c r="B39" s="17"/>
      <c r="C39" s="17"/>
      <c r="D39" s="19"/>
      <c r="E39" s="17"/>
      <c r="F39" s="17"/>
      <c r="G39" s="20"/>
      <c r="H39" s="17"/>
      <c r="I39" s="26"/>
      <c r="J39" s="16"/>
      <c r="K39" s="16"/>
    </row>
    <row r="40" spans="1:11">
      <c r="A40" s="20"/>
      <c r="B40" s="17"/>
      <c r="C40" s="17"/>
      <c r="D40" s="17"/>
      <c r="E40" s="16"/>
      <c r="F40" s="16"/>
      <c r="G40" s="15"/>
      <c r="H40" s="27"/>
      <c r="J40" s="27"/>
      <c r="K40" s="27"/>
    </row>
    <row r="41" spans="1:11">
      <c r="A41" s="20"/>
      <c r="B41" s="17"/>
      <c r="C41" s="27"/>
      <c r="D41" s="16"/>
      <c r="F41" s="27"/>
      <c r="G41" s="28"/>
      <c r="H41" s="17"/>
      <c r="I41" s="22"/>
      <c r="J41" s="17"/>
      <c r="K41" s="17"/>
    </row>
    <row r="42" spans="1:11">
      <c r="A42" s="20"/>
      <c r="B42" s="17"/>
      <c r="C42" s="17"/>
      <c r="D42" s="17"/>
      <c r="E42" s="21"/>
      <c r="F42" s="17"/>
      <c r="G42" s="20"/>
      <c r="H42" s="17"/>
      <c r="I42" s="22"/>
      <c r="J42" s="17"/>
      <c r="K42" s="17"/>
    </row>
    <row r="43" spans="1:11">
      <c r="A43" s="15"/>
      <c r="B43" s="17"/>
      <c r="C43" s="19"/>
      <c r="D43" s="25"/>
      <c r="E43" s="27"/>
      <c r="F43" s="27"/>
      <c r="G43" s="20"/>
      <c r="H43" s="17"/>
      <c r="I43" s="22"/>
      <c r="J43" s="17"/>
      <c r="K43" s="17"/>
    </row>
    <row r="44" spans="1:11">
      <c r="A44" s="20"/>
      <c r="B44" s="17"/>
      <c r="C44" s="17"/>
      <c r="D44" s="21"/>
      <c r="E44" s="17"/>
      <c r="F44" s="17"/>
      <c r="G44" s="15"/>
      <c r="H44" s="16"/>
      <c r="I44" s="26"/>
      <c r="J44" s="16"/>
      <c r="K44" s="16"/>
    </row>
    <row r="45" spans="1:11">
      <c r="A45" s="20"/>
      <c r="B45" s="17"/>
      <c r="C45" s="16"/>
      <c r="D45" s="24"/>
      <c r="E45" s="16"/>
      <c r="F45" s="16"/>
      <c r="G45" s="15"/>
      <c r="H45" s="17"/>
      <c r="I45" s="17"/>
      <c r="J45" s="17"/>
      <c r="K45" s="17"/>
    </row>
    <row r="46" spans="1:11">
      <c r="A46" s="18"/>
      <c r="B46" s="19"/>
      <c r="C46" s="19"/>
      <c r="D46" s="25"/>
      <c r="E46" s="19"/>
      <c r="F46" s="19"/>
      <c r="G46" s="18"/>
      <c r="H46" s="19"/>
      <c r="I46" s="23"/>
      <c r="J46" s="19"/>
      <c r="K46" s="19"/>
    </row>
    <row r="47" spans="1:11">
      <c r="A47" s="17"/>
      <c r="B47" s="17"/>
      <c r="C47" s="17"/>
      <c r="D47" s="21"/>
      <c r="E47" s="17"/>
      <c r="F47" s="17"/>
      <c r="G47" s="22"/>
      <c r="H47" s="17"/>
      <c r="I47" s="22"/>
      <c r="J47" s="17"/>
      <c r="K47" s="17"/>
    </row>
    <row r="48" spans="1:11">
      <c r="A48" s="249"/>
      <c r="B48" s="250"/>
      <c r="C48" s="250"/>
      <c r="D48" s="25"/>
      <c r="E48" s="19"/>
      <c r="F48" s="19"/>
      <c r="G48" s="250"/>
      <c r="H48" s="250"/>
      <c r="I48" s="250"/>
      <c r="J48" s="250"/>
      <c r="K48" s="250"/>
    </row>
    <row r="51" spans="8:8">
      <c r="H51" s="151"/>
    </row>
  </sheetData>
  <pageMargins left="0.62992125984252001" right="0.23622047244094499" top="0.47244094488188998" bottom="0.196850393700787" header="0.31496062992126" footer="0.15748031496063"/>
  <pageSetup paperSize="9" scale="71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46653-734F-4479-B9AD-6C835B3048CA}">
  <sheetPr>
    <pageSetUpPr fitToPage="1"/>
  </sheetPr>
  <dimension ref="A1:AS68"/>
  <sheetViews>
    <sheetView showGridLines="0" zoomScale="70" zoomScaleNormal="70" zoomScalePageLayoutView="60" workbookViewId="0"/>
  </sheetViews>
  <sheetFormatPr baseColWidth="10" defaultColWidth="11.44140625" defaultRowHeight="15" customHeight="1"/>
  <cols>
    <col min="1" max="1" width="3.6640625" style="151" customWidth="1"/>
    <col min="2" max="8" width="11.5546875" style="151" customWidth="1"/>
    <col min="9" max="9" width="3.6640625" style="151" customWidth="1"/>
    <col min="10" max="16" width="11.5546875" style="151" customWidth="1"/>
    <col min="17" max="17" width="3.6640625" style="151" customWidth="1"/>
    <col min="18" max="24" width="11.5546875" style="151" customWidth="1"/>
    <col min="25" max="25" width="11.44140625" style="253"/>
    <col min="26" max="45" width="12.88671875" style="253" customWidth="1"/>
    <col min="46" max="63" width="12.88671875" style="151" customWidth="1"/>
    <col min="64" max="16384" width="11.44140625" style="151"/>
  </cols>
  <sheetData>
    <row r="1" spans="1:42" ht="24.6">
      <c r="B1" s="251" t="s">
        <v>197</v>
      </c>
      <c r="C1" s="252"/>
      <c r="D1" s="252"/>
      <c r="E1" s="252"/>
      <c r="F1" s="252"/>
      <c r="G1" s="252"/>
      <c r="H1" s="252"/>
      <c r="J1" s="32"/>
      <c r="K1" s="32"/>
      <c r="L1" s="32"/>
      <c r="M1" s="32"/>
      <c r="N1" s="32"/>
      <c r="O1" s="32"/>
      <c r="P1" s="32"/>
      <c r="Q1" s="32"/>
      <c r="R1" s="32"/>
      <c r="S1" s="32"/>
      <c r="T1" s="252"/>
      <c r="U1" s="252"/>
      <c r="V1" s="252"/>
      <c r="W1" s="252"/>
      <c r="X1" s="252"/>
      <c r="Z1" s="253" t="s">
        <v>198</v>
      </c>
      <c r="AB1" s="39"/>
      <c r="AC1" s="254"/>
      <c r="AD1" s="39"/>
      <c r="AE1" s="39"/>
      <c r="AF1" s="254"/>
      <c r="AG1" s="39"/>
      <c r="AH1" s="39"/>
      <c r="AI1" s="254"/>
      <c r="AJ1" s="39"/>
      <c r="AK1" s="39"/>
      <c r="AL1" s="39"/>
      <c r="AM1" s="39"/>
      <c r="AN1" s="39"/>
      <c r="AO1" s="39"/>
    </row>
    <row r="2" spans="1:42" ht="15" customHeight="1">
      <c r="A2" s="255"/>
      <c r="B2" s="252"/>
      <c r="C2" s="252"/>
      <c r="D2" s="252"/>
      <c r="E2" s="252"/>
      <c r="F2" s="252"/>
      <c r="G2" s="252"/>
      <c r="H2" s="252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2"/>
      <c r="U2" s="252"/>
      <c r="V2" s="252"/>
      <c r="W2" s="252"/>
      <c r="X2" s="252"/>
      <c r="Z2" s="253" t="s">
        <v>199</v>
      </c>
    </row>
    <row r="3" spans="1:42" ht="15" customHeigh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</row>
    <row r="4" spans="1:42" ht="1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</row>
    <row r="5" spans="1:42" ht="15" customHeight="1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</row>
    <row r="6" spans="1:42" ht="15" customHeight="1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172</v>
      </c>
      <c r="Z6" s="257" t="s">
        <v>201</v>
      </c>
      <c r="AA6" s="257"/>
      <c r="AF6" s="257" t="s">
        <v>202</v>
      </c>
      <c r="AG6" s="257"/>
      <c r="AL6" s="257" t="s">
        <v>203</v>
      </c>
      <c r="AM6" s="257"/>
    </row>
    <row r="7" spans="1:42" ht="15" customHeight="1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58">
        <v>2020</v>
      </c>
      <c r="AC7" s="258">
        <v>2021</v>
      </c>
      <c r="AD7" s="258">
        <v>2022</v>
      </c>
      <c r="AG7" s="258">
        <v>2019</v>
      </c>
      <c r="AH7" s="258">
        <v>2020</v>
      </c>
      <c r="AI7" s="258">
        <v>2021</v>
      </c>
      <c r="AJ7" s="258">
        <v>2022</v>
      </c>
      <c r="AM7" s="258">
        <v>2019</v>
      </c>
      <c r="AN7" s="258">
        <v>2020</v>
      </c>
      <c r="AO7" s="258">
        <v>2021</v>
      </c>
      <c r="AP7" s="258">
        <v>2022</v>
      </c>
    </row>
    <row r="8" spans="1:42" ht="15" customHeight="1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204</v>
      </c>
      <c r="AA8" s="259">
        <v>46820440</v>
      </c>
      <c r="AB8" s="259">
        <v>45800165</v>
      </c>
      <c r="AC8" s="259">
        <v>42493337</v>
      </c>
      <c r="AD8" s="259">
        <v>46756593</v>
      </c>
      <c r="AF8" s="253" t="s">
        <v>204</v>
      </c>
      <c r="AG8" s="259">
        <v>15006507</v>
      </c>
      <c r="AH8" s="259">
        <v>16073289</v>
      </c>
      <c r="AI8" s="259">
        <v>13213428</v>
      </c>
      <c r="AJ8" s="259">
        <v>15176514</v>
      </c>
      <c r="AL8" s="253" t="s">
        <v>204</v>
      </c>
      <c r="AM8" s="259">
        <v>9115628</v>
      </c>
      <c r="AN8" s="259">
        <v>7108259</v>
      </c>
      <c r="AO8" s="259">
        <v>6476535</v>
      </c>
      <c r="AP8" s="259">
        <v>8185760</v>
      </c>
    </row>
    <row r="9" spans="1:42" ht="15" customHeight="1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205</v>
      </c>
      <c r="AA9" s="259">
        <v>44583561</v>
      </c>
      <c r="AB9" s="259">
        <v>43109659</v>
      </c>
      <c r="AC9" s="259">
        <v>40489010</v>
      </c>
      <c r="AD9" s="259">
        <v>43967035</v>
      </c>
      <c r="AF9" s="253" t="s">
        <v>205</v>
      </c>
      <c r="AG9" s="259">
        <v>14348549</v>
      </c>
      <c r="AH9" s="259">
        <v>14002412</v>
      </c>
      <c r="AI9" s="259">
        <v>12145827</v>
      </c>
      <c r="AJ9" s="259">
        <v>13961403</v>
      </c>
      <c r="AL9" s="253" t="s">
        <v>205</v>
      </c>
      <c r="AM9" s="259">
        <v>7843248</v>
      </c>
      <c r="AN9" s="259">
        <v>6425079</v>
      </c>
      <c r="AO9" s="259">
        <v>6094779</v>
      </c>
      <c r="AP9" s="259">
        <v>7406116</v>
      </c>
    </row>
    <row r="10" spans="1:42" ht="15" customHeight="1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206</v>
      </c>
      <c r="AA10" s="259">
        <v>48353601</v>
      </c>
      <c r="AB10" s="259">
        <v>44303648</v>
      </c>
      <c r="AC10" s="259">
        <v>46455313</v>
      </c>
      <c r="AD10" s="259">
        <v>45981761</v>
      </c>
      <c r="AF10" s="253" t="s">
        <v>206</v>
      </c>
      <c r="AG10" s="259">
        <v>15951378</v>
      </c>
      <c r="AH10" s="259">
        <v>14965286</v>
      </c>
      <c r="AI10" s="259">
        <v>14413642</v>
      </c>
      <c r="AJ10" s="259">
        <v>15107748</v>
      </c>
      <c r="AL10" s="253" t="s">
        <v>206</v>
      </c>
      <c r="AM10" s="259">
        <v>7398685</v>
      </c>
      <c r="AN10" s="259">
        <v>6499455</v>
      </c>
      <c r="AO10" s="259">
        <v>7109023</v>
      </c>
      <c r="AP10" s="259">
        <v>6819146</v>
      </c>
    </row>
    <row r="11" spans="1:42" ht="15" customHeight="1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207</v>
      </c>
      <c r="AA11" s="259">
        <v>46400443</v>
      </c>
      <c r="AB11" s="259">
        <v>41795682</v>
      </c>
      <c r="AC11" s="259">
        <v>45471169</v>
      </c>
      <c r="AD11" s="259">
        <v>48522626</v>
      </c>
      <c r="AF11" s="253" t="s">
        <v>207</v>
      </c>
      <c r="AG11" s="259">
        <v>14553222</v>
      </c>
      <c r="AH11" s="259">
        <v>15115366</v>
      </c>
      <c r="AI11" s="259">
        <v>13408185</v>
      </c>
      <c r="AJ11" s="259">
        <v>15751949</v>
      </c>
      <c r="AL11" s="253" t="s">
        <v>207</v>
      </c>
      <c r="AM11" s="259">
        <v>6775183</v>
      </c>
      <c r="AN11" s="259">
        <v>6003312</v>
      </c>
      <c r="AO11" s="259">
        <v>7240918</v>
      </c>
      <c r="AP11" s="259">
        <v>7881967</v>
      </c>
    </row>
    <row r="12" spans="1:42" ht="15" customHeight="1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208</v>
      </c>
      <c r="AA12" s="259">
        <v>51071331</v>
      </c>
      <c r="AB12" s="259">
        <v>38167109</v>
      </c>
      <c r="AC12" s="259">
        <v>45495539</v>
      </c>
      <c r="AD12" s="259">
        <v>51334993</v>
      </c>
      <c r="AF12" s="253" t="s">
        <v>208</v>
      </c>
      <c r="AG12" s="259">
        <v>17078651</v>
      </c>
      <c r="AH12" s="259">
        <v>13043138</v>
      </c>
      <c r="AI12" s="259">
        <v>14380272</v>
      </c>
      <c r="AJ12" s="259">
        <v>16007624</v>
      </c>
      <c r="AL12" s="253" t="s">
        <v>208</v>
      </c>
      <c r="AM12" s="259">
        <v>7434110</v>
      </c>
      <c r="AN12" s="259">
        <v>4900444</v>
      </c>
      <c r="AO12" s="259">
        <v>6778350</v>
      </c>
      <c r="AP12" s="259">
        <v>8087600</v>
      </c>
    </row>
    <row r="13" spans="1:42" ht="15" customHeight="1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209</v>
      </c>
      <c r="AA13" s="259">
        <v>47139627</v>
      </c>
      <c r="AB13" s="259">
        <v>40233166</v>
      </c>
      <c r="AC13" s="259">
        <v>44903502</v>
      </c>
      <c r="AD13" s="259">
        <v>48228965</v>
      </c>
      <c r="AF13" s="253" t="s">
        <v>209</v>
      </c>
      <c r="AG13" s="259">
        <v>16093379</v>
      </c>
      <c r="AH13" s="259">
        <v>13043509</v>
      </c>
      <c r="AI13" s="259">
        <v>13541010</v>
      </c>
      <c r="AJ13" s="259">
        <v>15221080</v>
      </c>
      <c r="AL13" s="253" t="s">
        <v>209</v>
      </c>
      <c r="AM13" s="259">
        <v>6893378</v>
      </c>
      <c r="AN13" s="259">
        <v>5893666</v>
      </c>
      <c r="AO13" s="259">
        <v>6990004</v>
      </c>
      <c r="AP13" s="259">
        <v>7884812</v>
      </c>
    </row>
    <row r="14" spans="1:42" ht="15" customHeight="1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210</v>
      </c>
      <c r="AA14" s="259">
        <v>48818378</v>
      </c>
      <c r="AB14" s="259">
        <v>42217915</v>
      </c>
      <c r="AC14" s="259">
        <v>46051657</v>
      </c>
      <c r="AD14" s="259">
        <v>48153701</v>
      </c>
      <c r="AF14" s="253" t="s">
        <v>210</v>
      </c>
      <c r="AG14" s="259">
        <v>16173719</v>
      </c>
      <c r="AH14" s="259">
        <v>13620638</v>
      </c>
      <c r="AI14" s="259">
        <v>14490452</v>
      </c>
      <c r="AJ14" s="259">
        <v>16239218</v>
      </c>
      <c r="AL14" s="253" t="s">
        <v>210</v>
      </c>
      <c r="AM14" s="259">
        <v>7261076</v>
      </c>
      <c r="AN14" s="259">
        <v>5583770</v>
      </c>
      <c r="AO14" s="259">
        <v>6913445</v>
      </c>
      <c r="AP14" s="259">
        <v>7117785</v>
      </c>
    </row>
    <row r="15" spans="1:42" ht="15" customHeight="1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211</v>
      </c>
      <c r="AA15" s="259">
        <v>48198107</v>
      </c>
      <c r="AB15" s="259">
        <v>42978437</v>
      </c>
      <c r="AC15" s="259">
        <v>48800280</v>
      </c>
      <c r="AD15" s="259"/>
      <c r="AF15" s="253" t="s">
        <v>211</v>
      </c>
      <c r="AG15" s="259">
        <v>17632595</v>
      </c>
      <c r="AH15" s="259">
        <v>14001773</v>
      </c>
      <c r="AI15" s="259">
        <v>16512152</v>
      </c>
      <c r="AJ15" s="259"/>
      <c r="AL15" s="253" t="s">
        <v>211</v>
      </c>
      <c r="AM15" s="259">
        <v>7612537</v>
      </c>
      <c r="AN15" s="259">
        <v>6338903</v>
      </c>
      <c r="AO15" s="259">
        <v>8077202</v>
      </c>
      <c r="AP15" s="259"/>
    </row>
    <row r="16" spans="1:42" ht="15" customHeight="1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212</v>
      </c>
      <c r="AA16" s="259">
        <v>46635887</v>
      </c>
      <c r="AB16" s="259">
        <v>43349327</v>
      </c>
      <c r="AC16" s="259">
        <v>45052533</v>
      </c>
      <c r="AD16" s="259"/>
      <c r="AF16" s="253" t="s">
        <v>212</v>
      </c>
      <c r="AG16" s="259">
        <v>15419568</v>
      </c>
      <c r="AH16" s="259">
        <v>13231512</v>
      </c>
      <c r="AI16" s="259">
        <v>14197332</v>
      </c>
      <c r="AJ16" s="259"/>
      <c r="AL16" s="253" t="s">
        <v>212</v>
      </c>
      <c r="AM16" s="259">
        <v>8176343</v>
      </c>
      <c r="AN16" s="259">
        <v>7349376</v>
      </c>
      <c r="AO16" s="259">
        <v>7429205</v>
      </c>
      <c r="AP16" s="259"/>
    </row>
    <row r="17" spans="1:42" ht="15" customHeight="1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213</v>
      </c>
      <c r="AA17" s="259">
        <v>48624088</v>
      </c>
      <c r="AB17" s="259">
        <v>45985008</v>
      </c>
      <c r="AC17" s="259">
        <v>46987477</v>
      </c>
      <c r="AD17" s="259"/>
      <c r="AF17" s="253" t="s">
        <v>213</v>
      </c>
      <c r="AG17" s="259">
        <v>15747355</v>
      </c>
      <c r="AH17" s="259">
        <v>13918205</v>
      </c>
      <c r="AI17" s="259">
        <v>15124052</v>
      </c>
      <c r="AJ17" s="259"/>
      <c r="AL17" s="253" t="s">
        <v>213</v>
      </c>
      <c r="AM17" s="259">
        <v>8099276</v>
      </c>
      <c r="AN17" s="259">
        <v>7703032</v>
      </c>
      <c r="AO17" s="259">
        <v>7715340</v>
      </c>
      <c r="AP17" s="259"/>
    </row>
    <row r="18" spans="1:42" ht="15" customHeight="1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214</v>
      </c>
      <c r="AA18" s="259">
        <v>43594127</v>
      </c>
      <c r="AB18" s="259">
        <v>43641437</v>
      </c>
      <c r="AC18" s="259">
        <v>45669918</v>
      </c>
      <c r="AD18" s="259"/>
      <c r="AF18" s="253" t="s">
        <v>214</v>
      </c>
      <c r="AG18" s="259">
        <v>13891905</v>
      </c>
      <c r="AH18" s="259">
        <v>12143165</v>
      </c>
      <c r="AI18" s="259">
        <v>14606259</v>
      </c>
      <c r="AJ18" s="259"/>
      <c r="AL18" s="253" t="s">
        <v>214</v>
      </c>
      <c r="AM18" s="259">
        <v>7088673</v>
      </c>
      <c r="AN18" s="259">
        <v>7146925</v>
      </c>
      <c r="AO18" s="259">
        <v>6799164</v>
      </c>
      <c r="AP18" s="259"/>
    </row>
    <row r="19" spans="1:42" ht="15" customHeight="1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215</v>
      </c>
      <c r="AA19" s="259">
        <v>43965686</v>
      </c>
      <c r="AB19" s="259">
        <v>43897248</v>
      </c>
      <c r="AC19" s="259">
        <v>46519669</v>
      </c>
      <c r="AD19" s="259"/>
      <c r="AF19" s="253" t="s">
        <v>215</v>
      </c>
      <c r="AG19" s="259">
        <v>15094063</v>
      </c>
      <c r="AH19" s="259">
        <v>13745088</v>
      </c>
      <c r="AI19" s="259">
        <v>14827296</v>
      </c>
      <c r="AJ19" s="259"/>
      <c r="AL19" s="253" t="s">
        <v>215</v>
      </c>
      <c r="AM19" s="259">
        <v>6896804</v>
      </c>
      <c r="AN19" s="259">
        <v>6165562</v>
      </c>
      <c r="AO19" s="259">
        <v>7356730</v>
      </c>
      <c r="AP19" s="259"/>
    </row>
    <row r="20" spans="1:42" ht="15" customHeight="1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59"/>
      <c r="AC20" s="259"/>
      <c r="AD20" s="259"/>
      <c r="AH20" s="259"/>
      <c r="AI20" s="259"/>
      <c r="AJ20" s="259"/>
      <c r="AN20" s="259"/>
      <c r="AO20" s="259"/>
      <c r="AP20" s="259"/>
    </row>
    <row r="21" spans="1:42" ht="15" customHeight="1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</row>
    <row r="22" spans="1:42" ht="15" customHeight="1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C22" s="259"/>
    </row>
    <row r="23" spans="1:42" ht="15" customHeight="1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C23" s="259"/>
    </row>
    <row r="24" spans="1:42" ht="15" customHeight="1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C24" s="259"/>
    </row>
    <row r="25" spans="1:42" ht="15" customHeight="1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C25" s="259"/>
    </row>
    <row r="26" spans="1:42" ht="15" customHeight="1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C26" s="259"/>
    </row>
    <row r="27" spans="1:42" ht="15" customHeight="1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C27" s="259"/>
    </row>
    <row r="28" spans="1:42" ht="15" customHeight="1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C28" s="259"/>
    </row>
    <row r="29" spans="1:42" ht="15" customHeight="1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C29" s="259"/>
    </row>
    <row r="30" spans="1:42" ht="15" customHeight="1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C30" s="259"/>
    </row>
    <row r="31" spans="1:42" ht="15" customHeight="1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C31" s="259"/>
    </row>
    <row r="32" spans="1:42" ht="15" customHeight="1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</row>
    <row r="33" spans="1:42" ht="15" customHeight="1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216</v>
      </c>
      <c r="AA33" s="257"/>
      <c r="AB33" s="257"/>
      <c r="AF33" s="257" t="s">
        <v>217</v>
      </c>
      <c r="AG33" s="257"/>
      <c r="AL33" s="257" t="s">
        <v>218</v>
      </c>
      <c r="AM33" s="257"/>
    </row>
    <row r="34" spans="1:42" ht="15" customHeight="1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58">
        <v>2020</v>
      </c>
      <c r="AC34" s="258">
        <v>2021</v>
      </c>
      <c r="AD34" s="258">
        <v>2022</v>
      </c>
      <c r="AG34" s="258">
        <v>2019</v>
      </c>
      <c r="AH34" s="258">
        <v>2020</v>
      </c>
      <c r="AI34" s="258">
        <v>2021</v>
      </c>
      <c r="AJ34" s="258">
        <v>2022</v>
      </c>
      <c r="AM34" s="258">
        <v>2019</v>
      </c>
      <c r="AN34" s="258">
        <v>2020</v>
      </c>
      <c r="AO34" s="258">
        <v>2021</v>
      </c>
      <c r="AP34" s="258">
        <v>2022</v>
      </c>
    </row>
    <row r="35" spans="1:42" ht="15" customHeight="1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204</v>
      </c>
      <c r="AA35" s="259">
        <v>21616722</v>
      </c>
      <c r="AB35" s="259">
        <v>21713940</v>
      </c>
      <c r="AC35" s="259">
        <v>21954468</v>
      </c>
      <c r="AD35" s="259">
        <v>22253438</v>
      </c>
      <c r="AF35" s="253" t="s">
        <v>204</v>
      </c>
      <c r="AG35" s="259">
        <v>15688961</v>
      </c>
      <c r="AH35" s="259">
        <v>15760826</v>
      </c>
      <c r="AI35" s="259">
        <v>16670260</v>
      </c>
      <c r="AJ35" s="259">
        <v>15955111</v>
      </c>
      <c r="AL35" s="253" t="s">
        <v>204</v>
      </c>
      <c r="AM35" s="259">
        <v>1426519</v>
      </c>
      <c r="AN35" s="259">
        <v>1436084</v>
      </c>
      <c r="AO35" s="259">
        <v>1487154</v>
      </c>
      <c r="AP35" s="259">
        <v>1460985</v>
      </c>
    </row>
    <row r="36" spans="1:42" ht="15" customHeight="1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205</v>
      </c>
      <c r="AA36" s="259">
        <v>21387737</v>
      </c>
      <c r="AB36" s="259">
        <v>21770037</v>
      </c>
      <c r="AC36" s="259">
        <v>21414677</v>
      </c>
      <c r="AD36" s="259">
        <v>21336156</v>
      </c>
      <c r="AF36" s="253" t="s">
        <v>205</v>
      </c>
      <c r="AG36" s="259">
        <v>15273403</v>
      </c>
      <c r="AH36" s="259">
        <v>15335512</v>
      </c>
      <c r="AI36" s="259">
        <v>15530857</v>
      </c>
      <c r="AJ36" s="259">
        <v>14718939</v>
      </c>
      <c r="AL36" s="253" t="s">
        <v>205</v>
      </c>
      <c r="AM36" s="259">
        <v>1390109</v>
      </c>
      <c r="AN36" s="259">
        <v>1383390</v>
      </c>
      <c r="AO36" s="259">
        <v>1366845</v>
      </c>
      <c r="AP36" s="259">
        <v>1349473</v>
      </c>
    </row>
    <row r="37" spans="1:42" ht="15" customHeight="1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206</v>
      </c>
      <c r="AA37" s="259">
        <v>23910619</v>
      </c>
      <c r="AB37" s="259">
        <v>21880853</v>
      </c>
      <c r="AC37" s="259">
        <v>23881813</v>
      </c>
      <c r="AD37" s="259">
        <v>22797540</v>
      </c>
      <c r="AF37" s="253" t="s">
        <v>206</v>
      </c>
      <c r="AG37" s="259">
        <v>16762324</v>
      </c>
      <c r="AH37" s="259">
        <v>15513384</v>
      </c>
      <c r="AI37" s="259">
        <v>16770863</v>
      </c>
      <c r="AJ37" s="259">
        <v>15576897</v>
      </c>
      <c r="AL37" s="253" t="s">
        <v>206</v>
      </c>
      <c r="AM37" s="259">
        <v>1468626</v>
      </c>
      <c r="AN37" s="259">
        <v>1346068</v>
      </c>
      <c r="AO37" s="259">
        <v>1483236</v>
      </c>
      <c r="AP37" s="259">
        <v>1386654</v>
      </c>
    </row>
    <row r="38" spans="1:42" ht="15" customHeight="1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207</v>
      </c>
      <c r="AA38" s="259">
        <v>23932607</v>
      </c>
      <c r="AB38" s="259">
        <v>19851154</v>
      </c>
      <c r="AC38" s="259">
        <v>23820669</v>
      </c>
      <c r="AD38" s="259">
        <v>23589473</v>
      </c>
      <c r="AF38" s="253" t="s">
        <v>207</v>
      </c>
      <c r="AG38" s="259">
        <v>17092661</v>
      </c>
      <c r="AH38" s="259">
        <v>15415920</v>
      </c>
      <c r="AI38" s="259">
        <v>17248759</v>
      </c>
      <c r="AJ38" s="259">
        <v>16524574</v>
      </c>
      <c r="AL38" s="253" t="s">
        <v>207</v>
      </c>
      <c r="AM38" s="259">
        <v>1482835</v>
      </c>
      <c r="AN38" s="259">
        <v>1295678</v>
      </c>
      <c r="AO38" s="259">
        <v>1498199</v>
      </c>
      <c r="AP38" s="259">
        <v>1474935</v>
      </c>
    </row>
    <row r="39" spans="1:42" ht="15" customHeight="1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208</v>
      </c>
      <c r="AA39" s="259">
        <v>25421795</v>
      </c>
      <c r="AB39" s="259">
        <v>19456818</v>
      </c>
      <c r="AC39" s="259">
        <v>23325659</v>
      </c>
      <c r="AD39" s="259">
        <v>25966576</v>
      </c>
      <c r="AF39" s="253" t="s">
        <v>208</v>
      </c>
      <c r="AG39" s="259">
        <v>17842847</v>
      </c>
      <c r="AH39" s="259">
        <v>14370790</v>
      </c>
      <c r="AI39" s="259">
        <v>16358886</v>
      </c>
      <c r="AJ39" s="259">
        <v>17841436</v>
      </c>
      <c r="AL39" s="253" t="s">
        <v>208</v>
      </c>
      <c r="AM39" s="259">
        <v>1569777</v>
      </c>
      <c r="AN39" s="259">
        <v>1232285</v>
      </c>
      <c r="AO39" s="259">
        <v>1434774</v>
      </c>
      <c r="AP39" s="259">
        <v>1604300</v>
      </c>
    </row>
    <row r="40" spans="1:42" ht="15" customHeight="1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209</v>
      </c>
      <c r="AA40" s="259">
        <v>23125768</v>
      </c>
      <c r="AB40" s="259">
        <v>20538508</v>
      </c>
      <c r="AC40" s="259">
        <v>23428423</v>
      </c>
      <c r="AD40" s="259">
        <v>23932527</v>
      </c>
      <c r="AF40" s="253" t="s">
        <v>209</v>
      </c>
      <c r="AG40" s="259">
        <v>16406477</v>
      </c>
      <c r="AH40" s="259">
        <v>15053681</v>
      </c>
      <c r="AI40" s="259">
        <v>16563394</v>
      </c>
      <c r="AJ40" s="259">
        <v>16148010</v>
      </c>
      <c r="AL40" s="253" t="s">
        <v>209</v>
      </c>
      <c r="AM40" s="259">
        <v>1459480</v>
      </c>
      <c r="AN40" s="259">
        <v>1272315</v>
      </c>
      <c r="AO40" s="259">
        <v>1478879</v>
      </c>
      <c r="AP40" s="259">
        <v>1474713</v>
      </c>
    </row>
    <row r="41" spans="1:42" ht="15" customHeight="1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210</v>
      </c>
      <c r="AA41" s="259">
        <v>24306034</v>
      </c>
      <c r="AB41" s="259">
        <v>22269168</v>
      </c>
      <c r="AC41" s="259">
        <v>23652061</v>
      </c>
      <c r="AD41" s="259">
        <v>23546583</v>
      </c>
      <c r="AF41" s="253" t="s">
        <v>210</v>
      </c>
      <c r="AG41" s="259">
        <v>17282258</v>
      </c>
      <c r="AH41" s="259">
        <v>16353888</v>
      </c>
      <c r="AI41" s="259">
        <v>17042833</v>
      </c>
      <c r="AJ41" s="259">
        <v>16416328</v>
      </c>
      <c r="AL41" s="253" t="s">
        <v>210</v>
      </c>
      <c r="AM41" s="259">
        <v>1551040</v>
      </c>
      <c r="AN41" s="259">
        <v>1405762</v>
      </c>
      <c r="AO41" s="259">
        <v>1554049</v>
      </c>
      <c r="AP41" s="259">
        <v>1518965</v>
      </c>
    </row>
    <row r="42" spans="1:42" ht="15" customHeight="1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211</v>
      </c>
      <c r="AA42" s="259">
        <v>21902550</v>
      </c>
      <c r="AB42" s="259">
        <v>21829983</v>
      </c>
      <c r="AC42" s="259">
        <v>23119760</v>
      </c>
      <c r="AD42" s="259"/>
      <c r="AF42" s="253" t="s">
        <v>211</v>
      </c>
      <c r="AG42" s="259">
        <v>16173912</v>
      </c>
      <c r="AH42" s="259">
        <v>16721585</v>
      </c>
      <c r="AI42" s="259">
        <v>16886911</v>
      </c>
      <c r="AJ42" s="259"/>
      <c r="AL42" s="253" t="s">
        <v>211</v>
      </c>
      <c r="AM42" s="259">
        <v>1468306</v>
      </c>
      <c r="AN42" s="259">
        <v>1449810</v>
      </c>
      <c r="AO42" s="259">
        <v>1522958</v>
      </c>
      <c r="AP42" s="259"/>
    </row>
    <row r="43" spans="1:42" ht="15" customHeight="1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212</v>
      </c>
      <c r="AA43" s="259">
        <v>21969911</v>
      </c>
      <c r="AB43" s="259">
        <v>21967773</v>
      </c>
      <c r="AC43" s="259">
        <v>22394269</v>
      </c>
      <c r="AD43" s="259"/>
      <c r="AF43" s="253" t="s">
        <v>212</v>
      </c>
      <c r="AG43" s="259">
        <v>15730480</v>
      </c>
      <c r="AH43" s="259">
        <v>16527782</v>
      </c>
      <c r="AI43" s="259">
        <v>15999030</v>
      </c>
      <c r="AJ43" s="259"/>
      <c r="AL43" s="253" t="s">
        <v>212</v>
      </c>
      <c r="AM43" s="259">
        <v>1426564</v>
      </c>
      <c r="AN43" s="259">
        <v>1425631</v>
      </c>
      <c r="AO43" s="259">
        <v>1468002</v>
      </c>
      <c r="AP43" s="259"/>
    </row>
    <row r="44" spans="1:42" ht="15" customHeight="1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213</v>
      </c>
      <c r="AA44" s="259">
        <v>23848860</v>
      </c>
      <c r="AB44" s="259">
        <v>23542586</v>
      </c>
      <c r="AC44" s="259">
        <v>23042069</v>
      </c>
      <c r="AD44" s="259"/>
      <c r="AF44" s="253" t="s">
        <v>213</v>
      </c>
      <c r="AG44" s="259">
        <v>16909291</v>
      </c>
      <c r="AH44" s="259">
        <v>17663441</v>
      </c>
      <c r="AI44" s="259">
        <v>16285920</v>
      </c>
      <c r="AJ44" s="259"/>
      <c r="AL44" s="253" t="s">
        <v>213</v>
      </c>
      <c r="AM44" s="259">
        <v>1531356</v>
      </c>
      <c r="AN44" s="259">
        <v>1533480</v>
      </c>
      <c r="AO44" s="259">
        <v>1458303</v>
      </c>
      <c r="AP44" s="259"/>
    </row>
    <row r="45" spans="1:42" ht="15" customHeight="1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214</v>
      </c>
      <c r="AA45" s="259">
        <v>21694089</v>
      </c>
      <c r="AB45" s="259">
        <v>23498333</v>
      </c>
      <c r="AC45" s="259">
        <v>23050267</v>
      </c>
      <c r="AD45" s="259"/>
      <c r="AF45" s="253" t="s">
        <v>214</v>
      </c>
      <c r="AG45" s="259">
        <v>15188037</v>
      </c>
      <c r="AH45" s="259">
        <v>17495635</v>
      </c>
      <c r="AI45" s="259">
        <v>16197439</v>
      </c>
      <c r="AJ45" s="259"/>
      <c r="AL45" s="253" t="s">
        <v>214</v>
      </c>
      <c r="AM45" s="259">
        <v>1355608</v>
      </c>
      <c r="AN45" s="259">
        <v>1493039</v>
      </c>
      <c r="AO45" s="259">
        <v>1476539</v>
      </c>
      <c r="AP45" s="259"/>
    </row>
    <row r="46" spans="1:42" ht="15" customHeight="1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215</v>
      </c>
      <c r="AA46" s="259">
        <v>20944890</v>
      </c>
      <c r="AB46" s="259">
        <v>23129018</v>
      </c>
      <c r="AC46" s="259">
        <v>23101926</v>
      </c>
      <c r="AD46" s="259"/>
      <c r="AF46" s="253" t="s">
        <v>215</v>
      </c>
      <c r="AG46" s="259">
        <v>15091336</v>
      </c>
      <c r="AH46" s="259">
        <v>17404768</v>
      </c>
      <c r="AI46" s="259">
        <v>16403302</v>
      </c>
      <c r="AJ46" s="259"/>
      <c r="AL46" s="253" t="s">
        <v>215</v>
      </c>
      <c r="AM46" s="259">
        <v>1342806</v>
      </c>
      <c r="AN46" s="259">
        <v>1495290</v>
      </c>
      <c r="AO46" s="259">
        <v>1479590</v>
      </c>
      <c r="AP46" s="259"/>
    </row>
    <row r="47" spans="1:42" ht="15" customHeight="1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59"/>
      <c r="AC47" s="259"/>
      <c r="AD47" s="259"/>
      <c r="AH47" s="259"/>
      <c r="AI47" s="259"/>
      <c r="AJ47" s="259"/>
      <c r="AN47" s="259"/>
      <c r="AO47" s="259"/>
      <c r="AP47" s="259"/>
    </row>
    <row r="48" spans="1:42" ht="15" customHeight="1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</row>
    <row r="49" spans="1:27" ht="15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</row>
    <row r="50" spans="1:27" ht="15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</row>
    <row r="51" spans="1:27" ht="15" customHeight="1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</row>
    <row r="52" spans="1:27" ht="15" customHeight="1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</row>
    <row r="53" spans="1:27" ht="15" customHeight="1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</row>
    <row r="54" spans="1:27" ht="15" customHeight="1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</row>
    <row r="55" spans="1:27" ht="15" customHeight="1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</row>
    <row r="56" spans="1:27" ht="15" customHeight="1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</row>
    <row r="57" spans="1:27" ht="15" customHeight="1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</row>
    <row r="58" spans="1:27" ht="15" customHeight="1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</row>
    <row r="59" spans="1:27" ht="15" customHeight="1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27" ht="15" customHeight="1">
      <c r="B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Z60" s="259"/>
      <c r="AA60" s="259"/>
    </row>
    <row r="61" spans="1:27" ht="15" customHeight="1">
      <c r="B61" s="133"/>
      <c r="H61" s="16"/>
      <c r="I61" s="17"/>
      <c r="J61" s="16"/>
      <c r="K61" s="16"/>
      <c r="L61" s="17"/>
      <c r="M61" s="17"/>
      <c r="N61" s="16"/>
      <c r="O61" s="16"/>
      <c r="P61" s="17"/>
      <c r="Q61" s="24"/>
      <c r="Z61" s="259"/>
      <c r="AA61" s="259"/>
    </row>
    <row r="62" spans="1:27" ht="15" customHeight="1">
      <c r="B62" s="133"/>
      <c r="H62"/>
      <c r="I62"/>
      <c r="J62" s="17"/>
      <c r="K62" s="17"/>
      <c r="L62" s="17"/>
      <c r="M62"/>
      <c r="N62" s="17"/>
      <c r="O62" s="17"/>
      <c r="P62" s="17"/>
      <c r="Q62" s="17"/>
      <c r="Z62" s="259"/>
      <c r="AA62" s="259"/>
    </row>
    <row r="63" spans="1:27" ht="15" customHeight="1">
      <c r="B63" s="133"/>
      <c r="H63"/>
      <c r="I63"/>
      <c r="J63" s="133"/>
      <c r="K63" s="133"/>
      <c r="L63" s="133"/>
      <c r="M63"/>
      <c r="N63" s="133"/>
      <c r="O63" s="133"/>
      <c r="P63" s="133"/>
      <c r="Q63" s="133"/>
      <c r="Z63" s="259"/>
      <c r="AA63" s="259"/>
    </row>
    <row r="64" spans="1:27" ht="15" customHeight="1">
      <c r="B64" s="133"/>
      <c r="C64" s="133"/>
      <c r="D64" s="133"/>
      <c r="E64" s="133"/>
      <c r="F64" s="133"/>
      <c r="G64" s="133"/>
      <c r="H64"/>
      <c r="I64" s="133"/>
      <c r="J64" s="133"/>
      <c r="K64" s="133"/>
      <c r="L64" s="133"/>
      <c r="M64" s="133"/>
      <c r="N64" s="133"/>
      <c r="O64" s="133"/>
      <c r="P64" s="133"/>
      <c r="Q64" s="133"/>
      <c r="Z64" s="259"/>
      <c r="AA64" s="259"/>
    </row>
    <row r="65" spans="2:27" ht="15" customHeight="1"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Z65" s="259"/>
      <c r="AA65" s="259"/>
    </row>
    <row r="66" spans="2:27" ht="15" customHeight="1">
      <c r="B66" s="133"/>
      <c r="C66" s="17"/>
      <c r="D66" s="16"/>
      <c r="E66" s="16"/>
      <c r="F66" s="17"/>
      <c r="G66" s="24"/>
      <c r="H66" s="16"/>
      <c r="I66" s="17"/>
      <c r="J66" s="16"/>
      <c r="K66" s="16"/>
      <c r="L66" s="17"/>
      <c r="M66" s="17"/>
      <c r="N66" s="16"/>
      <c r="O66" s="16"/>
      <c r="P66" s="17"/>
      <c r="Q66" s="24"/>
    </row>
    <row r="67" spans="2:27" ht="15" customHeight="1">
      <c r="B67" s="133"/>
      <c r="C67"/>
      <c r="D67" s="17"/>
      <c r="E67" s="17"/>
      <c r="F67" s="17"/>
      <c r="G67" s="17"/>
      <c r="H67"/>
      <c r="I67"/>
      <c r="J67" s="17"/>
      <c r="K67" s="17"/>
      <c r="L67" s="17"/>
      <c r="M67"/>
      <c r="N67" s="17"/>
      <c r="O67" s="17"/>
      <c r="P67" s="17"/>
      <c r="Q67" s="17"/>
    </row>
    <row r="68" spans="2:27" ht="15" customHeight="1">
      <c r="B68" s="133"/>
      <c r="C68"/>
      <c r="D68" s="133"/>
      <c r="E68" s="133"/>
      <c r="F68" s="133"/>
      <c r="G68" s="133"/>
      <c r="H68"/>
      <c r="I68"/>
      <c r="J68" s="133"/>
      <c r="K68" s="133"/>
      <c r="L68" s="133"/>
      <c r="M68"/>
      <c r="N68" s="133"/>
      <c r="O68" s="133"/>
      <c r="P68" s="133"/>
      <c r="Q68" s="133"/>
    </row>
  </sheetData>
  <pageMargins left="0.63" right="0.25" top="0.47" bottom="0.19" header="0.3" footer="0.15"/>
  <pageSetup paperSize="9" scale="54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BF2BA-9A61-4E9D-A64D-C5ADC680CCE0}">
  <sheetPr>
    <pageSetUpPr fitToPage="1"/>
  </sheetPr>
  <dimension ref="A1:AQ59"/>
  <sheetViews>
    <sheetView showGridLines="0" zoomScale="70" zoomScaleNormal="70" workbookViewId="0"/>
  </sheetViews>
  <sheetFormatPr baseColWidth="10" defaultColWidth="11.44140625" defaultRowHeight="15" customHeight="1"/>
  <cols>
    <col min="1" max="1" width="3.6640625" style="247" customWidth="1"/>
    <col min="2" max="8" width="11.5546875" style="247" customWidth="1"/>
    <col min="9" max="9" width="3.6640625" style="247" customWidth="1"/>
    <col min="10" max="16" width="11.5546875" style="247" customWidth="1"/>
    <col min="17" max="17" width="3.6640625" style="247" customWidth="1"/>
    <col min="18" max="25" width="11.5546875" style="247" customWidth="1"/>
    <col min="26" max="27" width="12.88671875" style="263" customWidth="1"/>
    <col min="28" max="29" width="12.88671875" style="264" customWidth="1"/>
    <col min="30" max="31" width="12.88671875" style="263" customWidth="1"/>
    <col min="32" max="33" width="12.88671875" style="264" customWidth="1"/>
    <col min="34" max="35" width="12.88671875" style="263" customWidth="1"/>
    <col min="36" max="37" width="12.88671875" style="264" customWidth="1"/>
    <col min="38" max="43" width="12.88671875" style="263" customWidth="1"/>
    <col min="44" max="63" width="12.88671875" style="247" customWidth="1"/>
    <col min="64" max="16384" width="11.44140625" style="247"/>
  </cols>
  <sheetData>
    <row r="1" spans="1:39" ht="24.6">
      <c r="B1" s="251" t="s">
        <v>219</v>
      </c>
      <c r="C1" s="260"/>
      <c r="D1" s="260"/>
      <c r="E1" s="260"/>
      <c r="F1" s="260"/>
      <c r="G1" s="260"/>
      <c r="H1" s="260"/>
      <c r="I1" s="260"/>
      <c r="J1" s="260"/>
      <c r="K1" s="260"/>
      <c r="T1" s="261"/>
      <c r="U1" s="261"/>
      <c r="V1" s="261"/>
      <c r="W1" s="261"/>
      <c r="X1" s="261"/>
      <c r="Y1" s="261"/>
      <c r="Z1" s="262" t="s">
        <v>220</v>
      </c>
    </row>
    <row r="2" spans="1:39" ht="15" customHeight="1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2" t="s">
        <v>221</v>
      </c>
    </row>
    <row r="3" spans="1:39" ht="15" customHeight="1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2" t="s">
        <v>222</v>
      </c>
    </row>
    <row r="4" spans="1:39" ht="15" customHeight="1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2" t="s">
        <v>223</v>
      </c>
    </row>
    <row r="5" spans="1:39" ht="15" customHeight="1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AE5" s="266"/>
    </row>
    <row r="6" spans="1:39" ht="15" customHeigh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172</v>
      </c>
      <c r="Y6" s="261"/>
      <c r="Z6" s="266" t="s">
        <v>201</v>
      </c>
      <c r="AA6" s="264"/>
      <c r="AC6" s="263"/>
      <c r="AD6" s="266" t="s">
        <v>202</v>
      </c>
      <c r="AE6" s="264"/>
      <c r="AG6" s="263"/>
      <c r="AH6" s="266" t="s">
        <v>203</v>
      </c>
      <c r="AI6" s="264"/>
      <c r="AK6" s="263"/>
    </row>
    <row r="7" spans="1:39" ht="15" customHeight="1" thickBot="1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AA7" s="267">
        <v>2021</v>
      </c>
      <c r="AB7" s="267">
        <v>2022</v>
      </c>
      <c r="AC7" s="263"/>
      <c r="AE7" s="267">
        <v>2021</v>
      </c>
      <c r="AF7" s="267">
        <v>2022</v>
      </c>
      <c r="AG7" s="263"/>
      <c r="AI7" s="267">
        <v>2021</v>
      </c>
      <c r="AJ7" s="267">
        <v>2022</v>
      </c>
      <c r="AK7" s="263"/>
    </row>
    <row r="8" spans="1:39" ht="15" customHeight="1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3" t="s">
        <v>204</v>
      </c>
      <c r="AA8" s="264">
        <v>-7.2201224602575137E-2</v>
      </c>
      <c r="AB8" s="264">
        <v>0.10032763489485419</v>
      </c>
      <c r="AC8" s="263"/>
      <c r="AD8" s="263" t="s">
        <v>204</v>
      </c>
      <c r="AE8" s="264">
        <v>-0.17792630991703062</v>
      </c>
      <c r="AF8" s="264">
        <v>0.14856750269498575</v>
      </c>
      <c r="AG8" s="263"/>
      <c r="AH8" s="263" t="s">
        <v>204</v>
      </c>
      <c r="AI8" s="264">
        <v>-8.8871832047763069E-2</v>
      </c>
      <c r="AJ8" s="264">
        <v>0.26391040888376266</v>
      </c>
      <c r="AK8" s="263"/>
      <c r="AL8" s="268" t="s">
        <v>224</v>
      </c>
      <c r="AM8" s="269">
        <v>2022</v>
      </c>
    </row>
    <row r="9" spans="1:39" ht="15" customHeight="1" thickBot="1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3" t="s">
        <v>205</v>
      </c>
      <c r="AA9" s="264">
        <v>-6.6668414505015788E-2</v>
      </c>
      <c r="AB9" s="264">
        <v>9.3288286965419326E-2</v>
      </c>
      <c r="AC9" s="263"/>
      <c r="AD9" s="263" t="s">
        <v>205</v>
      </c>
      <c r="AE9" s="264">
        <v>-0.15681915443965877</v>
      </c>
      <c r="AF9" s="264">
        <v>0.14900524483073341</v>
      </c>
      <c r="AG9" s="263"/>
      <c r="AH9" s="263" t="s">
        <v>205</v>
      </c>
      <c r="AI9" s="264">
        <v>-7.108549272914047E-2</v>
      </c>
      <c r="AJ9" s="264">
        <v>0.24027416704411322</v>
      </c>
      <c r="AK9" s="263"/>
      <c r="AL9" s="270" t="s">
        <v>225</v>
      </c>
      <c r="AM9" s="271">
        <v>2021</v>
      </c>
    </row>
    <row r="10" spans="1:39" ht="15" customHeight="1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3" t="s">
        <v>206</v>
      </c>
      <c r="AA10" s="264">
        <v>-2.8344070185333834E-2</v>
      </c>
      <c r="AB10" s="264">
        <v>5.6148488778304542E-2</v>
      </c>
      <c r="AC10" s="263"/>
      <c r="AD10" s="263" t="s">
        <v>206</v>
      </c>
      <c r="AE10" s="264">
        <v>-0.11696213495499108</v>
      </c>
      <c r="AF10" s="264">
        <v>0.11245768695199644</v>
      </c>
      <c r="AG10" s="263"/>
      <c r="AH10" s="263" t="s">
        <v>206</v>
      </c>
      <c r="AI10" s="264">
        <v>-1.7593952076477848E-2</v>
      </c>
      <c r="AJ10" s="264">
        <v>0.1387519431196732</v>
      </c>
      <c r="AK10" s="263"/>
    </row>
    <row r="11" spans="1:39" ht="15" customHeight="1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3" t="s">
        <v>207</v>
      </c>
      <c r="AA11" s="264">
        <v>-5.7325572809745044E-4</v>
      </c>
      <c r="AB11" s="264">
        <v>5.8997513498875519E-2</v>
      </c>
      <c r="AC11" s="263"/>
      <c r="AD11" s="263" t="s">
        <v>207</v>
      </c>
      <c r="AE11" s="264">
        <v>-0.11595235834858542</v>
      </c>
      <c r="AF11" s="264">
        <v>0.13223409586123908</v>
      </c>
      <c r="AG11" s="263"/>
      <c r="AH11" s="263" t="s">
        <v>207</v>
      </c>
      <c r="AI11" s="264">
        <v>3.3997020675711698E-2</v>
      </c>
      <c r="AJ11" s="264">
        <v>0.12524430974707529</v>
      </c>
      <c r="AK11" s="263"/>
    </row>
    <row r="12" spans="1:39" ht="15" customHeight="1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3" t="s">
        <v>208</v>
      </c>
      <c r="AA12" s="264">
        <v>3.390670658299328E-2</v>
      </c>
      <c r="AB12" s="264">
        <v>7.3313610554215536E-2</v>
      </c>
      <c r="AC12" s="263"/>
      <c r="AD12" s="263" t="s">
        <v>208</v>
      </c>
      <c r="AE12" s="264">
        <v>-7.7024265100422581E-2</v>
      </c>
      <c r="AF12" s="264">
        <v>0.12498097655058843</v>
      </c>
      <c r="AG12" s="263"/>
      <c r="AH12" s="263" t="s">
        <v>208</v>
      </c>
      <c r="AI12" s="264">
        <v>8.9313646457463564E-2</v>
      </c>
      <c r="AJ12" s="264">
        <v>0.13890323046813166</v>
      </c>
      <c r="AK12" s="263"/>
    </row>
    <row r="13" spans="1:39" ht="15" customHeight="1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3" t="s">
        <v>209</v>
      </c>
      <c r="AA13" s="264">
        <v>4.6953426504110073E-2</v>
      </c>
      <c r="AB13" s="264">
        <v>7.3439596797486642E-2</v>
      </c>
      <c r="AC13" s="263"/>
      <c r="AD13" s="263" t="s">
        <v>209</v>
      </c>
      <c r="AE13" s="264">
        <v>-5.9606414433635138E-2</v>
      </c>
      <c r="AF13" s="264">
        <v>0.12482933296494295</v>
      </c>
      <c r="AG13" s="263"/>
      <c r="AH13" s="263" t="s">
        <v>209</v>
      </c>
      <c r="AI13" s="264">
        <v>0.1047887990879228</v>
      </c>
      <c r="AJ13" s="264">
        <v>0.1370323317680443</v>
      </c>
      <c r="AK13" s="263"/>
    </row>
    <row r="14" spans="1:39" ht="15" customHeight="1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3" t="s">
        <v>210</v>
      </c>
      <c r="AA14" s="264">
        <v>5.321626473091072E-2</v>
      </c>
      <c r="AB14" s="264">
        <v>6.9328686383827859E-2</v>
      </c>
      <c r="AC14" s="263"/>
      <c r="AD14" s="263" t="s">
        <v>210</v>
      </c>
      <c r="AE14" s="264">
        <v>-4.2766537305600705E-2</v>
      </c>
      <c r="AF14" s="264">
        <v>0.12420096505996853</v>
      </c>
      <c r="AG14" s="263"/>
      <c r="AH14" s="263" t="s">
        <v>210</v>
      </c>
      <c r="AI14" s="264">
        <v>0.12234334972297461</v>
      </c>
      <c r="AJ14" s="264">
        <v>0.12142355404340237</v>
      </c>
      <c r="AK14" s="263"/>
    </row>
    <row r="15" spans="1:39" ht="15" customHeight="1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3" t="s">
        <v>211</v>
      </c>
      <c r="AA15" s="264">
        <v>6.3655221527360764E-2</v>
      </c>
      <c r="AC15" s="263"/>
      <c r="AD15" s="263" t="s">
        <v>211</v>
      </c>
      <c r="AE15" s="264">
        <v>-1.5460735481822497E-2</v>
      </c>
      <c r="AG15" s="263"/>
      <c r="AH15" s="263" t="s">
        <v>211</v>
      </c>
      <c r="AI15" s="264">
        <v>0.14209143876768907</v>
      </c>
      <c r="AK15" s="263"/>
    </row>
    <row r="16" spans="1:39" ht="15" customHeight="1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3" t="s">
        <v>212</v>
      </c>
      <c r="AA16" s="264">
        <v>6.0889961969038495E-2</v>
      </c>
      <c r="AC16" s="263"/>
      <c r="AD16" s="263" t="s">
        <v>212</v>
      </c>
      <c r="AE16" s="264">
        <v>-6.2521025784393206E-3</v>
      </c>
      <c r="AG16" s="263"/>
      <c r="AH16" s="263" t="s">
        <v>212</v>
      </c>
      <c r="AI16" s="264">
        <v>0.12490043182571028</v>
      </c>
      <c r="AK16" s="263"/>
    </row>
    <row r="17" spans="1:37" ht="15" customHeight="1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3" t="s">
        <v>213</v>
      </c>
      <c r="AA17" s="264">
        <v>5.6689476150910849E-2</v>
      </c>
      <c r="AC17" s="263"/>
      <c r="AD17" s="263" t="s">
        <v>213</v>
      </c>
      <c r="AE17" s="264">
        <v>2.9161693914144847E-3</v>
      </c>
      <c r="AG17" s="263"/>
      <c r="AH17" s="263" t="s">
        <v>213</v>
      </c>
      <c r="AI17" s="264">
        <v>0.11001445710713412</v>
      </c>
      <c r="AK17" s="263"/>
    </row>
    <row r="18" spans="1:37" ht="15" customHeight="1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3" t="s">
        <v>214</v>
      </c>
      <c r="AA18" s="264">
        <v>5.5744720786396015E-2</v>
      </c>
      <c r="AC18" s="263"/>
      <c r="AD18" s="263" t="s">
        <v>214</v>
      </c>
      <c r="AE18" s="264">
        <v>1.8766975941681495E-2</v>
      </c>
      <c r="AG18" s="263"/>
      <c r="AH18" s="263" t="s">
        <v>214</v>
      </c>
      <c r="AI18" s="264">
        <v>9.4031503256254603E-2</v>
      </c>
      <c r="AK18" s="263"/>
    </row>
    <row r="19" spans="1:37" ht="15" customHeight="1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3" t="s">
        <v>215</v>
      </c>
      <c r="AA19" s="264">
        <v>5.608495042650645E-2</v>
      </c>
      <c r="AC19" s="263"/>
      <c r="AD19" s="263" t="s">
        <v>215</v>
      </c>
      <c r="AE19" s="264">
        <v>2.3705487428082678E-2</v>
      </c>
      <c r="AG19" s="263"/>
      <c r="AH19" s="263" t="s">
        <v>215</v>
      </c>
      <c r="AI19" s="264">
        <v>0.10195977755221521</v>
      </c>
      <c r="AK19" s="263"/>
    </row>
    <row r="20" spans="1:37" ht="15" customHeight="1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AA20" s="264"/>
      <c r="AC20" s="263"/>
      <c r="AE20" s="264"/>
      <c r="AG20" s="263"/>
      <c r="AI20" s="264"/>
      <c r="AK20" s="263"/>
    </row>
    <row r="21" spans="1:37" ht="15" customHeight="1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AA21" s="264"/>
      <c r="AC21" s="263"/>
      <c r="AE21" s="264"/>
      <c r="AG21" s="263"/>
      <c r="AI21" s="264"/>
      <c r="AK21" s="263"/>
    </row>
    <row r="22" spans="1:37" ht="15" customHeight="1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AA22" s="264"/>
      <c r="AC22" s="263"/>
      <c r="AE22" s="264"/>
      <c r="AG22" s="263"/>
      <c r="AI22" s="264"/>
      <c r="AK22" s="263"/>
    </row>
    <row r="23" spans="1:37" ht="15" customHeight="1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AA23" s="264"/>
      <c r="AC23" s="263"/>
      <c r="AE23" s="264"/>
      <c r="AG23" s="263"/>
      <c r="AI23" s="264"/>
      <c r="AK23" s="263"/>
    </row>
    <row r="24" spans="1:37" ht="15" customHeight="1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AA24" s="264"/>
      <c r="AC24" s="263"/>
      <c r="AE24" s="264"/>
      <c r="AG24" s="263"/>
      <c r="AI24" s="264"/>
      <c r="AK24" s="263"/>
    </row>
    <row r="25" spans="1:37" ht="15" customHeight="1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AA25" s="264"/>
      <c r="AC25" s="263"/>
      <c r="AE25" s="264"/>
      <c r="AG25" s="263"/>
      <c r="AI25" s="264"/>
      <c r="AK25" s="263"/>
    </row>
    <row r="26" spans="1:37" ht="15" customHeight="1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AA26" s="264"/>
      <c r="AC26" s="263"/>
      <c r="AE26" s="264"/>
      <c r="AG26" s="263"/>
      <c r="AI26" s="264"/>
      <c r="AK26" s="263"/>
    </row>
    <row r="27" spans="1:37" ht="15" customHeight="1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AA27" s="264"/>
      <c r="AC27" s="263"/>
      <c r="AE27" s="264"/>
      <c r="AG27" s="263"/>
      <c r="AI27" s="264"/>
      <c r="AK27" s="263"/>
    </row>
    <row r="28" spans="1:37" ht="15" customHeight="1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AA28" s="264"/>
      <c r="AC28" s="263"/>
      <c r="AE28" s="264"/>
      <c r="AG28" s="263"/>
      <c r="AI28" s="264"/>
      <c r="AK28" s="263"/>
    </row>
    <row r="29" spans="1:37" ht="15" customHeight="1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AA29" s="264"/>
      <c r="AC29" s="263"/>
      <c r="AE29" s="264"/>
      <c r="AG29" s="263"/>
      <c r="AI29" s="264"/>
      <c r="AK29" s="263"/>
    </row>
    <row r="30" spans="1:37" ht="15" customHeight="1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AA30" s="264"/>
      <c r="AC30" s="263"/>
      <c r="AE30" s="264"/>
      <c r="AG30" s="263"/>
      <c r="AI30" s="264"/>
      <c r="AK30" s="263"/>
    </row>
    <row r="31" spans="1:37" ht="15" customHeight="1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AA31" s="264"/>
      <c r="AC31" s="263"/>
      <c r="AE31" s="264"/>
      <c r="AG31" s="263"/>
      <c r="AI31" s="264"/>
      <c r="AK31" s="263"/>
    </row>
    <row r="32" spans="1:37" ht="15" customHeight="1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AA32" s="264"/>
      <c r="AC32" s="263"/>
      <c r="AE32" s="264"/>
      <c r="AG32" s="263"/>
      <c r="AI32" s="264"/>
      <c r="AK32" s="263"/>
    </row>
    <row r="33" spans="1:39" ht="15" customHeight="1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6" t="s">
        <v>216</v>
      </c>
      <c r="AA33" s="264"/>
      <c r="AC33" s="263"/>
      <c r="AD33" s="266" t="s">
        <v>217</v>
      </c>
      <c r="AE33" s="264"/>
      <c r="AG33" s="263"/>
      <c r="AH33" s="266" t="s">
        <v>218</v>
      </c>
      <c r="AI33" s="264"/>
      <c r="AK33" s="263"/>
    </row>
    <row r="34" spans="1:39" ht="15" customHeight="1" thickBot="1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AA34" s="267">
        <v>2021</v>
      </c>
      <c r="AB34" s="267">
        <v>2022</v>
      </c>
      <c r="AC34" s="263"/>
      <c r="AE34" s="267">
        <v>2021</v>
      </c>
      <c r="AF34" s="267">
        <v>2022</v>
      </c>
      <c r="AG34" s="263"/>
      <c r="AI34" s="267">
        <v>2021</v>
      </c>
      <c r="AJ34" s="267">
        <v>2022</v>
      </c>
      <c r="AK34" s="263"/>
    </row>
    <row r="35" spans="1:39" ht="15" customHeight="1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3" t="s">
        <v>204</v>
      </c>
      <c r="AA35" s="264">
        <v>1.107712372789095E-2</v>
      </c>
      <c r="AB35" s="264">
        <v>1.3617729202092192E-2</v>
      </c>
      <c r="AC35" s="263"/>
      <c r="AD35" s="263" t="s">
        <v>204</v>
      </c>
      <c r="AE35" s="264">
        <v>5.7702178807125935E-2</v>
      </c>
      <c r="AF35" s="264">
        <v>-4.2899690826657774E-2</v>
      </c>
      <c r="AG35" s="263"/>
      <c r="AH35" s="263" t="s">
        <v>204</v>
      </c>
      <c r="AI35" s="264">
        <v>3.5561986624737897E-2</v>
      </c>
      <c r="AJ35" s="264">
        <v>-1.7596698122723069E-2</v>
      </c>
      <c r="AK35" s="263"/>
      <c r="AL35" s="268" t="s">
        <v>226</v>
      </c>
      <c r="AM35" s="269">
        <v>2022</v>
      </c>
    </row>
    <row r="36" spans="1:39" ht="15" customHeight="1" thickBot="1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3" t="s">
        <v>205</v>
      </c>
      <c r="AA36" s="264">
        <v>-2.6407888128539979E-3</v>
      </c>
      <c r="AB36" s="264">
        <v>5.0830838375992473E-3</v>
      </c>
      <c r="AC36" s="263"/>
      <c r="AD36" s="263" t="s">
        <v>205</v>
      </c>
      <c r="AE36" s="264">
        <v>3.552762386362019E-2</v>
      </c>
      <c r="AF36" s="264">
        <v>-4.7422795923507836E-2</v>
      </c>
      <c r="AG36" s="263"/>
      <c r="AH36" s="263" t="s">
        <v>205</v>
      </c>
      <c r="AI36" s="264">
        <v>1.2245191833654018E-2</v>
      </c>
      <c r="AJ36" s="264">
        <v>-1.5256137090447481E-2</v>
      </c>
      <c r="AK36" s="263"/>
      <c r="AL36" s="270" t="s">
        <v>227</v>
      </c>
      <c r="AM36" s="271">
        <v>2021</v>
      </c>
    </row>
    <row r="37" spans="1:39" ht="15" customHeight="1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3" t="s">
        <v>206</v>
      </c>
      <c r="AA37" s="264">
        <v>2.8855395171990778E-2</v>
      </c>
      <c r="AB37" s="264">
        <v>-1.284478356427286E-2</v>
      </c>
      <c r="AC37" s="263"/>
      <c r="AD37" s="263" t="s">
        <v>206</v>
      </c>
      <c r="AE37" s="264">
        <v>5.0681658217141885E-2</v>
      </c>
      <c r="AF37" s="264">
        <v>-5.55630587123494E-2</v>
      </c>
      <c r="AG37" s="263"/>
      <c r="AH37" s="263" t="s">
        <v>206</v>
      </c>
      <c r="AI37" s="264">
        <v>4.1217445412865886E-2</v>
      </c>
      <c r="AJ37" s="264">
        <v>-3.2306988207925116E-2</v>
      </c>
      <c r="AK37" s="263"/>
    </row>
    <row r="38" spans="1:39" ht="15" customHeight="1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3" t="s">
        <v>207</v>
      </c>
      <c r="AA38" s="264">
        <v>6.8715312845533699E-2</v>
      </c>
      <c r="AB38" s="264">
        <v>-1.2023722822037683E-2</v>
      </c>
      <c r="AC38" s="263"/>
      <c r="AD38" s="263" t="s">
        <v>207</v>
      </c>
      <c r="AE38" s="264">
        <v>6.7634882360427612E-2</v>
      </c>
      <c r="AF38" s="264">
        <v>-5.2026269293068451E-2</v>
      </c>
      <c r="AG38" s="263"/>
      <c r="AH38" s="263" t="s">
        <v>207</v>
      </c>
      <c r="AI38" s="264">
        <v>6.8522051849220555E-2</v>
      </c>
      <c r="AJ38" s="264">
        <v>-2.7999117117938396E-2</v>
      </c>
      <c r="AK38" s="263"/>
    </row>
    <row r="39" spans="1:39" ht="15" customHeight="1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3" t="s">
        <v>208</v>
      </c>
      <c r="AA39" s="264">
        <v>9.2903636992539868E-2</v>
      </c>
      <c r="AB39" s="264">
        <v>1.3513406253361638E-2</v>
      </c>
      <c r="AC39" s="263"/>
      <c r="AD39" s="263" t="s">
        <v>208</v>
      </c>
      <c r="AE39" s="264">
        <v>8.0935625370566977E-2</v>
      </c>
      <c r="AF39" s="264">
        <v>-2.376697641821451E-2</v>
      </c>
      <c r="AG39" s="263"/>
      <c r="AH39" s="263" t="s">
        <v>208</v>
      </c>
      <c r="AI39" s="264">
        <v>8.6158597028014441E-2</v>
      </c>
      <c r="AJ39" s="264">
        <v>8.4440500189259633E-4</v>
      </c>
      <c r="AK39" s="263"/>
    </row>
    <row r="40" spans="1:39" ht="15" customHeight="1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3" t="s">
        <v>209</v>
      </c>
      <c r="AA40" s="264">
        <v>0.10074488478716503</v>
      </c>
      <c r="AB40" s="264">
        <v>1.4873865078394033E-2</v>
      </c>
      <c r="AC40" s="263"/>
      <c r="AD40" s="263" t="s">
        <v>209</v>
      </c>
      <c r="AE40" s="264">
        <v>8.4121339467344292E-2</v>
      </c>
      <c r="AF40" s="264">
        <v>-2.3986076114950662E-2</v>
      </c>
      <c r="AG40" s="263"/>
      <c r="AH40" s="263" t="s">
        <v>209</v>
      </c>
      <c r="AI40" s="264">
        <v>9.8328483445521045E-2</v>
      </c>
      <c r="AJ40" s="264">
        <v>2.2550924456453457E-4</v>
      </c>
      <c r="AK40" s="263"/>
    </row>
    <row r="41" spans="1:39" ht="15" customHeight="1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3" t="s">
        <v>210</v>
      </c>
      <c r="AA41" s="264">
        <v>9.4909456423107053E-2</v>
      </c>
      <c r="AB41" s="264">
        <v>1.2042047645319798E-2</v>
      </c>
      <c r="AC41" s="263"/>
      <c r="AD41" s="263" t="s">
        <v>210</v>
      </c>
      <c r="AE41" s="264">
        <v>7.7750834127204627E-2</v>
      </c>
      <c r="AF41" s="264">
        <v>-2.5859921395592948E-2</v>
      </c>
      <c r="AG41" s="263"/>
      <c r="AH41" s="263" t="s">
        <v>210</v>
      </c>
      <c r="AI41" s="264">
        <v>9.940200064407477E-2</v>
      </c>
      <c r="AJ41" s="264">
        <v>-3.2136817372885674E-3</v>
      </c>
      <c r="AK41" s="263"/>
    </row>
    <row r="42" spans="1:39" ht="15" customHeight="1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3" t="s">
        <v>211</v>
      </c>
      <c r="AA42" s="264">
        <v>9.0290162283593392E-2</v>
      </c>
      <c r="AC42" s="263"/>
      <c r="AD42" s="263" t="s">
        <v>211</v>
      </c>
      <c r="AE42" s="264">
        <v>6.8637918315036045E-2</v>
      </c>
      <c r="AG42" s="263"/>
      <c r="AH42" s="263" t="s">
        <v>211</v>
      </c>
      <c r="AI42" s="264">
        <v>9.2844062944951983E-2</v>
      </c>
      <c r="AK42" s="263"/>
    </row>
    <row r="43" spans="1:39" ht="15" customHeight="1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3" t="s">
        <v>212</v>
      </c>
      <c r="AA43" s="264">
        <v>8.2150303625241602E-2</v>
      </c>
      <c r="AC43" s="263"/>
      <c r="AD43" s="263" t="s">
        <v>212</v>
      </c>
      <c r="AE43" s="264">
        <v>5.6846746119525449E-2</v>
      </c>
      <c r="AG43" s="263"/>
      <c r="AH43" s="263" t="s">
        <v>212</v>
      </c>
      <c r="AI43" s="264">
        <v>8.5496124241785196E-2</v>
      </c>
      <c r="AK43" s="263"/>
    </row>
    <row r="44" spans="1:39" ht="15" customHeight="1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3" t="s">
        <v>213</v>
      </c>
      <c r="AA44" s="264">
        <v>7.0817381667195894E-2</v>
      </c>
      <c r="AC44" s="263"/>
      <c r="AD44" s="263" t="s">
        <v>213</v>
      </c>
      <c r="AE44" s="264">
        <v>4.1841214184188825E-2</v>
      </c>
      <c r="AG44" s="263"/>
      <c r="AH44" s="263" t="s">
        <v>213</v>
      </c>
      <c r="AI44" s="264">
        <v>7.0526888604864404E-2</v>
      </c>
      <c r="AK44" s="263"/>
    </row>
    <row r="45" spans="1:39" ht="15" customHeight="1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3" t="s">
        <v>214</v>
      </c>
      <c r="AA45" s="264">
        <v>6.1954659598844726E-2</v>
      </c>
      <c r="AC45" s="263"/>
      <c r="AD45" s="263" t="s">
        <v>214</v>
      </c>
      <c r="AE45" s="264">
        <v>3.0319697512395861E-2</v>
      </c>
      <c r="AG45" s="263"/>
      <c r="AH45" s="263" t="s">
        <v>214</v>
      </c>
      <c r="AI45" s="264">
        <v>6.2552353605993996E-2</v>
      </c>
      <c r="AK45" s="263"/>
    </row>
    <row r="46" spans="1:39" ht="15" customHeight="1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3" t="s">
        <v>215</v>
      </c>
      <c r="AA46" s="264">
        <v>5.6370216489294196E-2</v>
      </c>
      <c r="AC46" s="263"/>
      <c r="AD46" s="263" t="s">
        <v>215</v>
      </c>
      <c r="AE46" s="264">
        <v>2.2421777253976812E-2</v>
      </c>
      <c r="AG46" s="263"/>
      <c r="AH46" s="263" t="s">
        <v>215</v>
      </c>
      <c r="AI46" s="264">
        <v>5.6038250010495713E-2</v>
      </c>
      <c r="AK46" s="263"/>
    </row>
    <row r="47" spans="1:39" ht="15" customHeight="1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</row>
    <row r="48" spans="1:39" ht="15" customHeight="1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</row>
    <row r="49" spans="1:25" ht="15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</row>
    <row r="50" spans="1:25" ht="15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</row>
    <row r="51" spans="1:25" ht="15" customHeight="1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</row>
    <row r="52" spans="1:25" ht="15" customHeight="1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</row>
    <row r="53" spans="1:25" ht="15" customHeight="1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</row>
    <row r="54" spans="1:25" ht="15" customHeight="1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</row>
    <row r="55" spans="1:25" ht="15" customHeight="1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25" ht="15" customHeight="1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25" ht="15" customHeight="1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25" ht="15" customHeight="1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  <row r="59" spans="1:25" ht="15" customHeight="1">
      <c r="A59" s="261"/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BF23F-A6DF-4DED-A1F7-BB37A2679878}">
  <sheetPr>
    <pageSetUpPr fitToPage="1"/>
  </sheetPr>
  <dimension ref="A1:AS65"/>
  <sheetViews>
    <sheetView showGridLines="0" zoomScale="70" zoomScaleNormal="70" zoomScalePageLayoutView="60" workbookViewId="0"/>
  </sheetViews>
  <sheetFormatPr baseColWidth="10" defaultColWidth="11.44140625" defaultRowHeight="15" customHeight="1"/>
  <cols>
    <col min="1" max="1" width="3.6640625" style="151" customWidth="1"/>
    <col min="2" max="8" width="11.5546875" style="151" customWidth="1"/>
    <col min="9" max="9" width="3.6640625" style="151" customWidth="1"/>
    <col min="10" max="16" width="11.5546875" style="151" customWidth="1"/>
    <col min="17" max="17" width="3.6640625" style="151" customWidth="1"/>
    <col min="18" max="24" width="11.5546875" style="151" customWidth="1"/>
    <col min="25" max="25" width="11.5546875" style="253" customWidth="1"/>
    <col min="26" max="27" width="12.88671875" style="253" customWidth="1"/>
    <col min="28" max="28" width="12.88671875" style="39" customWidth="1"/>
    <col min="29" max="29" width="12.88671875" style="254" customWidth="1"/>
    <col min="30" max="31" width="12.88671875" style="39" customWidth="1"/>
    <col min="32" max="32" width="12.88671875" style="254" customWidth="1"/>
    <col min="33" max="34" width="12.88671875" style="39" customWidth="1"/>
    <col min="35" max="35" width="12.88671875" style="254" customWidth="1"/>
    <col min="36" max="41" width="12.88671875" style="39" customWidth="1"/>
    <col min="42" max="45" width="12.88671875" style="253" customWidth="1"/>
    <col min="46" max="63" width="12.88671875" style="151" customWidth="1"/>
    <col min="64" max="16384" width="11.44140625" style="151"/>
  </cols>
  <sheetData>
    <row r="1" spans="1:42" ht="24.6">
      <c r="B1" s="251" t="s">
        <v>228</v>
      </c>
      <c r="C1" s="252"/>
      <c r="D1" s="252"/>
      <c r="E1" s="252"/>
      <c r="F1" s="252"/>
      <c r="G1" s="252"/>
      <c r="H1" s="252"/>
      <c r="J1" s="32"/>
      <c r="K1" s="32"/>
      <c r="L1" s="32"/>
      <c r="M1" s="32"/>
      <c r="N1" s="32"/>
      <c r="O1" s="32"/>
      <c r="P1" s="32"/>
      <c r="Q1" s="32"/>
      <c r="R1" s="32"/>
      <c r="S1" s="32"/>
      <c r="T1" s="252"/>
      <c r="U1" s="252"/>
      <c r="V1" s="252"/>
      <c r="W1" s="252"/>
      <c r="X1" s="252"/>
      <c r="Z1" s="253" t="s">
        <v>198</v>
      </c>
      <c r="AB1" s="39" t="s">
        <v>229</v>
      </c>
    </row>
    <row r="2" spans="1:42" ht="15" customHeight="1">
      <c r="A2" s="32"/>
      <c r="B2" s="252"/>
      <c r="C2" s="252"/>
      <c r="D2" s="252"/>
      <c r="E2" s="252"/>
      <c r="F2" s="252"/>
      <c r="G2" s="252"/>
      <c r="H2" s="252"/>
      <c r="J2" s="32"/>
      <c r="K2" s="32"/>
      <c r="L2" s="32"/>
      <c r="M2" s="32"/>
      <c r="N2" s="32"/>
      <c r="O2" s="32"/>
      <c r="P2" s="32"/>
      <c r="Q2" s="32"/>
      <c r="R2" s="32"/>
      <c r="S2" s="32"/>
      <c r="T2" s="252"/>
      <c r="U2" s="252"/>
      <c r="V2" s="252"/>
      <c r="W2" s="252"/>
      <c r="X2" s="252"/>
      <c r="Z2" s="253" t="s">
        <v>199</v>
      </c>
      <c r="AB2" s="39" t="s">
        <v>230</v>
      </c>
    </row>
    <row r="3" spans="1:42" ht="15" customHeigh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  <c r="AB3" s="39" t="s">
        <v>231</v>
      </c>
    </row>
    <row r="4" spans="1:42" ht="1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AB4" s="39" t="s">
        <v>232</v>
      </c>
    </row>
    <row r="5" spans="1:42" ht="15" customHeight="1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AB5" s="39" t="s">
        <v>233</v>
      </c>
    </row>
    <row r="6" spans="1:42" ht="15" customHeight="1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172</v>
      </c>
      <c r="Z6" s="257" t="s">
        <v>201</v>
      </c>
      <c r="AA6" s="257"/>
    </row>
    <row r="7" spans="1:42" ht="15" customHeight="1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72" t="s">
        <v>201</v>
      </c>
      <c r="AE7" s="272" t="s">
        <v>202</v>
      </c>
      <c r="AH7" s="272" t="s">
        <v>203</v>
      </c>
      <c r="AP7" s="258">
        <v>2022</v>
      </c>
    </row>
    <row r="8" spans="1:42" ht="15" customHeight="1" thickBot="1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204</v>
      </c>
      <c r="AA8" s="259">
        <v>46820440</v>
      </c>
      <c r="AP8" s="259">
        <v>8185760</v>
      </c>
    </row>
    <row r="9" spans="1:42" ht="15" customHeight="1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205</v>
      </c>
      <c r="AA9" s="259">
        <v>44583561</v>
      </c>
      <c r="AB9" s="273">
        <v>44317</v>
      </c>
      <c r="AC9" s="254">
        <v>522.706906</v>
      </c>
      <c r="AE9" s="273">
        <v>44317</v>
      </c>
      <c r="AF9" s="254">
        <v>161.265244</v>
      </c>
      <c r="AH9" s="273">
        <v>44317</v>
      </c>
      <c r="AI9" s="254">
        <v>79.880838999999995</v>
      </c>
      <c r="AK9" s="274" t="s">
        <v>224</v>
      </c>
      <c r="AL9" s="275">
        <v>2022</v>
      </c>
      <c r="AP9" s="259">
        <v>7406116</v>
      </c>
    </row>
    <row r="10" spans="1:42" ht="15" customHeight="1" thickBot="1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206</v>
      </c>
      <c r="AA10" s="259">
        <v>48353601</v>
      </c>
      <c r="AB10" s="273">
        <v>44348</v>
      </c>
      <c r="AC10" s="254">
        <v>527.37724200000002</v>
      </c>
      <c r="AE10" s="273">
        <v>44348</v>
      </c>
      <c r="AF10" s="254">
        <v>161.762745</v>
      </c>
      <c r="AH10" s="273">
        <v>44348</v>
      </c>
      <c r="AI10" s="254">
        <v>80.977176999999998</v>
      </c>
      <c r="AK10" s="276" t="s">
        <v>234</v>
      </c>
      <c r="AL10" s="277">
        <v>2021</v>
      </c>
      <c r="AP10" s="259">
        <v>6819146</v>
      </c>
    </row>
    <row r="11" spans="1:42" ht="15" customHeight="1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207</v>
      </c>
      <c r="AA11" s="259">
        <v>46400443</v>
      </c>
      <c r="AB11" s="273">
        <v>44378</v>
      </c>
      <c r="AC11" s="254">
        <v>531.21098400000005</v>
      </c>
      <c r="AE11" s="273">
        <v>44378</v>
      </c>
      <c r="AF11" s="254">
        <v>162.63255899999999</v>
      </c>
      <c r="AH11" s="273">
        <v>44378</v>
      </c>
      <c r="AI11" s="254">
        <v>82.306852000000006</v>
      </c>
      <c r="AP11" s="259">
        <v>7881967</v>
      </c>
    </row>
    <row r="12" spans="1:42" ht="15" customHeight="1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208</v>
      </c>
      <c r="AA12" s="259">
        <v>51071331</v>
      </c>
      <c r="AB12" s="273">
        <v>44409</v>
      </c>
      <c r="AC12" s="254">
        <v>537.04507799999999</v>
      </c>
      <c r="AE12" s="273">
        <v>44409</v>
      </c>
      <c r="AF12" s="254">
        <v>165.14293799999999</v>
      </c>
      <c r="AH12" s="273">
        <v>44409</v>
      </c>
      <c r="AI12" s="254">
        <v>84.045151000000004</v>
      </c>
      <c r="AP12" s="259">
        <v>8087600</v>
      </c>
    </row>
    <row r="13" spans="1:42" ht="15" customHeight="1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209</v>
      </c>
      <c r="AA13" s="259">
        <v>47139627</v>
      </c>
      <c r="AB13" s="273">
        <v>44440</v>
      </c>
      <c r="AC13" s="254">
        <v>538.74828400000001</v>
      </c>
      <c r="AE13" s="273">
        <v>44440</v>
      </c>
      <c r="AF13" s="254">
        <v>166.10875799999999</v>
      </c>
      <c r="AH13" s="273">
        <v>44440</v>
      </c>
      <c r="AI13" s="254">
        <v>84.124979999999994</v>
      </c>
      <c r="AP13" s="259">
        <v>7884812</v>
      </c>
    </row>
    <row r="14" spans="1:42" ht="15" customHeight="1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210</v>
      </c>
      <c r="AA14" s="259">
        <v>48818378</v>
      </c>
      <c r="AB14" s="273">
        <v>44470</v>
      </c>
      <c r="AC14" s="254">
        <v>539.75075300000003</v>
      </c>
      <c r="AE14" s="273">
        <v>44470</v>
      </c>
      <c r="AF14" s="254">
        <v>167.314605</v>
      </c>
      <c r="AH14" s="273">
        <v>44470</v>
      </c>
      <c r="AI14" s="254">
        <v>84.137287999999998</v>
      </c>
      <c r="AP14" s="259">
        <v>7117785</v>
      </c>
    </row>
    <row r="15" spans="1:42" ht="15" customHeight="1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211</v>
      </c>
      <c r="AA15" s="259">
        <v>48198107</v>
      </c>
      <c r="AB15" s="273">
        <v>44501</v>
      </c>
      <c r="AC15" s="254">
        <v>541.77923399999997</v>
      </c>
      <c r="AE15" s="273">
        <v>44501</v>
      </c>
      <c r="AF15" s="254">
        <v>169.77769900000001</v>
      </c>
      <c r="AH15" s="273">
        <v>44501</v>
      </c>
      <c r="AI15" s="254">
        <v>83.789527000000007</v>
      </c>
      <c r="AP15" s="259"/>
    </row>
    <row r="16" spans="1:42" ht="15" customHeight="1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212</v>
      </c>
      <c r="AA16" s="259">
        <v>46635887</v>
      </c>
      <c r="AB16" s="273">
        <v>44531</v>
      </c>
      <c r="AC16" s="254">
        <v>544.40165500000001</v>
      </c>
      <c r="AE16" s="273">
        <v>44531</v>
      </c>
      <c r="AF16" s="254">
        <v>170.85990699999999</v>
      </c>
      <c r="AH16" s="273">
        <v>44531</v>
      </c>
      <c r="AI16" s="254">
        <v>84.980694999999997</v>
      </c>
      <c r="AP16" s="259"/>
    </row>
    <row r="17" spans="1:42" ht="15" customHeight="1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213</v>
      </c>
      <c r="AA17" s="259">
        <v>48624088</v>
      </c>
      <c r="AB17" s="273">
        <v>44562</v>
      </c>
      <c r="AC17" s="254">
        <v>548.66491099999996</v>
      </c>
      <c r="AE17" s="273">
        <v>44562</v>
      </c>
      <c r="AF17" s="254">
        <v>172.822993</v>
      </c>
      <c r="AH17" s="273">
        <v>44562</v>
      </c>
      <c r="AI17" s="254">
        <v>86.689920000000001</v>
      </c>
      <c r="AP17" s="259"/>
    </row>
    <row r="18" spans="1:42" ht="15" customHeight="1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214</v>
      </c>
      <c r="AA18" s="259">
        <v>43594127</v>
      </c>
      <c r="AB18" s="273">
        <v>44593</v>
      </c>
      <c r="AC18" s="254">
        <v>552.14293599999996</v>
      </c>
      <c r="AE18" s="273">
        <v>44593</v>
      </c>
      <c r="AF18" s="254">
        <v>174.63856899999999</v>
      </c>
      <c r="AH18" s="273">
        <v>44593</v>
      </c>
      <c r="AI18" s="254">
        <v>88.001256999999995</v>
      </c>
      <c r="AP18" s="259"/>
    </row>
    <row r="19" spans="1:42" ht="15" customHeight="1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215</v>
      </c>
      <c r="AA19" s="259">
        <v>43965686</v>
      </c>
      <c r="AB19" s="273">
        <v>44621</v>
      </c>
      <c r="AC19" s="254">
        <v>551.66938400000004</v>
      </c>
      <c r="AE19" s="273">
        <v>44621</v>
      </c>
      <c r="AF19" s="254">
        <v>175.33267499999999</v>
      </c>
      <c r="AH19" s="273">
        <v>44621</v>
      </c>
      <c r="AI19" s="254">
        <v>87.711380000000005</v>
      </c>
      <c r="AP19" s="259"/>
    </row>
    <row r="20" spans="1:42" ht="15" customHeight="1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73">
        <v>44652</v>
      </c>
      <c r="AC20" s="254">
        <v>554.72084099999995</v>
      </c>
      <c r="AE20" s="273">
        <v>44652</v>
      </c>
      <c r="AF20" s="254">
        <v>177.67643899999999</v>
      </c>
      <c r="AH20" s="273">
        <v>44652</v>
      </c>
      <c r="AI20" s="254">
        <v>88.352429000000001</v>
      </c>
      <c r="AP20" s="259"/>
    </row>
    <row r="21" spans="1:42" ht="15" customHeight="1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AB21" s="273">
        <v>44682</v>
      </c>
      <c r="AC21" s="254">
        <v>560.560295</v>
      </c>
      <c r="AE21" s="273">
        <v>44682</v>
      </c>
      <c r="AF21" s="254">
        <v>179.30379099999999</v>
      </c>
      <c r="AH21" s="273">
        <v>44682</v>
      </c>
      <c r="AI21" s="254">
        <v>89.661679000000007</v>
      </c>
    </row>
    <row r="22" spans="1:42" ht="15" customHeight="1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B22" s="273">
        <v>44714</v>
      </c>
      <c r="AC22" s="254">
        <v>563.88575800000001</v>
      </c>
      <c r="AE22" s="273">
        <v>44714</v>
      </c>
      <c r="AF22" s="254">
        <v>180.98386099999999</v>
      </c>
      <c r="AH22" s="273">
        <v>44714</v>
      </c>
      <c r="AI22" s="254">
        <v>90.556487000000004</v>
      </c>
    </row>
    <row r="23" spans="1:42" ht="15" customHeight="1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B23" s="273">
        <v>44746</v>
      </c>
      <c r="AC23" s="254">
        <v>565.98780199999999</v>
      </c>
      <c r="AE23" s="273">
        <v>44746</v>
      </c>
      <c r="AF23" s="254">
        <v>182.73262700000001</v>
      </c>
      <c r="AH23" s="273">
        <v>44746</v>
      </c>
      <c r="AI23" s="254">
        <v>90.760827000000006</v>
      </c>
    </row>
    <row r="24" spans="1:42" ht="15" customHeight="1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B24" s="273">
        <v>44778</v>
      </c>
      <c r="AC24" s="254">
        <v>564.38430900000003</v>
      </c>
      <c r="AE24" s="273">
        <v>44778</v>
      </c>
      <c r="AF24" s="254">
        <v>181.57939099999999</v>
      </c>
      <c r="AH24" s="273">
        <v>44778</v>
      </c>
      <c r="AI24" s="254">
        <v>90.884389999999996</v>
      </c>
    </row>
    <row r="25" spans="1:42" ht="15" customHeight="1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B25" s="278"/>
      <c r="AE25" s="278"/>
      <c r="AH25" s="278"/>
    </row>
    <row r="26" spans="1:42" ht="15" customHeight="1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B26" s="278"/>
      <c r="AE26" s="278"/>
      <c r="AH26" s="278"/>
    </row>
    <row r="27" spans="1:42" ht="15" customHeight="1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B27" s="278"/>
      <c r="AE27" s="278"/>
      <c r="AH27" s="278"/>
    </row>
    <row r="28" spans="1:42" ht="15" customHeight="1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B28" s="278"/>
      <c r="AE28" s="278"/>
      <c r="AH28" s="278"/>
    </row>
    <row r="29" spans="1:42" ht="15" customHeight="1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B29" s="278"/>
      <c r="AE29" s="278"/>
      <c r="AH29" s="278"/>
    </row>
    <row r="30" spans="1:42" ht="15" customHeight="1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B30" s="278"/>
      <c r="AE30" s="278"/>
      <c r="AH30" s="278"/>
    </row>
    <row r="31" spans="1:42" ht="15" customHeight="1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B31" s="278"/>
      <c r="AE31" s="278"/>
      <c r="AH31" s="278"/>
    </row>
    <row r="32" spans="1:42" ht="15" customHeight="1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AB32" s="278"/>
      <c r="AE32" s="278"/>
      <c r="AH32" s="278"/>
    </row>
    <row r="33" spans="1:42" ht="15" customHeight="1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216</v>
      </c>
      <c r="AA33" s="257"/>
    </row>
    <row r="34" spans="1:42" ht="15" customHeight="1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72" t="s">
        <v>216</v>
      </c>
      <c r="AE34" s="272" t="s">
        <v>217</v>
      </c>
      <c r="AH34" s="272" t="s">
        <v>235</v>
      </c>
      <c r="AP34" s="258">
        <v>2022</v>
      </c>
    </row>
    <row r="35" spans="1:42" ht="15" customHeight="1" thickBot="1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204</v>
      </c>
      <c r="AA35" s="259">
        <v>21616722</v>
      </c>
      <c r="AP35" s="259">
        <v>1460985</v>
      </c>
    </row>
    <row r="36" spans="1:42" ht="15" customHeight="1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205</v>
      </c>
      <c r="AA36" s="259">
        <v>21387737</v>
      </c>
      <c r="AB36" s="273">
        <v>44317</v>
      </c>
      <c r="AC36" s="254">
        <v>271.17265500000002</v>
      </c>
      <c r="AE36" s="273">
        <v>44317</v>
      </c>
      <c r="AF36" s="254">
        <v>199.80040500000001</v>
      </c>
      <c r="AH36" s="273">
        <v>44317</v>
      </c>
      <c r="AI36" s="254">
        <v>17.345535000000002</v>
      </c>
      <c r="AK36" s="274" t="s">
        <v>226</v>
      </c>
      <c r="AL36" s="275">
        <v>2022</v>
      </c>
      <c r="AP36" s="259">
        <v>1349473</v>
      </c>
    </row>
    <row r="37" spans="1:42" ht="15" customHeight="1" thickBot="1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206</v>
      </c>
      <c r="AA37" s="259">
        <v>23910619</v>
      </c>
      <c r="AB37" s="273">
        <v>44348</v>
      </c>
      <c r="AC37" s="254">
        <v>274.06256999999999</v>
      </c>
      <c r="AE37" s="273">
        <v>44348</v>
      </c>
      <c r="AF37" s="254">
        <v>201.31011799999999</v>
      </c>
      <c r="AH37" s="273">
        <v>44348</v>
      </c>
      <c r="AI37" s="254">
        <v>17.552098999999998</v>
      </c>
      <c r="AK37" s="276" t="s">
        <v>236</v>
      </c>
      <c r="AL37" s="277">
        <v>2021</v>
      </c>
      <c r="AP37" s="259">
        <v>1386654</v>
      </c>
    </row>
    <row r="38" spans="1:42" ht="15" customHeight="1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207</v>
      </c>
      <c r="AA38" s="259">
        <v>23932607</v>
      </c>
      <c r="AB38" s="273">
        <v>44378</v>
      </c>
      <c r="AC38" s="254">
        <v>275.44546300000002</v>
      </c>
      <c r="AE38" s="273">
        <v>44378</v>
      </c>
      <c r="AF38" s="254">
        <v>201.99906300000001</v>
      </c>
      <c r="AH38" s="273">
        <v>44378</v>
      </c>
      <c r="AI38" s="254">
        <v>17.700386000000002</v>
      </c>
      <c r="AP38" s="259">
        <v>1474935</v>
      </c>
    </row>
    <row r="39" spans="1:42" ht="15" customHeight="1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208</v>
      </c>
      <c r="AA39" s="259">
        <v>25421795</v>
      </c>
      <c r="AB39" s="273">
        <v>44409</v>
      </c>
      <c r="AC39" s="254">
        <v>276.747367</v>
      </c>
      <c r="AE39" s="273">
        <v>44409</v>
      </c>
      <c r="AF39" s="254">
        <v>202.157746</v>
      </c>
      <c r="AH39" s="273">
        <v>44409</v>
      </c>
      <c r="AI39" s="254">
        <v>17.774260999999999</v>
      </c>
      <c r="AP39" s="259">
        <v>1604300</v>
      </c>
    </row>
    <row r="40" spans="1:42" ht="15" customHeight="1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209</v>
      </c>
      <c r="AA40" s="259">
        <v>23125768</v>
      </c>
      <c r="AB40" s="273">
        <v>44440</v>
      </c>
      <c r="AC40" s="254">
        <v>277.17386299999998</v>
      </c>
      <c r="AE40" s="273">
        <v>44440</v>
      </c>
      <c r="AF40" s="254">
        <v>201.62899400000001</v>
      </c>
      <c r="AH40" s="273">
        <v>44440</v>
      </c>
      <c r="AI40" s="254">
        <v>17.816631999999998</v>
      </c>
      <c r="AP40" s="259">
        <v>1474713</v>
      </c>
    </row>
    <row r="41" spans="1:42" ht="15" customHeight="1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210</v>
      </c>
      <c r="AA41" s="259">
        <v>24306034</v>
      </c>
      <c r="AB41" s="273">
        <v>44470</v>
      </c>
      <c r="AC41" s="254">
        <v>276.67334599999998</v>
      </c>
      <c r="AE41" s="273">
        <v>44470</v>
      </c>
      <c r="AF41" s="254">
        <v>200.251473</v>
      </c>
      <c r="AH41" s="273">
        <v>44470</v>
      </c>
      <c r="AI41" s="254">
        <v>17.741454999999998</v>
      </c>
      <c r="AP41" s="259">
        <v>1518965</v>
      </c>
    </row>
    <row r="42" spans="1:42" ht="15" customHeight="1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211</v>
      </c>
      <c r="AA42" s="259">
        <v>21902550</v>
      </c>
      <c r="AB42" s="273">
        <v>44501</v>
      </c>
      <c r="AC42" s="254">
        <v>276.22528</v>
      </c>
      <c r="AE42" s="273">
        <v>44501</v>
      </c>
      <c r="AF42" s="254">
        <v>198.95327700000001</v>
      </c>
      <c r="AH42" s="273">
        <v>44501</v>
      </c>
      <c r="AI42" s="254">
        <v>17.724955000000001</v>
      </c>
      <c r="AP42" s="259"/>
    </row>
    <row r="43" spans="1:42" ht="15" customHeight="1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212</v>
      </c>
      <c r="AA43" s="259">
        <v>21969911</v>
      </c>
      <c r="AB43" s="273">
        <v>44531</v>
      </c>
      <c r="AC43" s="254">
        <v>276.19818800000002</v>
      </c>
      <c r="AE43" s="273">
        <v>44531</v>
      </c>
      <c r="AF43" s="254">
        <v>197.95181099999999</v>
      </c>
      <c r="AH43" s="273">
        <v>44531</v>
      </c>
      <c r="AI43" s="254">
        <v>17.709254999999999</v>
      </c>
      <c r="AP43" s="259"/>
    </row>
    <row r="44" spans="1:42" ht="15" customHeight="1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213</v>
      </c>
      <c r="AA44" s="259">
        <v>23848860</v>
      </c>
      <c r="AB44" s="273">
        <v>44562</v>
      </c>
      <c r="AC44" s="254">
        <v>276.49715800000001</v>
      </c>
      <c r="AE44" s="273">
        <v>44562</v>
      </c>
      <c r="AF44" s="254">
        <v>197.236662</v>
      </c>
      <c r="AH44" s="273">
        <v>44562</v>
      </c>
      <c r="AI44" s="254">
        <v>17.683085999999999</v>
      </c>
      <c r="AP44" s="259"/>
    </row>
    <row r="45" spans="1:42" ht="15" customHeight="1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214</v>
      </c>
      <c r="AA45" s="259">
        <v>21694089</v>
      </c>
      <c r="AB45" s="273">
        <v>44593</v>
      </c>
      <c r="AC45" s="254">
        <v>276.41863699999999</v>
      </c>
      <c r="AE45" s="273">
        <v>44593</v>
      </c>
      <c r="AF45" s="254">
        <v>196.424744</v>
      </c>
      <c r="AH45" s="273">
        <v>44593</v>
      </c>
      <c r="AI45" s="254">
        <v>17.665714000000001</v>
      </c>
      <c r="AP45" s="259"/>
    </row>
    <row r="46" spans="1:42" ht="15" customHeight="1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215</v>
      </c>
      <c r="AA46" s="259">
        <v>20944890</v>
      </c>
      <c r="AB46" s="273">
        <v>44621</v>
      </c>
      <c r="AC46" s="254">
        <v>275.33436399999999</v>
      </c>
      <c r="AE46" s="273">
        <v>44621</v>
      </c>
      <c r="AF46" s="254">
        <v>195.23077799999999</v>
      </c>
      <c r="AH46" s="273">
        <v>44621</v>
      </c>
      <c r="AI46" s="254">
        <v>17.569132</v>
      </c>
      <c r="AP46" s="259"/>
    </row>
    <row r="47" spans="1:42" ht="15" customHeight="1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73">
        <v>44652</v>
      </c>
      <c r="AC47" s="254">
        <v>275.10316799999998</v>
      </c>
      <c r="AE47" s="273">
        <v>44652</v>
      </c>
      <c r="AF47" s="254">
        <v>194.50659300000001</v>
      </c>
      <c r="AH47" s="273">
        <v>44652</v>
      </c>
      <c r="AI47" s="254">
        <v>17.545867999999999</v>
      </c>
      <c r="AP47" s="259"/>
    </row>
    <row r="48" spans="1:42" ht="15" customHeight="1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AB48" s="273">
        <v>44682</v>
      </c>
      <c r="AC48" s="254">
        <v>277.74408499999998</v>
      </c>
      <c r="AE48" s="273">
        <v>44682</v>
      </c>
      <c r="AF48" s="254">
        <v>195.98914300000001</v>
      </c>
      <c r="AH48" s="273">
        <v>44682</v>
      </c>
      <c r="AI48" s="254">
        <v>17.715394</v>
      </c>
    </row>
    <row r="49" spans="1:35" ht="15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AB49" s="273">
        <v>44714</v>
      </c>
      <c r="AC49" s="254">
        <v>278.24818900000002</v>
      </c>
      <c r="AE49" s="273">
        <v>44714</v>
      </c>
      <c r="AF49" s="254">
        <v>195.573759</v>
      </c>
      <c r="AH49" s="273">
        <v>44714</v>
      </c>
      <c r="AI49" s="254">
        <v>17.711227999999998</v>
      </c>
    </row>
    <row r="50" spans="1:35" ht="15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AB50" s="273">
        <v>44746</v>
      </c>
      <c r="AC50" s="254">
        <v>278.14271100000002</v>
      </c>
      <c r="AE50" s="273">
        <v>44746</v>
      </c>
      <c r="AF50" s="254">
        <v>194.94725399999999</v>
      </c>
      <c r="AH50" s="273">
        <v>44746</v>
      </c>
      <c r="AI50" s="254">
        <v>17.676144000000001</v>
      </c>
    </row>
    <row r="51" spans="1:35" ht="15" customHeight="1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AB51" s="273">
        <v>44778</v>
      </c>
      <c r="AC51" s="254">
        <v>277.53878700000001</v>
      </c>
      <c r="AE51" s="273">
        <v>44778</v>
      </c>
      <c r="AF51" s="254">
        <v>194.333505</v>
      </c>
      <c r="AH51" s="273">
        <v>44778</v>
      </c>
      <c r="AI51" s="254">
        <v>17.681687</v>
      </c>
    </row>
    <row r="52" spans="1:35" ht="15" customHeight="1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AB52" s="278"/>
      <c r="AE52" s="278"/>
      <c r="AH52" s="278"/>
    </row>
    <row r="53" spans="1:35" ht="15" customHeight="1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AB53" s="278"/>
      <c r="AE53" s="278"/>
      <c r="AH53" s="278"/>
    </row>
    <row r="54" spans="1:35" ht="15" customHeight="1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  <c r="AB54" s="278"/>
      <c r="AE54" s="278"/>
      <c r="AH54" s="278"/>
    </row>
    <row r="55" spans="1:35" ht="15" customHeight="1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  <c r="AB55" s="278"/>
      <c r="AE55" s="278"/>
      <c r="AH55" s="278"/>
    </row>
    <row r="56" spans="1:35" ht="15" customHeight="1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  <c r="AB56" s="278"/>
      <c r="AE56" s="278"/>
      <c r="AH56" s="278"/>
    </row>
    <row r="57" spans="1:35" ht="15" customHeight="1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  <c r="AB57" s="278"/>
      <c r="AH57" s="278"/>
    </row>
    <row r="58" spans="1:35" ht="15" customHeight="1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  <c r="AH58" s="278"/>
    </row>
    <row r="59" spans="1:35" ht="15" customHeight="1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35" ht="15" customHeight="1">
      <c r="Z60" s="259"/>
      <c r="AA60" s="259"/>
    </row>
    <row r="61" spans="1:35" ht="15" customHeight="1">
      <c r="Z61" s="259"/>
      <c r="AA61" s="259"/>
    </row>
    <row r="62" spans="1:35" ht="15" customHeight="1">
      <c r="Z62" s="259"/>
      <c r="AA62" s="259"/>
    </row>
    <row r="63" spans="1:35" ht="15" customHeight="1">
      <c r="Z63" s="259"/>
      <c r="AA63" s="259"/>
    </row>
    <row r="64" spans="1:35" ht="15" customHeight="1">
      <c r="Z64" s="259"/>
      <c r="AA64" s="259"/>
    </row>
    <row r="65" spans="26:27" ht="15" customHeight="1">
      <c r="Z65" s="259"/>
      <c r="AA65" s="259"/>
    </row>
  </sheetData>
  <pageMargins left="0.63" right="0.25" top="0.47" bottom="0.19" header="0.3" footer="0.15"/>
  <pageSetup paperSize="9" scale="54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CCE3F-4EBA-4C6C-9FE1-343EE7F669EE}">
  <sheetPr>
    <pageSetUpPr fitToPage="1"/>
  </sheetPr>
  <dimension ref="A1:AU58"/>
  <sheetViews>
    <sheetView showGridLines="0" zoomScale="70" zoomScaleNormal="70" workbookViewId="0"/>
  </sheetViews>
  <sheetFormatPr baseColWidth="10" defaultColWidth="11.44140625" defaultRowHeight="15" customHeight="1"/>
  <cols>
    <col min="1" max="1" width="3.6640625" style="247" customWidth="1"/>
    <col min="2" max="8" width="11.5546875" style="247" customWidth="1"/>
    <col min="9" max="9" width="3.6640625" style="247" customWidth="1"/>
    <col min="10" max="16" width="11.5546875" style="247" customWidth="1"/>
    <col min="17" max="17" width="3.6640625" style="247" customWidth="1"/>
    <col min="18" max="25" width="11.5546875" style="247" customWidth="1"/>
    <col min="26" max="26" width="12.88671875" style="263" customWidth="1"/>
    <col min="27" max="27" width="12.88671875" style="264" customWidth="1"/>
    <col min="28" max="29" width="12.88671875" style="263" customWidth="1"/>
    <col min="30" max="30" width="12.88671875" style="264" customWidth="1"/>
    <col min="31" max="32" width="12.88671875" style="263" customWidth="1"/>
    <col min="33" max="33" width="12.88671875" style="264" customWidth="1"/>
    <col min="34" max="43" width="12.88671875" style="263" customWidth="1"/>
    <col min="44" max="45" width="12.88671875" style="262" customWidth="1"/>
    <col min="46" max="47" width="12.88671875" style="283" customWidth="1"/>
    <col min="48" max="63" width="12.88671875" style="247" customWidth="1"/>
    <col min="64" max="16384" width="11.44140625" style="247"/>
  </cols>
  <sheetData>
    <row r="1" spans="1:36" ht="24.6">
      <c r="B1" s="251" t="s">
        <v>237</v>
      </c>
      <c r="C1" s="279"/>
      <c r="D1" s="279"/>
      <c r="E1" s="279"/>
      <c r="F1" s="279"/>
      <c r="G1" s="279"/>
      <c r="H1" s="279"/>
      <c r="I1" s="279"/>
      <c r="J1" s="279"/>
      <c r="K1" s="279"/>
      <c r="T1" s="261"/>
      <c r="U1" s="261"/>
      <c r="V1" s="261"/>
      <c r="W1" s="261"/>
      <c r="X1" s="261"/>
      <c r="Y1" s="261"/>
      <c r="Z1" s="263" t="s">
        <v>229</v>
      </c>
    </row>
    <row r="2" spans="1:36" ht="15" customHeight="1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3" t="s">
        <v>238</v>
      </c>
    </row>
    <row r="3" spans="1:36" ht="15" customHeight="1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3" t="s">
        <v>239</v>
      </c>
    </row>
    <row r="4" spans="1:36" ht="15" customHeight="1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3" t="s">
        <v>232</v>
      </c>
    </row>
    <row r="5" spans="1:36" ht="15" customHeight="1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Z5" s="263" t="s">
        <v>233</v>
      </c>
    </row>
    <row r="6" spans="1:36" ht="15" customHeigh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172</v>
      </c>
      <c r="Y6" s="261"/>
    </row>
    <row r="7" spans="1:36" ht="15" customHeight="1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Y7" s="261"/>
      <c r="Z7" s="266" t="s">
        <v>201</v>
      </c>
      <c r="AC7" s="266" t="s">
        <v>202</v>
      </c>
      <c r="AF7" s="266" t="s">
        <v>203</v>
      </c>
    </row>
    <row r="8" spans="1:36" ht="15" customHeight="1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AB8" s="280"/>
    </row>
    <row r="9" spans="1:36" ht="15" customHeight="1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81">
        <v>44317</v>
      </c>
      <c r="AA9" s="264">
        <v>-3.2296930744679743E-2</v>
      </c>
      <c r="AC9" s="281">
        <v>44317</v>
      </c>
      <c r="AD9" s="264">
        <v>-0.11998134809660414</v>
      </c>
      <c r="AF9" s="281">
        <v>44317</v>
      </c>
      <c r="AG9" s="264">
        <v>-3.7170017837479606E-2</v>
      </c>
      <c r="AI9" s="263" t="s">
        <v>224</v>
      </c>
      <c r="AJ9" s="263">
        <v>2022</v>
      </c>
    </row>
    <row r="10" spans="1:36" ht="15" customHeight="1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81">
        <v>44348</v>
      </c>
      <c r="AA10" s="264">
        <v>-1.1005170745848858E-2</v>
      </c>
      <c r="AC10" s="281">
        <v>44348</v>
      </c>
      <c r="AD10" s="264">
        <v>-0.10232649483950539</v>
      </c>
      <c r="AF10" s="281">
        <v>44348</v>
      </c>
      <c r="AG10" s="264">
        <v>-1.2050849946496668E-2</v>
      </c>
      <c r="AI10" s="263" t="s">
        <v>234</v>
      </c>
      <c r="AJ10" s="263">
        <v>2021</v>
      </c>
    </row>
    <row r="11" spans="1:36" ht="15" customHeight="1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81">
        <v>44378</v>
      </c>
      <c r="AA11" s="264">
        <v>8.66948879794208E-3</v>
      </c>
      <c r="AC11" s="281">
        <v>44378</v>
      </c>
      <c r="AD11" s="264">
        <v>-8.4529350113766957E-2</v>
      </c>
      <c r="AF11" s="281">
        <v>44378</v>
      </c>
      <c r="AG11" s="264">
        <v>2.5150005073011385E-2</v>
      </c>
    </row>
    <row r="12" spans="1:36" ht="15" customHeight="1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81">
        <v>44409</v>
      </c>
      <c r="AA12" s="264">
        <v>2.9931900021573341E-2</v>
      </c>
      <c r="AC12" s="281">
        <v>44409</v>
      </c>
      <c r="AD12" s="264">
        <v>-5.1002474440878132E-2</v>
      </c>
      <c r="AF12" s="281">
        <v>44409</v>
      </c>
      <c r="AG12" s="264">
        <v>6.3674387055334444E-2</v>
      </c>
      <c r="AI12" s="263" t="s">
        <v>240</v>
      </c>
      <c r="AJ12" s="263">
        <v>2021</v>
      </c>
    </row>
    <row r="13" spans="1:36" ht="15" customHeight="1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81">
        <v>44440</v>
      </c>
      <c r="AA13" s="264">
        <v>3.97519268810737E-2</v>
      </c>
      <c r="AC13" s="281">
        <v>44440</v>
      </c>
      <c r="AD13" s="264">
        <v>-3.3297327642771393E-2</v>
      </c>
      <c r="AF13" s="281">
        <v>44440</v>
      </c>
      <c r="AG13" s="264">
        <v>7.594563941478924E-2</v>
      </c>
      <c r="AI13" s="263" t="s">
        <v>241</v>
      </c>
      <c r="AJ13" s="263">
        <v>2020</v>
      </c>
    </row>
    <row r="14" spans="1:36" ht="15" customHeight="1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81">
        <v>44470</v>
      </c>
      <c r="AA14" s="264">
        <v>4.7019546728201363E-2</v>
      </c>
      <c r="AC14" s="281">
        <v>44470</v>
      </c>
      <c r="AD14" s="264">
        <v>-1.5802786353800967E-2</v>
      </c>
      <c r="AF14" s="281">
        <v>44470</v>
      </c>
      <c r="AG14" s="264">
        <v>8.1584418758764626E-2</v>
      </c>
    </row>
    <row r="15" spans="1:36" ht="15" customHeight="1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81">
        <v>44501</v>
      </c>
      <c r="AA15" s="264">
        <v>5.085808247340836E-2</v>
      </c>
      <c r="AC15" s="281">
        <v>44501</v>
      </c>
      <c r="AD15" s="264">
        <v>9.0658047011240236E-3</v>
      </c>
      <c r="AF15" s="281">
        <v>44501</v>
      </c>
      <c r="AG15" s="264">
        <v>7.6307982020327222E-2</v>
      </c>
    </row>
    <row r="16" spans="1:36" ht="15" customHeight="1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81">
        <v>44531</v>
      </c>
      <c r="AA16" s="264">
        <v>5.608495042650645E-2</v>
      </c>
      <c r="AC16" s="281">
        <v>44531</v>
      </c>
      <c r="AD16" s="264">
        <v>2.3705487428082678E-2</v>
      </c>
      <c r="AF16" s="281">
        <v>44531</v>
      </c>
      <c r="AG16" s="264">
        <v>0.10195977755221521</v>
      </c>
    </row>
    <row r="17" spans="1:33" ht="15" customHeight="1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81">
        <v>44562</v>
      </c>
      <c r="AA17" s="264">
        <v>7.1227417592410941E-2</v>
      </c>
      <c r="AC17" s="281">
        <v>44562</v>
      </c>
      <c r="AD17" s="264">
        <v>5.3519169791040752E-2</v>
      </c>
      <c r="AF17" s="281">
        <v>44562</v>
      </c>
      <c r="AG17" s="264">
        <v>0.1334081155887506</v>
      </c>
    </row>
    <row r="18" spans="1:33" ht="15" customHeight="1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81">
        <v>44593</v>
      </c>
      <c r="AA18" s="264">
        <v>8.3562457782957289E-2</v>
      </c>
      <c r="AC18" s="281">
        <v>44593</v>
      </c>
      <c r="AD18" s="264">
        <v>7.6773347988849994E-2</v>
      </c>
      <c r="AF18" s="281">
        <v>44593</v>
      </c>
      <c r="AG18" s="264">
        <v>0.1555430364760727</v>
      </c>
    </row>
    <row r="19" spans="1:33" ht="15" customHeight="1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81">
        <v>44621</v>
      </c>
      <c r="AA19" s="264">
        <v>7.8080732102192199E-2</v>
      </c>
      <c r="AC19" s="281">
        <v>44621</v>
      </c>
      <c r="AD19" s="264">
        <v>8.4742533114256557E-2</v>
      </c>
      <c r="AF19" s="281">
        <v>44621</v>
      </c>
      <c r="AG19" s="264">
        <v>0.14259110757126067</v>
      </c>
    </row>
    <row r="20" spans="1:33" ht="15" customHeight="1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81">
        <v>44652</v>
      </c>
      <c r="AA20" s="264">
        <v>7.6313070552057813E-2</v>
      </c>
      <c r="AC20" s="281">
        <v>44652</v>
      </c>
      <c r="AD20" s="264">
        <v>0.11097691956717298</v>
      </c>
      <c r="AF20" s="281">
        <v>44652</v>
      </c>
      <c r="AG20" s="264">
        <v>0.1326808570134152</v>
      </c>
    </row>
    <row r="21" spans="1:33" ht="15" customHeight="1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81">
        <v>44682</v>
      </c>
      <c r="AA21" s="264">
        <v>7.2394562929306266E-2</v>
      </c>
      <c r="AC21" s="281">
        <v>44682</v>
      </c>
      <c r="AD21" s="264">
        <v>0.11185638363589362</v>
      </c>
      <c r="AF21" s="281">
        <v>44682</v>
      </c>
      <c r="AG21" s="264">
        <v>0.12244288020059485</v>
      </c>
    </row>
    <row r="22" spans="1:33" ht="15" customHeight="1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81">
        <v>44714</v>
      </c>
      <c r="AA22" s="264">
        <v>6.9203336991928807E-2</v>
      </c>
      <c r="AC22" s="281">
        <v>44714</v>
      </c>
      <c r="AD22" s="264">
        <v>0.11882288471304064</v>
      </c>
      <c r="AF22" s="281">
        <v>44714</v>
      </c>
      <c r="AG22" s="264">
        <v>0.11829641826116016</v>
      </c>
    </row>
    <row r="23" spans="1:33" ht="15" customHeight="1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81">
        <v>44746</v>
      </c>
      <c r="AA23" s="264">
        <v>6.5443991271084065E-2</v>
      </c>
      <c r="AC23" s="281">
        <v>44746</v>
      </c>
      <c r="AD23" s="264">
        <v>0.12359190634146017</v>
      </c>
      <c r="AF23" s="281">
        <v>44746</v>
      </c>
      <c r="AG23" s="264">
        <v>0.1027128944258493</v>
      </c>
    </row>
    <row r="24" spans="1:33" ht="15" customHeight="1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82"/>
      <c r="AC24" s="282"/>
      <c r="AF24" s="282"/>
    </row>
    <row r="25" spans="1:33" ht="15" customHeight="1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82"/>
      <c r="AF25" s="282"/>
    </row>
    <row r="26" spans="1:33" ht="15" customHeight="1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</row>
    <row r="27" spans="1:33" ht="15" customHeight="1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</row>
    <row r="28" spans="1:33" ht="15" customHeight="1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</row>
    <row r="29" spans="1:33" ht="15" customHeight="1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</row>
    <row r="30" spans="1:33" ht="15" customHeight="1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</row>
    <row r="31" spans="1:33" ht="15" customHeight="1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</row>
    <row r="32" spans="1:33" ht="15" customHeight="1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</row>
    <row r="33" spans="1:36" ht="15" customHeight="1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</row>
    <row r="34" spans="1:36" ht="15" customHeight="1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6" t="s">
        <v>216</v>
      </c>
      <c r="AC34" s="266" t="s">
        <v>217</v>
      </c>
      <c r="AF34" s="266" t="s">
        <v>218</v>
      </c>
    </row>
    <row r="35" spans="1:36" ht="15" customHeight="1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</row>
    <row r="36" spans="1:36" ht="15" customHeight="1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81">
        <v>44317</v>
      </c>
      <c r="AA36" s="264">
        <v>3.3176820471204849E-2</v>
      </c>
      <c r="AC36" s="281">
        <v>44317</v>
      </c>
      <c r="AD36" s="264">
        <v>5.6149073775790724E-2</v>
      </c>
      <c r="AF36" s="281">
        <v>44317</v>
      </c>
      <c r="AG36" s="264">
        <v>3.0713666235557043E-2</v>
      </c>
      <c r="AI36" s="263" t="s">
        <v>226</v>
      </c>
      <c r="AJ36" s="263">
        <v>2022</v>
      </c>
    </row>
    <row r="37" spans="1:36" ht="15" customHeight="1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81">
        <v>44348</v>
      </c>
      <c r="AA37" s="264">
        <v>5.4478845436970291E-2</v>
      </c>
      <c r="AC37" s="281">
        <v>44348</v>
      </c>
      <c r="AD37" s="264">
        <v>6.6461848107498292E-2</v>
      </c>
      <c r="AF37" s="281">
        <v>44348</v>
      </c>
      <c r="AG37" s="264">
        <v>5.3775140462097824E-2</v>
      </c>
      <c r="AI37" s="263" t="s">
        <v>236</v>
      </c>
      <c r="AJ37" s="263">
        <v>2021</v>
      </c>
    </row>
    <row r="38" spans="1:36" ht="15" customHeight="1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81">
        <v>44378</v>
      </c>
      <c r="AA38" s="264">
        <v>6.8277349830211873E-2</v>
      </c>
      <c r="AC38" s="281">
        <v>44378</v>
      </c>
      <c r="AD38" s="264">
        <v>8.08038726901944E-2</v>
      </c>
      <c r="AF38" s="281">
        <v>44378</v>
      </c>
      <c r="AG38" s="264">
        <v>7.2996350315848127E-2</v>
      </c>
    </row>
    <row r="39" spans="1:36" ht="15" customHeight="1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81">
        <v>44409</v>
      </c>
      <c r="AA39" s="264">
        <v>7.3581722612025266E-2</v>
      </c>
      <c r="AC39" s="281">
        <v>44409</v>
      </c>
      <c r="AD39" s="264">
        <v>7.8527995959128849E-2</v>
      </c>
      <c r="AF39" s="281">
        <v>44409</v>
      </c>
      <c r="AG39" s="264">
        <v>7.8639977385228974E-2</v>
      </c>
      <c r="AI39" s="263" t="s">
        <v>242</v>
      </c>
      <c r="AJ39" s="263">
        <v>2021</v>
      </c>
    </row>
    <row r="40" spans="1:36" ht="15" customHeight="1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81">
        <v>44440</v>
      </c>
      <c r="AA40" s="264">
        <v>7.5245212739847314E-2</v>
      </c>
      <c r="AC40" s="281">
        <v>44440</v>
      </c>
      <c r="AD40" s="264">
        <v>7.1150979713181212E-2</v>
      </c>
      <c r="AF40" s="281">
        <v>44440</v>
      </c>
      <c r="AG40" s="264">
        <v>8.127261172729433E-2</v>
      </c>
      <c r="AI40" s="263" t="s">
        <v>243</v>
      </c>
      <c r="AJ40" s="263">
        <v>2020</v>
      </c>
    </row>
    <row r="41" spans="1:36" ht="15" customHeight="1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81">
        <v>44470</v>
      </c>
      <c r="AA41" s="264">
        <v>7.4580264859136353E-2</v>
      </c>
      <c r="AC41" s="281">
        <v>44470</v>
      </c>
      <c r="AD41" s="264">
        <v>5.9588156124762294E-2</v>
      </c>
      <c r="AF41" s="281">
        <v>44470</v>
      </c>
      <c r="AG41" s="264">
        <v>7.6571233412972506E-2</v>
      </c>
    </row>
    <row r="42" spans="1:36" ht="15" customHeight="1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81">
        <v>44501</v>
      </c>
      <c r="AA42" s="264">
        <v>6.537393231964686E-2</v>
      </c>
      <c r="AC42" s="281">
        <v>44501</v>
      </c>
      <c r="AD42" s="264">
        <v>4.0020850607342881E-2</v>
      </c>
      <c r="AF42" s="281">
        <v>44501</v>
      </c>
      <c r="AG42" s="264">
        <v>6.6674097100036675E-2</v>
      </c>
    </row>
    <row r="43" spans="1:36" ht="15" customHeight="1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81">
        <v>44531</v>
      </c>
      <c r="AA43" s="264">
        <v>5.6370216489294196E-2</v>
      </c>
      <c r="AC43" s="281">
        <v>44531</v>
      </c>
      <c r="AD43" s="264">
        <v>2.2421777253976812E-2</v>
      </c>
      <c r="AF43" s="281">
        <v>44531</v>
      </c>
      <c r="AG43" s="264">
        <v>5.6038250010495713E-2</v>
      </c>
    </row>
    <row r="44" spans="1:36" ht="15" customHeight="1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81">
        <v>44562</v>
      </c>
      <c r="AA44" s="264">
        <v>5.6541730906002952E-2</v>
      </c>
      <c r="AC44" s="281">
        <v>44562</v>
      </c>
      <c r="AD44" s="264">
        <v>1.3965485222009164E-2</v>
      </c>
      <c r="AF44" s="281">
        <v>44562</v>
      </c>
      <c r="AG44" s="264">
        <v>5.1275982464107132E-2</v>
      </c>
    </row>
    <row r="45" spans="1:36" ht="15" customHeight="1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81">
        <v>44593</v>
      </c>
      <c r="AA45" s="264">
        <v>5.7677949004432211E-2</v>
      </c>
      <c r="AC45" s="281">
        <v>44593</v>
      </c>
      <c r="AD45" s="264">
        <v>8.7786489405812067E-3</v>
      </c>
      <c r="AF45" s="281">
        <v>44593</v>
      </c>
      <c r="AG45" s="264">
        <v>5.127725370591122E-2</v>
      </c>
    </row>
    <row r="46" spans="1:36" ht="15" customHeight="1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81">
        <v>44621</v>
      </c>
      <c r="AA46" s="264">
        <v>4.5523648250621565E-2</v>
      </c>
      <c r="AC46" s="281">
        <v>44621</v>
      </c>
      <c r="AD46" s="264">
        <v>-3.7863608876990895E-3</v>
      </c>
      <c r="AF46" s="281">
        <v>44621</v>
      </c>
      <c r="AG46" s="264">
        <v>3.7063786393869119E-2</v>
      </c>
    </row>
    <row r="47" spans="1:36" ht="15" customHeight="1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81">
        <v>44652</v>
      </c>
      <c r="AA47" s="264">
        <v>2.913249490708722E-2</v>
      </c>
      <c r="AC47" s="281">
        <v>44652</v>
      </c>
      <c r="AD47" s="264">
        <v>-1.6677794302476911E-2</v>
      </c>
      <c r="AF47" s="281">
        <v>44652</v>
      </c>
      <c r="AG47" s="264">
        <v>2.3455283267629311E-2</v>
      </c>
    </row>
    <row r="48" spans="1:36" ht="15" customHeight="1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81">
        <v>44682</v>
      </c>
      <c r="AA48" s="264">
        <v>2.4188659435443471E-2</v>
      </c>
      <c r="AC48" s="281">
        <v>44682</v>
      </c>
      <c r="AD48" s="264">
        <v>-1.904209853828874E-2</v>
      </c>
      <c r="AF48" s="281">
        <v>44682</v>
      </c>
      <c r="AG48" s="264">
        <v>2.1281096259066032E-2</v>
      </c>
    </row>
    <row r="49" spans="1:33" ht="15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81">
        <v>44714</v>
      </c>
      <c r="AA49" s="264">
        <v>1.5228245141246361E-2</v>
      </c>
      <c r="AC49" s="281">
        <v>44714</v>
      </c>
      <c r="AD49" s="264">
        <v>-2.8462136215130586E-2</v>
      </c>
      <c r="AF49" s="281">
        <v>44714</v>
      </c>
      <c r="AG49" s="264">
        <v>9.0246756242657964E-3</v>
      </c>
    </row>
    <row r="50" spans="1:33" ht="15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81">
        <v>44746</v>
      </c>
      <c r="AA50" s="264">
        <v>9.7482854527903839E-3</v>
      </c>
      <c r="AC50" s="281">
        <v>44746</v>
      </c>
      <c r="AD50" s="264">
        <v>-3.4877221187902305E-2</v>
      </c>
      <c r="AF50" s="281">
        <v>44746</v>
      </c>
      <c r="AG50" s="264">
        <v>-1.4106472028349514E-3</v>
      </c>
    </row>
    <row r="51" spans="1:33" ht="15" customHeight="1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82"/>
      <c r="AC51" s="282"/>
      <c r="AF51" s="282"/>
    </row>
    <row r="52" spans="1:33" ht="15" customHeight="1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82"/>
      <c r="AF52" s="282"/>
    </row>
    <row r="53" spans="1:33" ht="15" customHeight="1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82"/>
      <c r="AF53" s="282"/>
    </row>
    <row r="54" spans="1:33" ht="15" customHeight="1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AF54" s="282"/>
    </row>
    <row r="55" spans="1:33" ht="15" customHeight="1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33" ht="15" customHeight="1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33" ht="15" customHeight="1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33" ht="15" customHeight="1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DCD4-A6EA-4E7B-A417-9500F74ABCE0}">
  <sheetPr codeName="Hoja5">
    <pageSetUpPr fitToPage="1"/>
  </sheetPr>
  <dimension ref="A1:O62"/>
  <sheetViews>
    <sheetView zoomScale="80" zoomScaleNormal="80" workbookViewId="0"/>
  </sheetViews>
  <sheetFormatPr baseColWidth="10" defaultColWidth="11.44140625" defaultRowHeight="14.4"/>
  <cols>
    <col min="1" max="1" width="39.6640625" customWidth="1"/>
    <col min="2" max="2" width="42.109375" customWidth="1"/>
    <col min="3" max="4" width="14.6640625" customWidth="1"/>
    <col min="5" max="5" width="16.6640625" customWidth="1"/>
    <col min="6" max="6" width="8" customWidth="1"/>
    <col min="7" max="8" width="14.6640625" customWidth="1"/>
    <col min="9" max="9" width="16.6640625" customWidth="1"/>
    <col min="10" max="10" width="8" customWidth="1"/>
    <col min="11" max="12" width="14.6640625" customWidth="1"/>
    <col min="13" max="13" width="16.6640625" customWidth="1"/>
    <col min="14" max="14" width="8" customWidth="1"/>
  </cols>
  <sheetData>
    <row r="1" spans="1:15" ht="19.2" customHeight="1">
      <c r="A1" s="32" t="s">
        <v>47</v>
      </c>
      <c r="B1" s="32"/>
      <c r="C1" s="82"/>
      <c r="D1" s="32"/>
      <c r="E1" s="32"/>
      <c r="H1" s="32"/>
      <c r="I1" s="32"/>
      <c r="L1" s="32"/>
      <c r="M1" s="32"/>
    </row>
    <row r="2" spans="1:15" ht="15" customHeight="1">
      <c r="A2" s="79"/>
      <c r="B2" s="79"/>
      <c r="C2" s="82"/>
    </row>
    <row r="3" spans="1:15" ht="15" customHeight="1">
      <c r="A3" s="82"/>
      <c r="B3" s="82"/>
      <c r="C3" s="82"/>
    </row>
    <row r="4" spans="1:15" ht="15" customHeight="1">
      <c r="A4" s="83" t="s">
        <v>51</v>
      </c>
      <c r="B4" s="31"/>
      <c r="N4" s="113" t="s">
        <v>172</v>
      </c>
    </row>
    <row r="5" spans="1:15" ht="19.2" customHeight="1">
      <c r="A5" s="83"/>
      <c r="B5" s="83"/>
      <c r="C5" s="206" t="s">
        <v>3</v>
      </c>
      <c r="D5" s="206"/>
      <c r="E5" s="206"/>
      <c r="F5" s="206"/>
      <c r="G5" s="206" t="s">
        <v>4</v>
      </c>
      <c r="H5" s="206"/>
      <c r="I5" s="206"/>
      <c r="J5" s="206"/>
      <c r="K5" s="206" t="s">
        <v>5</v>
      </c>
      <c r="L5" s="206"/>
      <c r="M5" s="206"/>
      <c r="N5" s="206"/>
    </row>
    <row r="6" spans="1:15" ht="19.5" customHeight="1">
      <c r="A6" s="209" t="s">
        <v>88</v>
      </c>
      <c r="B6" s="209"/>
      <c r="C6" s="207" t="s">
        <v>89</v>
      </c>
      <c r="D6" s="207"/>
      <c r="E6" s="208" t="s">
        <v>12</v>
      </c>
      <c r="F6" s="208"/>
      <c r="G6" s="208" t="s">
        <v>89</v>
      </c>
      <c r="H6" s="208"/>
      <c r="I6" s="208" t="s">
        <v>12</v>
      </c>
      <c r="J6" s="208"/>
      <c r="K6" s="208" t="s">
        <v>89</v>
      </c>
      <c r="L6" s="208"/>
      <c r="M6" s="208" t="s">
        <v>12</v>
      </c>
      <c r="N6" s="208"/>
    </row>
    <row r="7" spans="1:15" ht="19.5" customHeight="1">
      <c r="A7" s="209"/>
      <c r="B7" s="209"/>
      <c r="C7" s="180">
        <v>2025</v>
      </c>
      <c r="D7" s="180">
        <v>2026</v>
      </c>
      <c r="E7" s="88" t="s">
        <v>13</v>
      </c>
      <c r="F7" s="88" t="s">
        <v>14</v>
      </c>
      <c r="G7" s="180">
        <v>2025</v>
      </c>
      <c r="H7" s="180">
        <v>2026</v>
      </c>
      <c r="I7" s="88" t="s">
        <v>13</v>
      </c>
      <c r="J7" s="88" t="s">
        <v>14</v>
      </c>
      <c r="K7" s="180">
        <v>2025</v>
      </c>
      <c r="L7" s="180">
        <v>2026</v>
      </c>
      <c r="M7" s="88" t="s">
        <v>13</v>
      </c>
      <c r="N7" s="88" t="s">
        <v>14</v>
      </c>
    </row>
    <row r="8" spans="1:15" s="138" customFormat="1" ht="19.5" customHeight="1">
      <c r="A8" s="181" t="s">
        <v>90</v>
      </c>
      <c r="B8" s="182" t="s">
        <v>91</v>
      </c>
      <c r="C8" s="183">
        <v>10303283</v>
      </c>
      <c r="D8" s="184">
        <v>9729259</v>
      </c>
      <c r="E8" s="185">
        <v>-574024</v>
      </c>
      <c r="F8" s="186">
        <v>-5.571272768107022</v>
      </c>
      <c r="G8" s="187">
        <v>0</v>
      </c>
      <c r="H8" s="184">
        <v>0</v>
      </c>
      <c r="I8" s="185">
        <v>0</v>
      </c>
      <c r="J8" s="186" t="s">
        <v>151</v>
      </c>
      <c r="K8" s="187">
        <v>971</v>
      </c>
      <c r="L8" s="184">
        <v>795</v>
      </c>
      <c r="M8" s="185">
        <v>-176</v>
      </c>
      <c r="N8" s="186">
        <v>-18.125643666323381</v>
      </c>
      <c r="O8" s="152"/>
    </row>
    <row r="9" spans="1:15" s="138" customFormat="1" ht="19.5" customHeight="1">
      <c r="A9" s="181" t="s">
        <v>90</v>
      </c>
      <c r="B9" s="182" t="s">
        <v>92</v>
      </c>
      <c r="C9" s="183">
        <v>1669306</v>
      </c>
      <c r="D9" s="184">
        <v>1920449</v>
      </c>
      <c r="E9" s="185">
        <v>251143</v>
      </c>
      <c r="F9" s="186">
        <v>15.04475512578281</v>
      </c>
      <c r="G9" s="187">
        <v>0</v>
      </c>
      <c r="H9" s="184">
        <v>0</v>
      </c>
      <c r="I9" s="185">
        <v>0</v>
      </c>
      <c r="J9" s="186" t="s">
        <v>151</v>
      </c>
      <c r="K9" s="187">
        <v>75130</v>
      </c>
      <c r="L9" s="184">
        <v>67661</v>
      </c>
      <c r="M9" s="185">
        <v>-7469</v>
      </c>
      <c r="N9" s="186">
        <v>-9.9414348462664748</v>
      </c>
      <c r="O9" s="152"/>
    </row>
    <row r="10" spans="1:15" s="138" customFormat="1" ht="19.5" customHeight="1">
      <c r="A10" s="181" t="s">
        <v>90</v>
      </c>
      <c r="B10" s="182" t="s">
        <v>93</v>
      </c>
      <c r="C10" s="183">
        <v>3407880</v>
      </c>
      <c r="D10" s="184">
        <v>3928008</v>
      </c>
      <c r="E10" s="185">
        <v>520128</v>
      </c>
      <c r="F10" s="186">
        <v>15.262509243283221</v>
      </c>
      <c r="G10" s="187">
        <v>0</v>
      </c>
      <c r="H10" s="184">
        <v>0</v>
      </c>
      <c r="I10" s="185">
        <v>0</v>
      </c>
      <c r="J10" s="186" t="s">
        <v>151</v>
      </c>
      <c r="K10" s="187">
        <v>7657</v>
      </c>
      <c r="L10" s="184">
        <v>7991</v>
      </c>
      <c r="M10" s="185">
        <v>334</v>
      </c>
      <c r="N10" s="186">
        <v>4.3620216795089419</v>
      </c>
      <c r="O10" s="152"/>
    </row>
    <row r="11" spans="1:15" s="138" customFormat="1" ht="19.5" customHeight="1">
      <c r="A11" s="181" t="s">
        <v>90</v>
      </c>
      <c r="B11" s="182" t="s">
        <v>94</v>
      </c>
      <c r="C11" s="183">
        <v>3188881</v>
      </c>
      <c r="D11" s="184">
        <v>3395284</v>
      </c>
      <c r="E11" s="185">
        <v>206403</v>
      </c>
      <c r="F11" s="186">
        <v>6.4725839565665808</v>
      </c>
      <c r="G11" s="187">
        <v>0</v>
      </c>
      <c r="H11" s="184">
        <v>0</v>
      </c>
      <c r="I11" s="185">
        <v>0</v>
      </c>
      <c r="J11" s="186" t="s">
        <v>151</v>
      </c>
      <c r="K11" s="187">
        <v>1531</v>
      </c>
      <c r="L11" s="184">
        <v>1281</v>
      </c>
      <c r="M11" s="185">
        <v>-250</v>
      </c>
      <c r="N11" s="186">
        <v>-16.329196603527109</v>
      </c>
      <c r="O11" s="152"/>
    </row>
    <row r="12" spans="1:15" s="138" customFormat="1" ht="19.5" customHeight="1">
      <c r="A12" s="181" t="s">
        <v>90</v>
      </c>
      <c r="B12" s="182" t="s">
        <v>95</v>
      </c>
      <c r="C12" s="183">
        <v>917836</v>
      </c>
      <c r="D12" s="184">
        <v>830097</v>
      </c>
      <c r="E12" s="185">
        <v>-87739</v>
      </c>
      <c r="F12" s="186">
        <v>-9.5593330398894807</v>
      </c>
      <c r="G12" s="187">
        <v>0</v>
      </c>
      <c r="H12" s="184">
        <v>0</v>
      </c>
      <c r="I12" s="185">
        <v>0</v>
      </c>
      <c r="J12" s="186" t="s">
        <v>151</v>
      </c>
      <c r="K12" s="187">
        <v>57183</v>
      </c>
      <c r="L12" s="184">
        <v>56685</v>
      </c>
      <c r="M12" s="185">
        <v>-498</v>
      </c>
      <c r="N12" s="186">
        <v>-0.87088820103876685</v>
      </c>
      <c r="O12" s="152"/>
    </row>
    <row r="13" spans="1:15" s="138" customFormat="1" ht="19.5" customHeight="1">
      <c r="A13" s="181" t="s">
        <v>90</v>
      </c>
      <c r="B13" s="182" t="s">
        <v>96</v>
      </c>
      <c r="C13" s="183">
        <v>362066</v>
      </c>
      <c r="D13" s="184">
        <v>330769</v>
      </c>
      <c r="E13" s="185">
        <v>-31297</v>
      </c>
      <c r="F13" s="186">
        <v>-8.64400413184336</v>
      </c>
      <c r="G13" s="187">
        <v>0</v>
      </c>
      <c r="H13" s="184">
        <v>0</v>
      </c>
      <c r="I13" s="185">
        <v>0</v>
      </c>
      <c r="J13" s="186" t="s">
        <v>151</v>
      </c>
      <c r="K13" s="187">
        <v>26209</v>
      </c>
      <c r="L13" s="184">
        <v>11775</v>
      </c>
      <c r="M13" s="185">
        <v>-14434</v>
      </c>
      <c r="N13" s="186">
        <v>-55.072684955549619</v>
      </c>
      <c r="O13" s="152"/>
    </row>
    <row r="14" spans="1:15" s="138" customFormat="1" ht="19.5" customHeight="1">
      <c r="A14" s="181" t="s">
        <v>90</v>
      </c>
      <c r="B14" s="182" t="s">
        <v>97</v>
      </c>
      <c r="C14" s="183">
        <v>0</v>
      </c>
      <c r="D14" s="184">
        <v>0</v>
      </c>
      <c r="E14" s="185">
        <v>0</v>
      </c>
      <c r="F14" s="186" t="s">
        <v>151</v>
      </c>
      <c r="G14" s="187">
        <v>1349382</v>
      </c>
      <c r="H14" s="184">
        <v>1379773</v>
      </c>
      <c r="I14" s="185">
        <v>30391</v>
      </c>
      <c r="J14" s="186">
        <v>2.2522161997121661</v>
      </c>
      <c r="K14" s="187">
        <v>46222</v>
      </c>
      <c r="L14" s="184">
        <v>54611</v>
      </c>
      <c r="M14" s="185">
        <v>8389</v>
      </c>
      <c r="N14" s="186">
        <v>18.14936610272164</v>
      </c>
      <c r="O14" s="152"/>
    </row>
    <row r="15" spans="1:15" s="138" customFormat="1" ht="19.5" customHeight="1">
      <c r="A15" s="181" t="s">
        <v>90</v>
      </c>
      <c r="B15" s="182" t="s">
        <v>98</v>
      </c>
      <c r="C15" s="183">
        <v>2646190</v>
      </c>
      <c r="D15" s="184">
        <v>2952219</v>
      </c>
      <c r="E15" s="185">
        <v>306029</v>
      </c>
      <c r="F15" s="186">
        <v>11.564891409913869</v>
      </c>
      <c r="G15" s="187">
        <v>0</v>
      </c>
      <c r="H15" s="184">
        <v>0</v>
      </c>
      <c r="I15" s="185">
        <v>0</v>
      </c>
      <c r="J15" s="186" t="s">
        <v>151</v>
      </c>
      <c r="K15" s="187">
        <v>577</v>
      </c>
      <c r="L15" s="184">
        <v>808</v>
      </c>
      <c r="M15" s="185">
        <v>231</v>
      </c>
      <c r="N15" s="186">
        <v>40.034662045060657</v>
      </c>
      <c r="O15" s="152"/>
    </row>
    <row r="16" spans="1:15" s="138" customFormat="1" ht="19.5" customHeight="1">
      <c r="A16" s="181" t="s">
        <v>90</v>
      </c>
      <c r="B16" s="182" t="s">
        <v>99</v>
      </c>
      <c r="C16" s="183">
        <v>597415</v>
      </c>
      <c r="D16" s="184">
        <v>577793</v>
      </c>
      <c r="E16" s="185">
        <v>-19622</v>
      </c>
      <c r="F16" s="186">
        <v>-3.284483985169445</v>
      </c>
      <c r="G16" s="187">
        <v>0</v>
      </c>
      <c r="H16" s="184">
        <v>0</v>
      </c>
      <c r="I16" s="185">
        <v>0</v>
      </c>
      <c r="J16" s="186" t="s">
        <v>151</v>
      </c>
      <c r="K16" s="187">
        <v>151301</v>
      </c>
      <c r="L16" s="184">
        <v>152037</v>
      </c>
      <c r="M16" s="185">
        <v>736</v>
      </c>
      <c r="N16" s="186">
        <v>0.48644754496004339</v>
      </c>
      <c r="O16" s="152"/>
    </row>
    <row r="17" spans="1:15" s="138" customFormat="1" ht="19.5" customHeight="1">
      <c r="A17" s="181" t="s">
        <v>100</v>
      </c>
      <c r="B17" s="182" t="s">
        <v>101</v>
      </c>
      <c r="C17" s="183">
        <v>0</v>
      </c>
      <c r="D17" s="184">
        <v>0</v>
      </c>
      <c r="E17" s="185">
        <v>0</v>
      </c>
      <c r="F17" s="186" t="s">
        <v>151</v>
      </c>
      <c r="G17" s="187">
        <v>1299062</v>
      </c>
      <c r="H17" s="184">
        <v>1142741</v>
      </c>
      <c r="I17" s="185">
        <v>-156321</v>
      </c>
      <c r="J17" s="186">
        <v>-12.033374850469031</v>
      </c>
      <c r="K17" s="187">
        <v>11760</v>
      </c>
      <c r="L17" s="184">
        <v>12553</v>
      </c>
      <c r="M17" s="185">
        <v>793</v>
      </c>
      <c r="N17" s="186">
        <v>6.7431972789115662</v>
      </c>
      <c r="O17" s="152"/>
    </row>
    <row r="18" spans="1:15" s="138" customFormat="1" ht="19.5" customHeight="1">
      <c r="A18" s="181" t="s">
        <v>100</v>
      </c>
      <c r="B18" s="182" t="s">
        <v>102</v>
      </c>
      <c r="C18" s="183">
        <v>0</v>
      </c>
      <c r="D18" s="184">
        <v>0</v>
      </c>
      <c r="E18" s="185">
        <v>0</v>
      </c>
      <c r="F18" s="186" t="s">
        <v>151</v>
      </c>
      <c r="G18" s="187">
        <v>894719</v>
      </c>
      <c r="H18" s="184">
        <v>1001842</v>
      </c>
      <c r="I18" s="185">
        <v>107123</v>
      </c>
      <c r="J18" s="186">
        <v>11.97280934013919</v>
      </c>
      <c r="K18" s="187">
        <v>345593</v>
      </c>
      <c r="L18" s="184">
        <v>345068</v>
      </c>
      <c r="M18" s="185">
        <v>-525</v>
      </c>
      <c r="N18" s="186">
        <v>-0.1519127991597031</v>
      </c>
      <c r="O18" s="152"/>
    </row>
    <row r="19" spans="1:15" s="138" customFormat="1" ht="19.5" customHeight="1">
      <c r="A19" s="181" t="s">
        <v>100</v>
      </c>
      <c r="B19" s="182" t="s">
        <v>103</v>
      </c>
      <c r="C19" s="183">
        <v>0</v>
      </c>
      <c r="D19" s="184">
        <v>0</v>
      </c>
      <c r="E19" s="185">
        <v>0</v>
      </c>
      <c r="F19" s="186" t="s">
        <v>151</v>
      </c>
      <c r="G19" s="187">
        <v>252731</v>
      </c>
      <c r="H19" s="184">
        <v>233091</v>
      </c>
      <c r="I19" s="185">
        <v>-19640</v>
      </c>
      <c r="J19" s="186">
        <v>-7.7711084117104718</v>
      </c>
      <c r="K19" s="187">
        <v>218858</v>
      </c>
      <c r="L19" s="184">
        <v>246171</v>
      </c>
      <c r="M19" s="185">
        <v>27313</v>
      </c>
      <c r="N19" s="186">
        <v>12.479781410777759</v>
      </c>
      <c r="O19" s="152"/>
    </row>
    <row r="20" spans="1:15" s="138" customFormat="1" ht="19.5" customHeight="1">
      <c r="A20" s="181" t="s">
        <v>100</v>
      </c>
      <c r="B20" s="182" t="s">
        <v>104</v>
      </c>
      <c r="C20" s="183">
        <v>0</v>
      </c>
      <c r="D20" s="184">
        <v>0</v>
      </c>
      <c r="E20" s="185">
        <v>0</v>
      </c>
      <c r="F20" s="186" t="s">
        <v>151</v>
      </c>
      <c r="G20" s="187">
        <v>81709</v>
      </c>
      <c r="H20" s="184">
        <v>86225</v>
      </c>
      <c r="I20" s="185">
        <v>4516</v>
      </c>
      <c r="J20" s="186">
        <v>5.5269309378403904</v>
      </c>
      <c r="K20" s="187">
        <v>2345549</v>
      </c>
      <c r="L20" s="184">
        <v>2281432</v>
      </c>
      <c r="M20" s="185">
        <v>-64117</v>
      </c>
      <c r="N20" s="186">
        <v>-2.7335604585536259</v>
      </c>
      <c r="O20" s="152"/>
    </row>
    <row r="21" spans="1:15" s="138" customFormat="1" ht="19.5" customHeight="1">
      <c r="A21" s="181" t="s">
        <v>100</v>
      </c>
      <c r="B21" s="182" t="s">
        <v>105</v>
      </c>
      <c r="C21" s="183">
        <v>0</v>
      </c>
      <c r="D21" s="184">
        <v>0</v>
      </c>
      <c r="E21" s="185">
        <v>0</v>
      </c>
      <c r="F21" s="186" t="s">
        <v>151</v>
      </c>
      <c r="G21" s="187">
        <v>0</v>
      </c>
      <c r="H21" s="184">
        <v>0</v>
      </c>
      <c r="I21" s="185">
        <v>0</v>
      </c>
      <c r="J21" s="186" t="s">
        <v>151</v>
      </c>
      <c r="K21" s="187">
        <v>639842</v>
      </c>
      <c r="L21" s="184">
        <v>580926</v>
      </c>
      <c r="M21" s="185">
        <v>-58916</v>
      </c>
      <c r="N21" s="186">
        <v>-9.2078981998680973</v>
      </c>
      <c r="O21" s="152"/>
    </row>
    <row r="22" spans="1:15" s="138" customFormat="1" ht="19.5" customHeight="1">
      <c r="A22" s="181" t="s">
        <v>106</v>
      </c>
      <c r="B22" s="182" t="s">
        <v>107</v>
      </c>
      <c r="C22" s="183">
        <v>0</v>
      </c>
      <c r="D22" s="184">
        <v>0</v>
      </c>
      <c r="E22" s="185">
        <v>0</v>
      </c>
      <c r="F22" s="186" t="s">
        <v>151</v>
      </c>
      <c r="G22" s="187">
        <v>82212</v>
      </c>
      <c r="H22" s="184">
        <v>147820</v>
      </c>
      <c r="I22" s="185">
        <v>65608</v>
      </c>
      <c r="J22" s="186">
        <v>79.803435021651353</v>
      </c>
      <c r="K22" s="187">
        <v>45122</v>
      </c>
      <c r="L22" s="184">
        <v>44582</v>
      </c>
      <c r="M22" s="185">
        <v>-540</v>
      </c>
      <c r="N22" s="186">
        <v>-1.196755462967062</v>
      </c>
      <c r="O22" s="152"/>
    </row>
    <row r="23" spans="1:15" s="138" customFormat="1" ht="19.5" customHeight="1">
      <c r="A23" s="181" t="s">
        <v>106</v>
      </c>
      <c r="B23" s="182" t="s">
        <v>108</v>
      </c>
      <c r="C23" s="183">
        <v>11521</v>
      </c>
      <c r="D23" s="184">
        <v>7741</v>
      </c>
      <c r="E23" s="185">
        <v>-3780</v>
      </c>
      <c r="F23" s="186">
        <v>-32.809651939935783</v>
      </c>
      <c r="G23" s="187">
        <v>2503721</v>
      </c>
      <c r="H23" s="184">
        <v>2306311</v>
      </c>
      <c r="I23" s="185">
        <v>-197410</v>
      </c>
      <c r="J23" s="186">
        <v>-7.8846644654096849</v>
      </c>
      <c r="K23" s="187">
        <v>433833</v>
      </c>
      <c r="L23" s="184">
        <v>422027</v>
      </c>
      <c r="M23" s="185">
        <v>-11806</v>
      </c>
      <c r="N23" s="186">
        <v>-2.721323642968613</v>
      </c>
      <c r="O23" s="152"/>
    </row>
    <row r="24" spans="1:15" s="138" customFormat="1" ht="19.5" customHeight="1">
      <c r="A24" s="181" t="s">
        <v>109</v>
      </c>
      <c r="B24" s="182" t="s">
        <v>110</v>
      </c>
      <c r="C24" s="183">
        <v>0</v>
      </c>
      <c r="D24" s="184">
        <v>0</v>
      </c>
      <c r="E24" s="185">
        <v>0</v>
      </c>
      <c r="F24" s="186" t="s">
        <v>151</v>
      </c>
      <c r="G24" s="187">
        <v>33517</v>
      </c>
      <c r="H24" s="184">
        <v>55864</v>
      </c>
      <c r="I24" s="185">
        <v>22347</v>
      </c>
      <c r="J24" s="186">
        <v>66.673628308022785</v>
      </c>
      <c r="K24" s="187">
        <v>10913</v>
      </c>
      <c r="L24" s="184">
        <v>3284</v>
      </c>
      <c r="M24" s="185">
        <v>-7629</v>
      </c>
      <c r="N24" s="186">
        <v>-69.907449830477418</v>
      </c>
      <c r="O24" s="152"/>
    </row>
    <row r="25" spans="1:15" s="138" customFormat="1" ht="19.5" customHeight="1">
      <c r="A25" s="181" t="s">
        <v>109</v>
      </c>
      <c r="B25" s="182" t="s">
        <v>111</v>
      </c>
      <c r="C25" s="183">
        <v>0</v>
      </c>
      <c r="D25" s="184">
        <v>0</v>
      </c>
      <c r="E25" s="185">
        <v>0</v>
      </c>
      <c r="F25" s="186" t="s">
        <v>151</v>
      </c>
      <c r="G25" s="187">
        <v>74298</v>
      </c>
      <c r="H25" s="184">
        <v>81715</v>
      </c>
      <c r="I25" s="185">
        <v>7417</v>
      </c>
      <c r="J25" s="186">
        <v>9.9827720800021496</v>
      </c>
      <c r="K25" s="187">
        <v>31147</v>
      </c>
      <c r="L25" s="184">
        <v>24218</v>
      </c>
      <c r="M25" s="185">
        <v>-6929</v>
      </c>
      <c r="N25" s="186">
        <v>-22.24612322214017</v>
      </c>
      <c r="O25" s="152"/>
    </row>
    <row r="26" spans="1:15" s="138" customFormat="1" ht="19.5" customHeight="1">
      <c r="A26" s="181" t="s">
        <v>109</v>
      </c>
      <c r="B26" s="182" t="s">
        <v>112</v>
      </c>
      <c r="C26" s="183">
        <v>38590</v>
      </c>
      <c r="D26" s="184">
        <v>12296</v>
      </c>
      <c r="E26" s="185">
        <v>-26294</v>
      </c>
      <c r="F26" s="186">
        <v>-68.136823011142781</v>
      </c>
      <c r="G26" s="187">
        <v>653765</v>
      </c>
      <c r="H26" s="184">
        <v>597210</v>
      </c>
      <c r="I26" s="185">
        <v>-56555</v>
      </c>
      <c r="J26" s="186">
        <v>-8.6506619350990093</v>
      </c>
      <c r="K26" s="187">
        <v>348604</v>
      </c>
      <c r="L26" s="184">
        <v>366115</v>
      </c>
      <c r="M26" s="185">
        <v>17511</v>
      </c>
      <c r="N26" s="186">
        <v>5.023178162040594</v>
      </c>
      <c r="O26" s="152"/>
    </row>
    <row r="27" spans="1:15" s="138" customFormat="1" ht="19.5" customHeight="1">
      <c r="A27" s="181" t="s">
        <v>113</v>
      </c>
      <c r="B27" s="182" t="s">
        <v>114</v>
      </c>
      <c r="C27" s="183">
        <v>3737357</v>
      </c>
      <c r="D27" s="184">
        <v>3921631</v>
      </c>
      <c r="E27" s="185">
        <v>184274</v>
      </c>
      <c r="F27" s="186">
        <v>4.9305966756721347</v>
      </c>
      <c r="G27" s="187">
        <v>400766</v>
      </c>
      <c r="H27" s="184">
        <v>328373</v>
      </c>
      <c r="I27" s="185">
        <v>-72393</v>
      </c>
      <c r="J27" s="186">
        <v>-18.063658094748561</v>
      </c>
      <c r="K27" s="187">
        <v>4106172</v>
      </c>
      <c r="L27" s="184">
        <v>3553930</v>
      </c>
      <c r="M27" s="185">
        <v>-552242</v>
      </c>
      <c r="N27" s="186">
        <v>-13.449071300471591</v>
      </c>
      <c r="O27" s="152"/>
    </row>
    <row r="28" spans="1:15" s="138" customFormat="1" ht="19.5" customHeight="1">
      <c r="A28" s="181" t="s">
        <v>115</v>
      </c>
      <c r="B28" s="182" t="s">
        <v>116</v>
      </c>
      <c r="C28" s="183">
        <v>298428</v>
      </c>
      <c r="D28" s="184">
        <v>299997</v>
      </c>
      <c r="E28" s="185">
        <v>1569</v>
      </c>
      <c r="F28" s="186">
        <v>0.52575495596927624</v>
      </c>
      <c r="G28" s="187">
        <v>25661</v>
      </c>
      <c r="H28" s="184">
        <v>11503</v>
      </c>
      <c r="I28" s="185">
        <v>-14158</v>
      </c>
      <c r="J28" s="186">
        <v>-55.173220061572039</v>
      </c>
      <c r="K28" s="187">
        <v>14163</v>
      </c>
      <c r="L28" s="184">
        <v>18484</v>
      </c>
      <c r="M28" s="185">
        <v>4321</v>
      </c>
      <c r="N28" s="186">
        <v>30.509072936524738</v>
      </c>
      <c r="O28" s="152"/>
    </row>
    <row r="29" spans="1:15" s="138" customFormat="1" ht="19.5" customHeight="1">
      <c r="A29" s="181" t="s">
        <v>115</v>
      </c>
      <c r="B29" s="182" t="s">
        <v>117</v>
      </c>
      <c r="C29" s="183">
        <v>0</v>
      </c>
      <c r="D29" s="184">
        <v>0</v>
      </c>
      <c r="E29" s="185">
        <v>0</v>
      </c>
      <c r="F29" s="186" t="s">
        <v>151</v>
      </c>
      <c r="G29" s="187">
        <v>1012667</v>
      </c>
      <c r="H29" s="184">
        <v>1072534</v>
      </c>
      <c r="I29" s="185">
        <v>59867</v>
      </c>
      <c r="J29" s="186">
        <v>5.9118150389022199</v>
      </c>
      <c r="K29" s="187">
        <v>220143</v>
      </c>
      <c r="L29" s="184">
        <v>158138</v>
      </c>
      <c r="M29" s="185">
        <v>-62005</v>
      </c>
      <c r="N29" s="186">
        <v>-28.165783150043382</v>
      </c>
      <c r="O29" s="152"/>
    </row>
    <row r="30" spans="1:15" s="138" customFormat="1" ht="19.5" customHeight="1">
      <c r="A30" s="181" t="s">
        <v>115</v>
      </c>
      <c r="B30" s="182" t="s">
        <v>118</v>
      </c>
      <c r="C30" s="183">
        <v>0</v>
      </c>
      <c r="D30" s="184">
        <v>0</v>
      </c>
      <c r="E30" s="185">
        <v>0</v>
      </c>
      <c r="F30" s="186" t="s">
        <v>151</v>
      </c>
      <c r="G30" s="187">
        <v>157913</v>
      </c>
      <c r="H30" s="184">
        <v>245893</v>
      </c>
      <c r="I30" s="185">
        <v>87980</v>
      </c>
      <c r="J30" s="186">
        <v>55.714222388277079</v>
      </c>
      <c r="K30" s="187">
        <v>3046981</v>
      </c>
      <c r="L30" s="184">
        <v>2676859</v>
      </c>
      <c r="M30" s="185">
        <v>-370122</v>
      </c>
      <c r="N30" s="186">
        <v>-12.14717124918074</v>
      </c>
      <c r="O30" s="152"/>
    </row>
    <row r="31" spans="1:15" s="138" customFormat="1" ht="19.5" customHeight="1">
      <c r="A31" s="181" t="s">
        <v>119</v>
      </c>
      <c r="B31" s="182" t="s">
        <v>120</v>
      </c>
      <c r="C31" s="183">
        <v>0</v>
      </c>
      <c r="D31" s="184">
        <v>0</v>
      </c>
      <c r="E31" s="185">
        <v>0</v>
      </c>
      <c r="F31" s="186" t="s">
        <v>151</v>
      </c>
      <c r="G31" s="187">
        <v>2895842</v>
      </c>
      <c r="H31" s="184">
        <v>2707854</v>
      </c>
      <c r="I31" s="185">
        <v>-187988</v>
      </c>
      <c r="J31" s="186">
        <v>-6.4916525141910313</v>
      </c>
      <c r="K31" s="187">
        <v>328151</v>
      </c>
      <c r="L31" s="184">
        <v>402195</v>
      </c>
      <c r="M31" s="185">
        <v>74044</v>
      </c>
      <c r="N31" s="186">
        <v>22.564002547607661</v>
      </c>
      <c r="O31" s="152"/>
    </row>
    <row r="32" spans="1:15" s="138" customFormat="1" ht="19.5" customHeight="1">
      <c r="A32" s="181" t="s">
        <v>119</v>
      </c>
      <c r="B32" s="182" t="s">
        <v>121</v>
      </c>
      <c r="C32" s="183">
        <v>0</v>
      </c>
      <c r="D32" s="184">
        <v>0</v>
      </c>
      <c r="E32" s="185">
        <v>0</v>
      </c>
      <c r="F32" s="186" t="s">
        <v>151</v>
      </c>
      <c r="G32" s="187">
        <v>384779</v>
      </c>
      <c r="H32" s="184">
        <v>527351</v>
      </c>
      <c r="I32" s="185">
        <v>142572</v>
      </c>
      <c r="J32" s="186">
        <v>37.052957671806411</v>
      </c>
      <c r="K32" s="187">
        <v>30574</v>
      </c>
      <c r="L32" s="184">
        <v>14331</v>
      </c>
      <c r="M32" s="185">
        <v>-16243</v>
      </c>
      <c r="N32" s="186">
        <v>-53.126839798521623</v>
      </c>
      <c r="O32" s="152"/>
    </row>
    <row r="33" spans="1:15" s="138" customFormat="1" ht="19.5" customHeight="1">
      <c r="A33" s="181" t="s">
        <v>119</v>
      </c>
      <c r="B33" s="182" t="s">
        <v>122</v>
      </c>
      <c r="C33" s="183">
        <v>0</v>
      </c>
      <c r="D33" s="184">
        <v>0</v>
      </c>
      <c r="E33" s="185">
        <v>0</v>
      </c>
      <c r="F33" s="186" t="s">
        <v>151</v>
      </c>
      <c r="G33" s="187">
        <v>8800</v>
      </c>
      <c r="H33" s="184">
        <v>10695</v>
      </c>
      <c r="I33" s="185">
        <v>1895</v>
      </c>
      <c r="J33" s="186">
        <v>21.53409090909091</v>
      </c>
      <c r="K33" s="187">
        <v>1719679</v>
      </c>
      <c r="L33" s="184">
        <v>1820645</v>
      </c>
      <c r="M33" s="185">
        <v>100966</v>
      </c>
      <c r="N33" s="186">
        <v>5.8712120110788106</v>
      </c>
      <c r="O33" s="152"/>
    </row>
    <row r="34" spans="1:15" s="138" customFormat="1" ht="19.5" customHeight="1">
      <c r="A34" s="181" t="s">
        <v>119</v>
      </c>
      <c r="B34" s="182" t="s">
        <v>123</v>
      </c>
      <c r="C34" s="183">
        <v>24245</v>
      </c>
      <c r="D34" s="184">
        <v>8876</v>
      </c>
      <c r="E34" s="185">
        <v>-15369</v>
      </c>
      <c r="F34" s="186">
        <v>-63.390389771086816</v>
      </c>
      <c r="G34" s="187">
        <v>0</v>
      </c>
      <c r="H34" s="184">
        <v>0</v>
      </c>
      <c r="I34" s="185">
        <v>0</v>
      </c>
      <c r="J34" s="186" t="s">
        <v>151</v>
      </c>
      <c r="K34" s="187">
        <v>1380133</v>
      </c>
      <c r="L34" s="184">
        <v>1186423</v>
      </c>
      <c r="M34" s="185">
        <v>-193710</v>
      </c>
      <c r="N34" s="186">
        <v>-14.035603814994641</v>
      </c>
      <c r="O34" s="152"/>
    </row>
    <row r="35" spans="1:15" s="138" customFormat="1" ht="19.5" customHeight="1">
      <c r="A35" s="181" t="s">
        <v>119</v>
      </c>
      <c r="B35" s="182" t="s">
        <v>124</v>
      </c>
      <c r="C35" s="183">
        <v>0</v>
      </c>
      <c r="D35" s="184">
        <v>0</v>
      </c>
      <c r="E35" s="185">
        <v>0</v>
      </c>
      <c r="F35" s="186" t="s">
        <v>151</v>
      </c>
      <c r="G35" s="187">
        <v>0</v>
      </c>
      <c r="H35" s="184">
        <v>0</v>
      </c>
      <c r="I35" s="185">
        <v>0</v>
      </c>
      <c r="J35" s="186" t="s">
        <v>151</v>
      </c>
      <c r="K35" s="187">
        <v>576833</v>
      </c>
      <c r="L35" s="184">
        <v>573315</v>
      </c>
      <c r="M35" s="185">
        <v>-3518</v>
      </c>
      <c r="N35" s="186">
        <v>-0.6098818895590199</v>
      </c>
      <c r="O35" s="152"/>
    </row>
    <row r="36" spans="1:15" s="138" customFormat="1" ht="19.5" customHeight="1">
      <c r="A36" s="181" t="s">
        <v>119</v>
      </c>
      <c r="B36" s="182" t="s">
        <v>125</v>
      </c>
      <c r="C36" s="183">
        <v>0</v>
      </c>
      <c r="D36" s="184">
        <v>0</v>
      </c>
      <c r="E36" s="185">
        <v>0</v>
      </c>
      <c r="F36" s="186" t="s">
        <v>151</v>
      </c>
      <c r="G36" s="187">
        <v>0</v>
      </c>
      <c r="H36" s="184">
        <v>0</v>
      </c>
      <c r="I36" s="185">
        <v>0</v>
      </c>
      <c r="J36" s="186" t="s">
        <v>151</v>
      </c>
      <c r="K36" s="187">
        <v>758445</v>
      </c>
      <c r="L36" s="184">
        <v>581552</v>
      </c>
      <c r="M36" s="185">
        <v>-176893</v>
      </c>
      <c r="N36" s="186">
        <v>-23.323115057782701</v>
      </c>
      <c r="O36" s="152"/>
    </row>
    <row r="37" spans="1:15" s="138" customFormat="1" ht="19.5" customHeight="1">
      <c r="A37" s="181" t="s">
        <v>119</v>
      </c>
      <c r="B37" s="182" t="s">
        <v>126</v>
      </c>
      <c r="C37" s="183">
        <v>714847</v>
      </c>
      <c r="D37" s="184">
        <v>902293</v>
      </c>
      <c r="E37" s="185">
        <v>187446</v>
      </c>
      <c r="F37" s="186">
        <v>26.221834882149611</v>
      </c>
      <c r="G37" s="187">
        <v>0</v>
      </c>
      <c r="H37" s="184">
        <v>0</v>
      </c>
      <c r="I37" s="185">
        <v>0</v>
      </c>
      <c r="J37" s="186" t="s">
        <v>151</v>
      </c>
      <c r="K37" s="187">
        <v>428849</v>
      </c>
      <c r="L37" s="184">
        <v>456735</v>
      </c>
      <c r="M37" s="185">
        <v>27886</v>
      </c>
      <c r="N37" s="186">
        <v>6.5025218666710174</v>
      </c>
      <c r="O37" s="152"/>
    </row>
    <row r="38" spans="1:15" s="138" customFormat="1" ht="19.5" customHeight="1">
      <c r="A38" s="181" t="s">
        <v>119</v>
      </c>
      <c r="B38" s="182" t="s">
        <v>127</v>
      </c>
      <c r="C38" s="183">
        <v>16027</v>
      </c>
      <c r="D38" s="184">
        <v>35864</v>
      </c>
      <c r="E38" s="185">
        <v>19837</v>
      </c>
      <c r="F38" s="186">
        <v>123.7723841018281</v>
      </c>
      <c r="G38" s="187">
        <v>61183</v>
      </c>
      <c r="H38" s="184">
        <v>36195</v>
      </c>
      <c r="I38" s="185">
        <v>-24988</v>
      </c>
      <c r="J38" s="186">
        <v>-40.841410195642581</v>
      </c>
      <c r="K38" s="187">
        <v>3250821</v>
      </c>
      <c r="L38" s="184">
        <v>3461522</v>
      </c>
      <c r="M38" s="185">
        <v>210701</v>
      </c>
      <c r="N38" s="186">
        <v>6.4814703731764931</v>
      </c>
      <c r="O38" s="152"/>
    </row>
    <row r="39" spans="1:15" s="138" customFormat="1" ht="19.5" customHeight="1">
      <c r="A39" s="181" t="s">
        <v>119</v>
      </c>
      <c r="B39" s="182" t="s">
        <v>128</v>
      </c>
      <c r="C39" s="183">
        <v>0</v>
      </c>
      <c r="D39" s="184">
        <v>0</v>
      </c>
      <c r="E39" s="185">
        <v>0</v>
      </c>
      <c r="F39" s="186" t="s">
        <v>151</v>
      </c>
      <c r="G39" s="187">
        <v>0</v>
      </c>
      <c r="H39" s="184">
        <v>0</v>
      </c>
      <c r="I39" s="185">
        <v>0</v>
      </c>
      <c r="J39" s="186" t="s">
        <v>151</v>
      </c>
      <c r="K39" s="187">
        <v>511300</v>
      </c>
      <c r="L39" s="184">
        <v>579487</v>
      </c>
      <c r="M39" s="185">
        <v>68187</v>
      </c>
      <c r="N39" s="186">
        <v>13.336006258556621</v>
      </c>
      <c r="O39" s="152"/>
    </row>
    <row r="40" spans="1:15" s="138" customFormat="1" ht="19.5" customHeight="1">
      <c r="A40" s="181" t="s">
        <v>119</v>
      </c>
      <c r="B40" s="182" t="s">
        <v>129</v>
      </c>
      <c r="C40" s="183">
        <v>0</v>
      </c>
      <c r="D40" s="184">
        <v>0</v>
      </c>
      <c r="E40" s="185">
        <v>0</v>
      </c>
      <c r="F40" s="186" t="s">
        <v>151</v>
      </c>
      <c r="G40" s="187">
        <v>643734</v>
      </c>
      <c r="H40" s="184">
        <v>671880</v>
      </c>
      <c r="I40" s="185">
        <v>28146</v>
      </c>
      <c r="J40" s="186">
        <v>4.3723028455852813</v>
      </c>
      <c r="K40" s="187">
        <v>801186</v>
      </c>
      <c r="L40" s="184">
        <v>632123</v>
      </c>
      <c r="M40" s="185">
        <v>-169063</v>
      </c>
      <c r="N40" s="186">
        <v>-21.101591890023041</v>
      </c>
      <c r="O40" s="152"/>
    </row>
    <row r="41" spans="1:15" s="138" customFormat="1" ht="19.5" customHeight="1">
      <c r="A41" s="181" t="s">
        <v>130</v>
      </c>
      <c r="B41" s="182" t="s">
        <v>131</v>
      </c>
      <c r="C41" s="183">
        <v>0</v>
      </c>
      <c r="D41" s="184">
        <v>0</v>
      </c>
      <c r="E41" s="185">
        <v>0</v>
      </c>
      <c r="F41" s="186" t="s">
        <v>151</v>
      </c>
      <c r="G41" s="187">
        <v>81951</v>
      </c>
      <c r="H41" s="184">
        <v>58621</v>
      </c>
      <c r="I41" s="185">
        <v>-23330</v>
      </c>
      <c r="J41" s="186">
        <v>-28.46823101609499</v>
      </c>
      <c r="K41" s="187">
        <v>805909</v>
      </c>
      <c r="L41" s="184">
        <v>856602</v>
      </c>
      <c r="M41" s="185">
        <v>50693</v>
      </c>
      <c r="N41" s="186">
        <v>6.2901642741302064</v>
      </c>
      <c r="O41" s="152"/>
    </row>
    <row r="42" spans="1:15" s="138" customFormat="1" ht="19.5" customHeight="1">
      <c r="A42" s="181" t="s">
        <v>130</v>
      </c>
      <c r="B42" s="182" t="s">
        <v>132</v>
      </c>
      <c r="C42" s="183">
        <v>0</v>
      </c>
      <c r="D42" s="184">
        <v>0</v>
      </c>
      <c r="E42" s="185">
        <v>0</v>
      </c>
      <c r="F42" s="186" t="s">
        <v>151</v>
      </c>
      <c r="G42" s="187">
        <v>0</v>
      </c>
      <c r="H42" s="184">
        <v>0</v>
      </c>
      <c r="I42" s="185">
        <v>0</v>
      </c>
      <c r="J42" s="186" t="s">
        <v>151</v>
      </c>
      <c r="K42" s="187">
        <v>1791509</v>
      </c>
      <c r="L42" s="184">
        <v>1540331</v>
      </c>
      <c r="M42" s="185">
        <v>-251178</v>
      </c>
      <c r="N42" s="186">
        <v>-14.020471010751271</v>
      </c>
      <c r="O42" s="152"/>
    </row>
    <row r="43" spans="1:15" s="138" customFormat="1" ht="19.5" customHeight="1">
      <c r="A43" s="181" t="s">
        <v>130</v>
      </c>
      <c r="B43" s="182" t="s">
        <v>174</v>
      </c>
      <c r="C43" s="183">
        <v>0</v>
      </c>
      <c r="D43" s="184">
        <v>0</v>
      </c>
      <c r="E43" s="185">
        <v>0</v>
      </c>
      <c r="F43" s="186" t="s">
        <v>151</v>
      </c>
      <c r="G43" s="187">
        <v>0</v>
      </c>
      <c r="H43" s="184">
        <v>0</v>
      </c>
      <c r="I43" s="185">
        <v>0</v>
      </c>
      <c r="J43" s="186" t="s">
        <v>151</v>
      </c>
      <c r="K43" s="187">
        <v>2196819</v>
      </c>
      <c r="L43" s="184">
        <v>2030538</v>
      </c>
      <c r="M43" s="185">
        <v>-166281</v>
      </c>
      <c r="N43" s="186">
        <v>-7.5691716067641437</v>
      </c>
      <c r="O43" s="152"/>
    </row>
    <row r="44" spans="1:15" s="138" customFormat="1" ht="19.5" customHeight="1">
      <c r="A44" s="181" t="s">
        <v>130</v>
      </c>
      <c r="B44" s="182" t="s">
        <v>134</v>
      </c>
      <c r="C44" s="183">
        <v>219</v>
      </c>
      <c r="D44" s="184">
        <v>350</v>
      </c>
      <c r="E44" s="185">
        <v>131</v>
      </c>
      <c r="F44" s="186">
        <v>59.817351598173502</v>
      </c>
      <c r="G44" s="187">
        <v>6000</v>
      </c>
      <c r="H44" s="184">
        <v>24565</v>
      </c>
      <c r="I44" s="185">
        <v>18565</v>
      </c>
      <c r="J44" s="186">
        <v>309.41666666666669</v>
      </c>
      <c r="K44" s="187">
        <v>4832567</v>
      </c>
      <c r="L44" s="184">
        <v>4549173</v>
      </c>
      <c r="M44" s="185">
        <v>-283394</v>
      </c>
      <c r="N44" s="186">
        <v>-5.8642539255016999</v>
      </c>
      <c r="O44" s="152"/>
    </row>
    <row r="45" spans="1:15" s="138" customFormat="1" ht="19.5" customHeight="1">
      <c r="A45" s="181" t="s">
        <v>135</v>
      </c>
      <c r="B45" s="182" t="s">
        <v>136</v>
      </c>
      <c r="C45" s="183">
        <v>0</v>
      </c>
      <c r="D45" s="184">
        <v>0</v>
      </c>
      <c r="E45" s="185">
        <v>0</v>
      </c>
      <c r="F45" s="186" t="s">
        <v>151</v>
      </c>
      <c r="G45" s="187">
        <v>0</v>
      </c>
      <c r="H45" s="184">
        <v>0</v>
      </c>
      <c r="I45" s="185">
        <v>0</v>
      </c>
      <c r="J45" s="186" t="s">
        <v>151</v>
      </c>
      <c r="K45" s="187">
        <v>1508866</v>
      </c>
      <c r="L45" s="184">
        <v>1593662</v>
      </c>
      <c r="M45" s="185">
        <v>84796</v>
      </c>
      <c r="N45" s="186">
        <v>5.6198496089115926</v>
      </c>
      <c r="O45" s="152"/>
    </row>
    <row r="46" spans="1:15" s="138" customFormat="1" ht="19.5" customHeight="1">
      <c r="A46" s="181" t="s">
        <v>135</v>
      </c>
      <c r="B46" s="182" t="s">
        <v>137</v>
      </c>
      <c r="C46" s="183">
        <v>0</v>
      </c>
      <c r="D46" s="184">
        <v>0</v>
      </c>
      <c r="E46" s="185">
        <v>0</v>
      </c>
      <c r="F46" s="186" t="s">
        <v>151</v>
      </c>
      <c r="G46" s="187">
        <v>0</v>
      </c>
      <c r="H46" s="184">
        <v>0</v>
      </c>
      <c r="I46" s="185">
        <v>0</v>
      </c>
      <c r="J46" s="186" t="s">
        <v>151</v>
      </c>
      <c r="K46" s="187">
        <v>4729848</v>
      </c>
      <c r="L46" s="184">
        <v>4561672</v>
      </c>
      <c r="M46" s="185">
        <v>-168176</v>
      </c>
      <c r="N46" s="186">
        <v>-3.5556322317334552</v>
      </c>
      <c r="O46" s="152"/>
    </row>
    <row r="47" spans="1:15" s="138" customFormat="1" ht="19.5" customHeight="1">
      <c r="A47" s="181" t="s">
        <v>135</v>
      </c>
      <c r="B47" s="182" t="s">
        <v>53</v>
      </c>
      <c r="C47" s="183">
        <v>0</v>
      </c>
      <c r="D47" s="184">
        <v>0</v>
      </c>
      <c r="E47" s="185">
        <v>0</v>
      </c>
      <c r="F47" s="186" t="s">
        <v>151</v>
      </c>
      <c r="G47" s="187">
        <v>0</v>
      </c>
      <c r="H47" s="184">
        <v>0</v>
      </c>
      <c r="I47" s="185">
        <v>0</v>
      </c>
      <c r="J47" s="186" t="s">
        <v>151</v>
      </c>
      <c r="K47" s="187">
        <v>5852379</v>
      </c>
      <c r="L47" s="184">
        <v>5828955</v>
      </c>
      <c r="M47" s="185">
        <v>-23424</v>
      </c>
      <c r="N47" s="186">
        <v>-0.40024748909802099</v>
      </c>
      <c r="O47" s="152"/>
    </row>
    <row r="48" spans="1:15" ht="19.5" customHeight="1">
      <c r="A48" s="203" t="s">
        <v>162</v>
      </c>
      <c r="B48" s="203"/>
      <c r="C48" s="175">
        <f>SUM(C8:C47)</f>
        <v>27934091</v>
      </c>
      <c r="D48" s="175">
        <f>SUM(D8:D47)</f>
        <v>28852926</v>
      </c>
      <c r="E48" s="175">
        <f>D48-C48</f>
        <v>918835</v>
      </c>
      <c r="F48" s="176">
        <f t="shared" ref="F48" si="0">((D48*100/C48)-100)</f>
        <v>3.2892962223112931</v>
      </c>
      <c r="G48" s="175">
        <f>SUM(G8:G47)</f>
        <v>12904412</v>
      </c>
      <c r="H48" s="175">
        <f>SUM(H8:H47)</f>
        <v>12728056</v>
      </c>
      <c r="I48" s="175">
        <f>H48-G48</f>
        <v>-176356</v>
      </c>
      <c r="J48" s="176">
        <f t="shared" ref="J48" si="1">((H48*100/G48)-100)</f>
        <v>-1.3666333653947191</v>
      </c>
      <c r="K48" s="175">
        <f>SUM(K8:K47)</f>
        <v>43689329</v>
      </c>
      <c r="L48" s="175">
        <f>SUM(L8:L47)</f>
        <v>41756692</v>
      </c>
      <c r="M48" s="175">
        <f>L48-K48</f>
        <v>-1932637</v>
      </c>
      <c r="N48" s="176">
        <f t="shared" ref="N48" si="2">((L48*100/K48)-100)</f>
        <v>-4.4235904836167208</v>
      </c>
    </row>
    <row r="49" spans="1:14" ht="15" customHeight="1">
      <c r="A49" s="114" t="s">
        <v>49</v>
      </c>
      <c r="B49" s="81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</row>
    <row r="53" spans="1:14">
      <c r="D53" s="134"/>
    </row>
    <row r="54" spans="1:14">
      <c r="C54" s="137"/>
      <c r="D54" s="133"/>
      <c r="E54" s="135"/>
    </row>
    <row r="55" spans="1:14">
      <c r="D55" s="136"/>
    </row>
    <row r="62" spans="1:14">
      <c r="D62" s="75"/>
    </row>
  </sheetData>
  <mergeCells count="11">
    <mergeCell ref="A6:B7"/>
    <mergeCell ref="A48:B48"/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conditionalFormatting sqref="B8:D47 G8:H47 K8:L47">
    <cfRule type="expression" dxfId="69" priority="1">
      <formula>MOD(ROW(),2)&lt;&gt;0</formula>
    </cfRule>
  </conditionalFormatting>
  <conditionalFormatting sqref="E8:E47">
    <cfRule type="dataBar" priority="2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{3A66895E-0D24-493E-BD8C-780A1A9DB3E1}</x14:id>
        </ext>
      </extLst>
    </cfRule>
  </conditionalFormatting>
  <conditionalFormatting sqref="E8:F48 I8:J48 M8:N48">
    <cfRule type="expression" dxfId="68" priority="7">
      <formula>E8&lt;0</formula>
    </cfRule>
  </conditionalFormatting>
  <conditionalFormatting sqref="I8:I47">
    <cfRule type="dataBar" priority="24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{99D2901E-C5E7-40D7-93FD-E146C335BC32}</x14:id>
        </ext>
      </extLst>
    </cfRule>
  </conditionalFormatting>
  <conditionalFormatting sqref="M8:M47">
    <cfRule type="dataBar" priority="25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{39267451-35AB-47D2-925A-52227CEC1C92}</x14:id>
        </ext>
      </extLst>
    </cfRule>
  </conditionalFormatting>
  <pageMargins left="0.62992125984252001" right="0.23622047244094499" top="0.78740157480314998" bottom="0.23622047244094499" header="0.31496062992126" footer="0.15748031496063"/>
  <pageSetup paperSize="9" scale="55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A66895E-0D24-493E-BD8C-780A1A9DB3E1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99D2901E-C5E7-40D7-93FD-E146C335BC3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39267451-35AB-47D2-925A-52227CEC1C9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4AEB7-89F9-46A6-9716-1ED0325767B1}">
  <sheetPr codeName="Hoja6">
    <pageSetUpPr fitToPage="1"/>
  </sheetPr>
  <dimension ref="A1:AA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27" ht="19.2" customHeight="1">
      <c r="A1" s="32" t="s">
        <v>50</v>
      </c>
      <c r="E1" s="5"/>
      <c r="H1" s="4"/>
      <c r="I1" s="4"/>
      <c r="J1" s="4"/>
      <c r="K1" s="4"/>
      <c r="L1" s="4"/>
      <c r="M1" s="4"/>
      <c r="AA1" s="39" t="str">
        <f>"Acumulado "&amp;E6</f>
        <v>Acumulado 2026</v>
      </c>
    </row>
    <row r="2" spans="1:27" ht="15.6" customHeight="1">
      <c r="A2" s="139"/>
      <c r="H2" s="3"/>
      <c r="I2" s="3"/>
      <c r="J2" s="3"/>
      <c r="K2" s="3"/>
      <c r="L2" s="3"/>
      <c r="M2" s="3"/>
      <c r="AA2" s="39" t="str">
        <f>"Acumulado "&amp;D6</f>
        <v>Acumulado 2025</v>
      </c>
    </row>
    <row r="3" spans="1:27" ht="15.6" customHeight="1">
      <c r="H3" s="3"/>
      <c r="I3" s="3"/>
      <c r="J3" s="3"/>
      <c r="K3" s="3"/>
      <c r="L3" s="3"/>
      <c r="M3" s="3"/>
    </row>
    <row r="4" spans="1:27" ht="15.6" customHeight="1">
      <c r="A4" s="31" t="s">
        <v>51</v>
      </c>
    </row>
    <row r="5" spans="1:27" ht="15.6" customHeight="1">
      <c r="A5" s="210" t="s">
        <v>1</v>
      </c>
      <c r="B5" s="197" t="s">
        <v>155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27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27" ht="15.6" customHeight="1">
      <c r="A7" s="188" t="s">
        <v>18</v>
      </c>
      <c r="B7" s="189">
        <v>1220508.1580000001</v>
      </c>
      <c r="C7" s="189">
        <v>1086959.7450000001</v>
      </c>
      <c r="D7" s="189">
        <v>2001690.0519999999</v>
      </c>
      <c r="E7" s="189">
        <v>1935166.571</v>
      </c>
      <c r="F7" s="190">
        <v>-3.3233657195594759</v>
      </c>
      <c r="G7" s="37"/>
    </row>
    <row r="8" spans="1:27" ht="15.6" customHeight="1">
      <c r="A8" s="188" t="s">
        <v>11</v>
      </c>
      <c r="B8" s="189">
        <v>215241</v>
      </c>
      <c r="C8" s="189">
        <v>198017</v>
      </c>
      <c r="D8" s="189">
        <v>425585</v>
      </c>
      <c r="E8" s="189">
        <v>395473</v>
      </c>
      <c r="F8" s="190">
        <v>-7.0754373391919358</v>
      </c>
      <c r="G8" s="6"/>
    </row>
    <row r="9" spans="1:27" ht="15.6" customHeight="1">
      <c r="A9" s="188" t="s">
        <v>8</v>
      </c>
      <c r="B9" s="189">
        <v>597923.90100000007</v>
      </c>
      <c r="C9" s="189">
        <v>641382.22900000005</v>
      </c>
      <c r="D9" s="189">
        <v>954572.03799999994</v>
      </c>
      <c r="E9" s="189">
        <v>1016742.029</v>
      </c>
      <c r="F9" s="190">
        <v>6.5128652972338594</v>
      </c>
      <c r="G9" s="6"/>
    </row>
    <row r="10" spans="1:27" ht="15.6" customHeight="1">
      <c r="A10" s="188" t="s">
        <v>10</v>
      </c>
      <c r="B10" s="189">
        <v>420759.15</v>
      </c>
      <c r="C10" s="189">
        <v>310420.04300000001</v>
      </c>
      <c r="D10" s="189">
        <v>791445.02799999982</v>
      </c>
      <c r="E10" s="189">
        <v>693882.304</v>
      </c>
      <c r="F10" s="190">
        <v>-12.32716367509985</v>
      </c>
    </row>
    <row r="11" spans="1:27" ht="15.6" customHeight="1">
      <c r="A11" s="188" t="s">
        <v>9</v>
      </c>
      <c r="B11" s="189">
        <v>8290996.9069999997</v>
      </c>
      <c r="C11" s="189">
        <v>7092282.5489999996</v>
      </c>
      <c r="D11" s="189">
        <v>16502431.956</v>
      </c>
      <c r="E11" s="189">
        <v>14088088.280999999</v>
      </c>
      <c r="F11" s="190">
        <v>-14.63022954093859</v>
      </c>
    </row>
    <row r="12" spans="1:27" ht="15.6" customHeight="1">
      <c r="A12" s="188" t="s">
        <v>6</v>
      </c>
      <c r="B12" s="189">
        <v>417759.09700000001</v>
      </c>
      <c r="C12" s="189">
        <v>515444.93900000001</v>
      </c>
      <c r="D12" s="189">
        <v>897151.83700000006</v>
      </c>
      <c r="E12" s="189">
        <v>898337.37</v>
      </c>
      <c r="F12" s="190">
        <v>0.13214407540692721</v>
      </c>
    </row>
    <row r="13" spans="1:27" ht="15.6" customHeight="1">
      <c r="A13" s="188" t="s">
        <v>175</v>
      </c>
      <c r="B13" s="189">
        <v>1269833.0789999999</v>
      </c>
      <c r="C13" s="189">
        <v>1229784.236</v>
      </c>
      <c r="D13" s="189">
        <v>2512374.1120000002</v>
      </c>
      <c r="E13" s="189">
        <v>2267996.5460000001</v>
      </c>
      <c r="F13" s="190">
        <v>-9.7269576546249397</v>
      </c>
    </row>
    <row r="14" spans="1:27" ht="15.6" customHeight="1">
      <c r="A14" s="188" t="s">
        <v>148</v>
      </c>
      <c r="B14" s="189">
        <v>5309397.22</v>
      </c>
      <c r="C14" s="189">
        <v>5674856.2300000004</v>
      </c>
      <c r="D14" s="189">
        <v>10110181.668</v>
      </c>
      <c r="E14" s="189">
        <v>11151723.749</v>
      </c>
      <c r="F14" s="190">
        <v>10.30191261841134</v>
      </c>
    </row>
    <row r="15" spans="1:27" ht="15.6" customHeight="1">
      <c r="A15" s="188" t="s">
        <v>145</v>
      </c>
      <c r="B15" s="189">
        <v>2888532</v>
      </c>
      <c r="C15" s="189">
        <v>3060836</v>
      </c>
      <c r="D15" s="189">
        <v>5276981</v>
      </c>
      <c r="E15" s="189">
        <v>5225246</v>
      </c>
      <c r="F15" s="190">
        <v>-0.9803901132105608</v>
      </c>
    </row>
    <row r="16" spans="1:27" ht="15.6" customHeight="1">
      <c r="A16" s="188" t="s">
        <v>144</v>
      </c>
      <c r="B16" s="189">
        <v>2412933.8879999998</v>
      </c>
      <c r="C16" s="189">
        <v>2905708.8429999999</v>
      </c>
      <c r="D16" s="189">
        <v>5565674.5389999999</v>
      </c>
      <c r="E16" s="189">
        <v>6066405.0800000001</v>
      </c>
      <c r="F16" s="190">
        <v>8.9967628809637148</v>
      </c>
      <c r="G16" s="1"/>
    </row>
    <row r="17" spans="1:7" ht="15.6" customHeight="1">
      <c r="A17" s="188" t="s">
        <v>150</v>
      </c>
      <c r="B17" s="189">
        <v>1444885.9480000001</v>
      </c>
      <c r="C17" s="189">
        <v>1769908.2720000001</v>
      </c>
      <c r="D17" s="189">
        <v>2918122.7779999999</v>
      </c>
      <c r="E17" s="189">
        <v>3247790.9279999998</v>
      </c>
      <c r="F17" s="190">
        <v>11.29726797259524</v>
      </c>
      <c r="G17" s="2"/>
    </row>
    <row r="18" spans="1:7" ht="15.6" customHeight="1">
      <c r="A18" s="188" t="s">
        <v>147</v>
      </c>
      <c r="B18" s="189">
        <v>188510</v>
      </c>
      <c r="C18" s="189">
        <v>134200</v>
      </c>
      <c r="D18" s="189">
        <v>344142</v>
      </c>
      <c r="E18" s="189">
        <v>288594</v>
      </c>
      <c r="F18" s="190">
        <v>-16.141011559181958</v>
      </c>
    </row>
    <row r="19" spans="1:7" ht="15.6" customHeight="1">
      <c r="A19" s="188" t="s">
        <v>143</v>
      </c>
      <c r="B19" s="189">
        <v>448223.08399999997</v>
      </c>
      <c r="C19" s="189">
        <v>810238.47200000018</v>
      </c>
      <c r="D19" s="189">
        <v>855807.33499999996</v>
      </c>
      <c r="E19" s="189">
        <v>1307749.6229999999</v>
      </c>
      <c r="F19" s="190">
        <v>52.808882270213331</v>
      </c>
    </row>
    <row r="20" spans="1:7" ht="15.6" customHeight="1">
      <c r="A20" s="188" t="s">
        <v>142</v>
      </c>
      <c r="B20" s="189">
        <v>1218890.0959999999</v>
      </c>
      <c r="C20" s="189">
        <v>1185201.1629999999</v>
      </c>
      <c r="D20" s="189">
        <v>2564913.7790000001</v>
      </c>
      <c r="E20" s="189">
        <v>2094320.618</v>
      </c>
      <c r="F20" s="190">
        <v>-18.347328664727019</v>
      </c>
    </row>
    <row r="21" spans="1:7" ht="15.6" customHeight="1">
      <c r="A21" s="188" t="s">
        <v>149</v>
      </c>
      <c r="B21" s="189">
        <v>2282166.1690000002</v>
      </c>
      <c r="C21" s="189">
        <v>2560076.3429999999</v>
      </c>
      <c r="D21" s="189">
        <v>4873906.0470000003</v>
      </c>
      <c r="E21" s="189">
        <v>5080976.2570000002</v>
      </c>
      <c r="F21" s="190">
        <v>4.2485474279393713</v>
      </c>
    </row>
    <row r="22" spans="1:7" ht="15.6" customHeight="1">
      <c r="A22" s="188" t="s">
        <v>146</v>
      </c>
      <c r="B22" s="189">
        <v>2274449.2629999998</v>
      </c>
      <c r="C22" s="189">
        <v>2957139.7280000001</v>
      </c>
      <c r="D22" s="189">
        <v>5400452.8530000001</v>
      </c>
      <c r="E22" s="189">
        <v>5626654.6050000004</v>
      </c>
      <c r="F22" s="190">
        <v>4.1885700728660709</v>
      </c>
    </row>
    <row r="23" spans="1:7" ht="15.6" customHeight="1">
      <c r="A23" s="188" t="s">
        <v>165</v>
      </c>
      <c r="B23" s="189">
        <v>343094.38</v>
      </c>
      <c r="C23" s="189">
        <v>613658.50099999981</v>
      </c>
      <c r="D23" s="189">
        <v>745030.96900000004</v>
      </c>
      <c r="E23" s="189">
        <v>1139095.743</v>
      </c>
      <c r="F23" s="190">
        <v>52.892401845915742</v>
      </c>
    </row>
    <row r="24" spans="1:7" ht="15.6" customHeight="1">
      <c r="A24" s="188" t="s">
        <v>141</v>
      </c>
      <c r="B24" s="189">
        <v>224321.60800000001</v>
      </c>
      <c r="C24" s="189">
        <v>134519.05900000001</v>
      </c>
      <c r="D24" s="189">
        <v>407216.76199999999</v>
      </c>
      <c r="E24" s="189">
        <v>300973.97899999999</v>
      </c>
      <c r="F24" s="190">
        <v>-26.089982759599661</v>
      </c>
    </row>
    <row r="25" spans="1:7" ht="15.6" customHeight="1">
      <c r="A25" s="188" t="s">
        <v>140</v>
      </c>
      <c r="B25" s="189">
        <v>44024</v>
      </c>
      <c r="C25" s="189">
        <v>43404</v>
      </c>
      <c r="D25" s="189">
        <v>89126</v>
      </c>
      <c r="E25" s="189">
        <v>91775</v>
      </c>
      <c r="F25" s="190">
        <v>2.9721966653950611</v>
      </c>
    </row>
    <row r="26" spans="1:7" ht="15.6" customHeight="1">
      <c r="A26" s="188" t="s">
        <v>152</v>
      </c>
      <c r="B26" s="189">
        <v>168141.94699999999</v>
      </c>
      <c r="C26" s="189">
        <v>160071.943</v>
      </c>
      <c r="D26" s="189">
        <v>378033.32199999999</v>
      </c>
      <c r="E26" s="189">
        <v>411673.05599999998</v>
      </c>
      <c r="F26" s="190">
        <v>8.8986160854888965</v>
      </c>
    </row>
    <row r="27" spans="1:7" ht="15.6" customHeight="1">
      <c r="A27" s="188" t="s">
        <v>173</v>
      </c>
      <c r="B27" s="189">
        <v>333188.33600000001</v>
      </c>
      <c r="C27" s="189">
        <v>276079.26400000002</v>
      </c>
      <c r="D27" s="189">
        <v>543867.30900000001</v>
      </c>
      <c r="E27" s="189">
        <v>529803.92099999997</v>
      </c>
      <c r="F27" s="190">
        <v>-2.585812341958587</v>
      </c>
    </row>
    <row r="28" spans="1:7" ht="15.6" customHeight="1">
      <c r="A28" s="188" t="s">
        <v>177</v>
      </c>
      <c r="B28" s="189">
        <v>1271690.0419999999</v>
      </c>
      <c r="C28" s="189">
        <v>1239456.1299999999</v>
      </c>
      <c r="D28" s="189">
        <v>2535054.4049999998</v>
      </c>
      <c r="E28" s="189">
        <v>2374430.8160000001</v>
      </c>
      <c r="F28" s="190">
        <v>-6.3361002700058444</v>
      </c>
    </row>
    <row r="29" spans="1:7" ht="15.6" customHeight="1">
      <c r="A29" s="188" t="s">
        <v>178</v>
      </c>
      <c r="B29" s="189">
        <v>586918.87400000019</v>
      </c>
      <c r="C29" s="189">
        <v>567883.12300000002</v>
      </c>
      <c r="D29" s="189">
        <v>1003799.31</v>
      </c>
      <c r="E29" s="189">
        <v>1115371.6359999999</v>
      </c>
      <c r="F29" s="190">
        <v>11.115003256975729</v>
      </c>
    </row>
    <row r="30" spans="1:7" ht="15.6" customHeight="1">
      <c r="A30" s="188" t="s">
        <v>179</v>
      </c>
      <c r="B30" s="189">
        <v>414549</v>
      </c>
      <c r="C30" s="189">
        <v>290421</v>
      </c>
      <c r="D30" s="189">
        <v>715233</v>
      </c>
      <c r="E30" s="189">
        <v>629525</v>
      </c>
      <c r="F30" s="190">
        <v>-11.9832278432343</v>
      </c>
    </row>
    <row r="31" spans="1:7" ht="15.6" customHeight="1">
      <c r="A31" s="188" t="s">
        <v>180</v>
      </c>
      <c r="B31" s="189">
        <v>2565359.4589999998</v>
      </c>
      <c r="C31" s="189">
        <v>2587827.4739999999</v>
      </c>
      <c r="D31" s="189">
        <v>4902530.233</v>
      </c>
      <c r="E31" s="189">
        <v>5062934.159</v>
      </c>
      <c r="F31" s="190">
        <v>3.2718600064979881</v>
      </c>
    </row>
    <row r="32" spans="1:7" ht="15.6" customHeight="1">
      <c r="A32" s="188" t="s">
        <v>181</v>
      </c>
      <c r="B32" s="189">
        <v>6473022.3760000002</v>
      </c>
      <c r="C32" s="189">
        <v>5889366.8700000001</v>
      </c>
      <c r="D32" s="189">
        <v>12728854.057</v>
      </c>
      <c r="E32" s="189">
        <v>11673497.386</v>
      </c>
      <c r="F32" s="190">
        <v>-8.2910579874205297</v>
      </c>
    </row>
    <row r="33" spans="1:6" ht="15.6" customHeight="1">
      <c r="A33" s="188" t="s">
        <v>182</v>
      </c>
      <c r="B33" s="189">
        <v>423283.20699999999</v>
      </c>
      <c r="C33" s="189">
        <v>453525.87900000002</v>
      </c>
      <c r="D33" s="189">
        <v>752557.96100000001</v>
      </c>
      <c r="E33" s="189">
        <v>769365.32700000005</v>
      </c>
      <c r="F33" s="190">
        <v>2.2333649859562139</v>
      </c>
    </row>
    <row r="34" spans="1:6" ht="15.6" customHeight="1">
      <c r="A34" s="188" t="s">
        <v>183</v>
      </c>
      <c r="B34" s="189">
        <v>157154</v>
      </c>
      <c r="C34" s="189">
        <v>156959</v>
      </c>
      <c r="D34" s="189">
        <v>248359</v>
      </c>
      <c r="E34" s="189">
        <v>258709</v>
      </c>
      <c r="F34" s="190">
        <v>4.1673545150367062</v>
      </c>
    </row>
    <row r="35" spans="1:6" ht="15.6" customHeight="1">
      <c r="A35" s="179" t="s">
        <v>153</v>
      </c>
      <c r="B35" s="178">
        <f>SUM(B7:B34)</f>
        <v>43905756.188999996</v>
      </c>
      <c r="C35" s="77">
        <f>SUM(C7:C34)</f>
        <v>44545628.034999996</v>
      </c>
      <c r="D35" s="76">
        <f>SUM(D7:D34)</f>
        <v>87045094.349999979</v>
      </c>
      <c r="E35" s="78">
        <f>SUM(E7:E34)</f>
        <v>85742301.984000012</v>
      </c>
      <c r="F35" s="177">
        <f>E35*100/D35-100</f>
        <v>-1.4966867182216674</v>
      </c>
    </row>
    <row r="36" spans="1:6" ht="15.6" customHeight="1">
      <c r="A36" s="73" t="s">
        <v>52</v>
      </c>
      <c r="B36" s="72"/>
      <c r="D36" s="72"/>
      <c r="E36" s="23"/>
    </row>
  </sheetData>
  <mergeCells count="3">
    <mergeCell ref="B5:C5"/>
    <mergeCell ref="D5:F5"/>
    <mergeCell ref="A5:A6"/>
  </mergeCells>
  <conditionalFormatting sqref="A7:F34">
    <cfRule type="expression" dxfId="67" priority="2">
      <formula>MOD(ROW(),2)=0</formula>
    </cfRule>
  </conditionalFormatting>
  <conditionalFormatting sqref="F7:F35">
    <cfRule type="expression" dxfId="6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12A95-ED91-490D-A332-3DA67CCAB151}">
  <sheetPr codeName="Hoja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54</v>
      </c>
      <c r="E1" s="5"/>
      <c r="H1" s="4"/>
      <c r="I1" s="4"/>
      <c r="J1" s="4"/>
      <c r="K1" s="4"/>
      <c r="L1" s="4"/>
      <c r="M1" s="4"/>
    </row>
    <row r="2" spans="1:14" ht="15.6" customHeight="1">
      <c r="A2" s="79" t="s">
        <v>156</v>
      </c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1216481</v>
      </c>
      <c r="C7" s="189">
        <v>1082728</v>
      </c>
      <c r="D7" s="189">
        <v>1993218</v>
      </c>
      <c r="E7" s="189">
        <v>1928219</v>
      </c>
      <c r="F7" s="190">
        <v>-3.2610080783938291</v>
      </c>
      <c r="G7" s="13"/>
    </row>
    <row r="8" spans="1:14" ht="15.6" customHeight="1">
      <c r="A8" s="188" t="s">
        <v>11</v>
      </c>
      <c r="B8" s="189">
        <v>214626</v>
      </c>
      <c r="C8" s="189">
        <v>196006</v>
      </c>
      <c r="D8" s="189">
        <v>424292</v>
      </c>
      <c r="E8" s="189">
        <v>391223</v>
      </c>
      <c r="F8" s="190">
        <v>-7.793924938485759</v>
      </c>
      <c r="G8" s="6"/>
    </row>
    <row r="9" spans="1:14" ht="15.6" customHeight="1">
      <c r="A9" s="188" t="s">
        <v>8</v>
      </c>
      <c r="B9" s="189">
        <v>593172</v>
      </c>
      <c r="C9" s="189">
        <v>635849</v>
      </c>
      <c r="D9" s="189">
        <v>943695</v>
      </c>
      <c r="E9" s="189">
        <v>1006303</v>
      </c>
      <c r="F9" s="190">
        <v>6.6343469023360342</v>
      </c>
      <c r="G9" s="6"/>
    </row>
    <row r="10" spans="1:14" ht="15.6" customHeight="1">
      <c r="A10" s="188" t="s">
        <v>10</v>
      </c>
      <c r="B10" s="189">
        <v>402526</v>
      </c>
      <c r="C10" s="189">
        <v>307458</v>
      </c>
      <c r="D10" s="189">
        <v>768935</v>
      </c>
      <c r="E10" s="189">
        <v>687142</v>
      </c>
      <c r="F10" s="190">
        <v>-10.637179995708349</v>
      </c>
    </row>
    <row r="11" spans="1:14" ht="15.6" customHeight="1">
      <c r="A11" s="188" t="s">
        <v>9</v>
      </c>
      <c r="B11" s="189">
        <v>7713741</v>
      </c>
      <c r="C11" s="189">
        <v>6669132</v>
      </c>
      <c r="D11" s="189">
        <v>15360604</v>
      </c>
      <c r="E11" s="189">
        <v>13133951</v>
      </c>
      <c r="F11" s="190">
        <v>-14.495868782243191</v>
      </c>
    </row>
    <row r="12" spans="1:14" ht="15.6" customHeight="1">
      <c r="A12" s="188" t="s">
        <v>6</v>
      </c>
      <c r="B12" s="189">
        <v>411048</v>
      </c>
      <c r="C12" s="189">
        <v>507323</v>
      </c>
      <c r="D12" s="189">
        <v>880841</v>
      </c>
      <c r="E12" s="189">
        <v>879422</v>
      </c>
      <c r="F12" s="190">
        <v>-0.1610960434403097</v>
      </c>
    </row>
    <row r="13" spans="1:14" ht="15.6" customHeight="1">
      <c r="A13" s="188" t="s">
        <v>175</v>
      </c>
      <c r="B13" s="189">
        <v>1263012</v>
      </c>
      <c r="C13" s="189">
        <v>1226969</v>
      </c>
      <c r="D13" s="189">
        <v>2497635</v>
      </c>
      <c r="E13" s="189">
        <v>2261043</v>
      </c>
      <c r="F13" s="190">
        <v>-9.4726411184981032</v>
      </c>
    </row>
    <row r="14" spans="1:14" ht="15.6" customHeight="1">
      <c r="A14" s="188" t="s">
        <v>148</v>
      </c>
      <c r="B14" s="189">
        <v>5186798</v>
      </c>
      <c r="C14" s="189">
        <v>5557906</v>
      </c>
      <c r="D14" s="189">
        <v>9876754</v>
      </c>
      <c r="E14" s="189">
        <v>10916333</v>
      </c>
      <c r="F14" s="190">
        <v>10.525512734244471</v>
      </c>
    </row>
    <row r="15" spans="1:14" ht="15.6" customHeight="1">
      <c r="A15" s="188" t="s">
        <v>145</v>
      </c>
      <c r="B15" s="189">
        <v>2886678</v>
      </c>
      <c r="C15" s="189">
        <v>3059331</v>
      </c>
      <c r="D15" s="189">
        <v>5273478</v>
      </c>
      <c r="E15" s="189">
        <v>5222103</v>
      </c>
      <c r="F15" s="190">
        <v>-0.97421474025301791</v>
      </c>
    </row>
    <row r="16" spans="1:14" ht="15.6" customHeight="1">
      <c r="A16" s="188" t="s">
        <v>144</v>
      </c>
      <c r="B16" s="189">
        <v>2392393</v>
      </c>
      <c r="C16" s="189">
        <v>2882188</v>
      </c>
      <c r="D16" s="189">
        <v>5524988</v>
      </c>
      <c r="E16" s="189">
        <v>6020288</v>
      </c>
      <c r="F16" s="190">
        <v>8.9647253532496336</v>
      </c>
      <c r="G16" s="1"/>
    </row>
    <row r="17" spans="1:7" ht="15.6" customHeight="1">
      <c r="A17" s="188" t="s">
        <v>150</v>
      </c>
      <c r="B17" s="189">
        <v>1443035</v>
      </c>
      <c r="C17" s="189">
        <v>1766403</v>
      </c>
      <c r="D17" s="189">
        <v>2915140</v>
      </c>
      <c r="E17" s="189">
        <v>3242312</v>
      </c>
      <c r="F17" s="190">
        <v>11.223200257963599</v>
      </c>
      <c r="G17" s="2"/>
    </row>
    <row r="18" spans="1:7" ht="15.6" customHeight="1">
      <c r="A18" s="188" t="s">
        <v>147</v>
      </c>
      <c r="B18" s="189">
        <v>126335</v>
      </c>
      <c r="C18" s="189">
        <v>91457</v>
      </c>
      <c r="D18" s="189">
        <v>222640</v>
      </c>
      <c r="E18" s="189">
        <v>194448</v>
      </c>
      <c r="F18" s="190">
        <v>-12.662594322673369</v>
      </c>
    </row>
    <row r="19" spans="1:7" ht="15.6" customHeight="1">
      <c r="A19" s="188" t="s">
        <v>143</v>
      </c>
      <c r="B19" s="189">
        <v>447144</v>
      </c>
      <c r="C19" s="189">
        <v>809421</v>
      </c>
      <c r="D19" s="189">
        <v>854212</v>
      </c>
      <c r="E19" s="189">
        <v>1305760</v>
      </c>
      <c r="F19" s="190">
        <v>52.861350578076639</v>
      </c>
    </row>
    <row r="20" spans="1:7" ht="15.6" customHeight="1">
      <c r="A20" s="188" t="s">
        <v>142</v>
      </c>
      <c r="B20" s="189">
        <v>1218833</v>
      </c>
      <c r="C20" s="189">
        <v>1185040</v>
      </c>
      <c r="D20" s="189">
        <v>2557915</v>
      </c>
      <c r="E20" s="189">
        <v>2088714</v>
      </c>
      <c r="F20" s="190">
        <v>-18.343103660598569</v>
      </c>
    </row>
    <row r="21" spans="1:7" ht="15.6" customHeight="1">
      <c r="A21" s="188" t="s">
        <v>149</v>
      </c>
      <c r="B21" s="189">
        <v>2244014</v>
      </c>
      <c r="C21" s="189">
        <v>2548400</v>
      </c>
      <c r="D21" s="189">
        <v>4798333</v>
      </c>
      <c r="E21" s="189">
        <v>4985019</v>
      </c>
      <c r="F21" s="190">
        <v>3.8906428545080161</v>
      </c>
    </row>
    <row r="22" spans="1:7" ht="15.6" customHeight="1">
      <c r="A22" s="188" t="s">
        <v>146</v>
      </c>
      <c r="B22" s="189">
        <v>2044203</v>
      </c>
      <c r="C22" s="189">
        <v>2694467</v>
      </c>
      <c r="D22" s="189">
        <v>4940383</v>
      </c>
      <c r="E22" s="189">
        <v>5123924</v>
      </c>
      <c r="F22" s="190">
        <v>3.7151168239385441</v>
      </c>
    </row>
    <row r="23" spans="1:7" ht="15.6" customHeight="1">
      <c r="A23" s="188" t="s">
        <v>165</v>
      </c>
      <c r="B23" s="189">
        <v>341554</v>
      </c>
      <c r="C23" s="189">
        <v>601570</v>
      </c>
      <c r="D23" s="189">
        <v>740060</v>
      </c>
      <c r="E23" s="189">
        <v>1112870</v>
      </c>
      <c r="F23" s="190">
        <v>50.375645217955309</v>
      </c>
    </row>
    <row r="24" spans="1:7" ht="15.6" customHeight="1">
      <c r="A24" s="188" t="s">
        <v>141</v>
      </c>
      <c r="B24" s="189">
        <v>222319</v>
      </c>
      <c r="C24" s="189">
        <v>133266</v>
      </c>
      <c r="D24" s="189">
        <v>401596</v>
      </c>
      <c r="E24" s="189">
        <v>297299</v>
      </c>
      <c r="F24" s="190">
        <v>-25.970627197482049</v>
      </c>
    </row>
    <row r="25" spans="1:7" ht="15.6" customHeight="1">
      <c r="A25" s="188" t="s">
        <v>140</v>
      </c>
      <c r="B25" s="189">
        <v>44016</v>
      </c>
      <c r="C25" s="189">
        <v>42327</v>
      </c>
      <c r="D25" s="189">
        <v>88288</v>
      </c>
      <c r="E25" s="189">
        <v>90668</v>
      </c>
      <c r="F25" s="190">
        <v>2.6957230880753831</v>
      </c>
    </row>
    <row r="26" spans="1:7" ht="15.6" customHeight="1">
      <c r="A26" s="188" t="s">
        <v>152</v>
      </c>
      <c r="B26" s="189">
        <v>166828</v>
      </c>
      <c r="C26" s="189">
        <v>158810</v>
      </c>
      <c r="D26" s="189">
        <v>374530</v>
      </c>
      <c r="E26" s="189">
        <v>408888</v>
      </c>
      <c r="F26" s="190">
        <v>9.1736309507916616</v>
      </c>
    </row>
    <row r="27" spans="1:7" ht="15.6" customHeight="1">
      <c r="A27" s="188" t="s">
        <v>173</v>
      </c>
      <c r="B27" s="189">
        <v>330016</v>
      </c>
      <c r="C27" s="189">
        <v>272512</v>
      </c>
      <c r="D27" s="189">
        <v>536572</v>
      </c>
      <c r="E27" s="189">
        <v>522275</v>
      </c>
      <c r="F27" s="190">
        <v>-2.664507279544964</v>
      </c>
    </row>
    <row r="28" spans="1:7" ht="15.6" customHeight="1">
      <c r="A28" s="188" t="s">
        <v>177</v>
      </c>
      <c r="B28" s="189">
        <v>1206194</v>
      </c>
      <c r="C28" s="189">
        <v>1146661</v>
      </c>
      <c r="D28" s="189">
        <v>2403339</v>
      </c>
      <c r="E28" s="189">
        <v>2168557</v>
      </c>
      <c r="F28" s="190">
        <v>-9.768992222903222</v>
      </c>
    </row>
    <row r="29" spans="1:7" ht="15.6" customHeight="1">
      <c r="A29" s="188" t="s">
        <v>178</v>
      </c>
      <c r="B29" s="189">
        <v>582872</v>
      </c>
      <c r="C29" s="189">
        <v>563508</v>
      </c>
      <c r="D29" s="189">
        <v>995385</v>
      </c>
      <c r="E29" s="189">
        <v>1107443</v>
      </c>
      <c r="F29" s="190">
        <v>11.257754537189131</v>
      </c>
    </row>
    <row r="30" spans="1:7" ht="15.6" customHeight="1">
      <c r="A30" s="188" t="s">
        <v>179</v>
      </c>
      <c r="B30" s="189">
        <v>411814</v>
      </c>
      <c r="C30" s="189">
        <v>287574</v>
      </c>
      <c r="D30" s="189">
        <v>710718</v>
      </c>
      <c r="E30" s="189">
        <v>624767</v>
      </c>
      <c r="F30" s="190">
        <v>-12.093544837755619</v>
      </c>
    </row>
    <row r="31" spans="1:7" ht="15.6" customHeight="1">
      <c r="A31" s="188" t="s">
        <v>180</v>
      </c>
      <c r="B31" s="189">
        <v>2489620</v>
      </c>
      <c r="C31" s="189">
        <v>2575654</v>
      </c>
      <c r="D31" s="189">
        <v>4816768</v>
      </c>
      <c r="E31" s="189">
        <v>5036851</v>
      </c>
      <c r="F31" s="190">
        <v>4.5691011068002467</v>
      </c>
    </row>
    <row r="32" spans="1:7" ht="15.6" customHeight="1">
      <c r="A32" s="188" t="s">
        <v>181</v>
      </c>
      <c r="B32" s="189">
        <v>6433072</v>
      </c>
      <c r="C32" s="189">
        <v>5838352</v>
      </c>
      <c r="D32" s="189">
        <v>12646955</v>
      </c>
      <c r="E32" s="189">
        <v>11573855</v>
      </c>
      <c r="F32" s="190">
        <v>-8.4850464004971968</v>
      </c>
    </row>
    <row r="33" spans="1:6" ht="15.6" customHeight="1">
      <c r="A33" s="188" t="s">
        <v>182</v>
      </c>
      <c r="B33" s="189">
        <v>414132</v>
      </c>
      <c r="C33" s="189">
        <v>446466</v>
      </c>
      <c r="D33" s="189">
        <v>733407</v>
      </c>
      <c r="E33" s="189">
        <v>751154</v>
      </c>
      <c r="F33" s="190">
        <v>2.4198023743978472</v>
      </c>
    </row>
    <row r="34" spans="1:6" ht="15.6" customHeight="1">
      <c r="A34" s="188" t="s">
        <v>183</v>
      </c>
      <c r="B34" s="189">
        <v>156356</v>
      </c>
      <c r="C34" s="189">
        <v>155756</v>
      </c>
      <c r="D34" s="189">
        <v>247151</v>
      </c>
      <c r="E34" s="189">
        <v>256843</v>
      </c>
      <c r="F34" s="190">
        <v>3.921489291971298</v>
      </c>
    </row>
    <row r="35" spans="1:6" ht="15.6" customHeight="1">
      <c r="A35" s="156" t="s">
        <v>153</v>
      </c>
      <c r="B35" s="178">
        <f>SUM(B7:B34)</f>
        <v>42602832</v>
      </c>
      <c r="C35" s="178">
        <f>SUM(C7:C34)</f>
        <v>43442534</v>
      </c>
      <c r="D35" s="76">
        <f>SUM(D7:D34)</f>
        <v>84527832</v>
      </c>
      <c r="E35" s="78">
        <f>SUM(E7:E34)</f>
        <v>83337674</v>
      </c>
      <c r="F35" s="140">
        <f>E35*100/D35-100</f>
        <v>-1.408007246654563</v>
      </c>
    </row>
    <row r="36" spans="1:6" ht="15.6" customHeight="1">
      <c r="A36" s="73" t="s">
        <v>52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5" priority="2">
      <formula>MOD(ROW(),2)=0</formula>
    </cfRule>
  </conditionalFormatting>
  <conditionalFormatting sqref="F7:F35">
    <cfRule type="expression" dxfId="6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245F-EA20-42A0-80A3-E8AD04D5B21B}">
  <sheetPr codeName="Hoja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55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1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1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814788</v>
      </c>
      <c r="C7" s="189">
        <v>781992</v>
      </c>
      <c r="D7" s="189">
        <v>1318719</v>
      </c>
      <c r="E7" s="189">
        <v>1296218</v>
      </c>
      <c r="F7" s="190">
        <v>-1.706277076465867</v>
      </c>
      <c r="G7" s="37"/>
    </row>
    <row r="8" spans="1:14" ht="15.6" customHeight="1">
      <c r="A8" s="188" t="s">
        <v>11</v>
      </c>
      <c r="B8" s="189">
        <v>2500</v>
      </c>
      <c r="C8" s="189">
        <v>3980</v>
      </c>
      <c r="D8" s="189">
        <v>6531</v>
      </c>
      <c r="E8" s="189">
        <v>12205</v>
      </c>
      <c r="F8" s="190">
        <v>86.877966620731883</v>
      </c>
      <c r="G8" s="6"/>
    </row>
    <row r="9" spans="1:14" ht="15.6" customHeight="1">
      <c r="A9" s="188" t="s">
        <v>8</v>
      </c>
      <c r="B9" s="189">
        <v>13091</v>
      </c>
      <c r="C9" s="189">
        <v>26304</v>
      </c>
      <c r="D9" s="189">
        <v>13091</v>
      </c>
      <c r="E9" s="189">
        <v>32904</v>
      </c>
      <c r="F9" s="190">
        <v>151.34825452601021</v>
      </c>
      <c r="G9" s="6"/>
    </row>
    <row r="10" spans="1:14" ht="15.6" customHeight="1">
      <c r="A10" s="188" t="s">
        <v>10</v>
      </c>
      <c r="B10" s="189">
        <v>62941</v>
      </c>
      <c r="C10" s="189">
        <v>54962</v>
      </c>
      <c r="D10" s="189">
        <v>95121</v>
      </c>
      <c r="E10" s="189">
        <v>98383</v>
      </c>
      <c r="F10" s="190">
        <v>3.4293163444454962</v>
      </c>
    </row>
    <row r="11" spans="1:14" ht="15.6" customHeight="1">
      <c r="A11" s="188" t="s">
        <v>9</v>
      </c>
      <c r="B11" s="189">
        <v>2504296</v>
      </c>
      <c r="C11" s="189">
        <v>1776116</v>
      </c>
      <c r="D11" s="189">
        <v>4712583</v>
      </c>
      <c r="E11" s="189">
        <v>3570748</v>
      </c>
      <c r="F11" s="190">
        <v>-24.229493676822241</v>
      </c>
    </row>
    <row r="12" spans="1:14" ht="15.6" customHeight="1">
      <c r="A12" s="188" t="s">
        <v>6</v>
      </c>
      <c r="B12" s="189">
        <v>76810</v>
      </c>
      <c r="C12" s="189">
        <v>102870</v>
      </c>
      <c r="D12" s="189">
        <v>109656</v>
      </c>
      <c r="E12" s="189">
        <v>160081</v>
      </c>
      <c r="F12" s="190">
        <v>45.984715838622613</v>
      </c>
    </row>
    <row r="13" spans="1:14" ht="15.6" customHeight="1">
      <c r="A13" s="188" t="s">
        <v>175</v>
      </c>
      <c r="B13" s="189">
        <v>68603</v>
      </c>
      <c r="C13" s="189">
        <v>87676</v>
      </c>
      <c r="D13" s="189">
        <v>210839</v>
      </c>
      <c r="E13" s="189">
        <v>126117</v>
      </c>
      <c r="F13" s="190">
        <v>-40.183267801497827</v>
      </c>
    </row>
    <row r="14" spans="1:14" ht="15.6" customHeight="1">
      <c r="A14" s="188" t="s">
        <v>148</v>
      </c>
      <c r="B14" s="189">
        <v>1070923</v>
      </c>
      <c r="C14" s="189">
        <v>1163832</v>
      </c>
      <c r="D14" s="189">
        <v>1782214</v>
      </c>
      <c r="E14" s="189">
        <v>2502823</v>
      </c>
      <c r="F14" s="190">
        <v>40.433359854652707</v>
      </c>
    </row>
    <row r="15" spans="1:14" ht="15.6" customHeight="1">
      <c r="A15" s="188" t="s">
        <v>145</v>
      </c>
      <c r="B15" s="189">
        <v>1873613</v>
      </c>
      <c r="C15" s="189">
        <v>1962558</v>
      </c>
      <c r="D15" s="189">
        <v>3353757</v>
      </c>
      <c r="E15" s="189">
        <v>3299145</v>
      </c>
      <c r="F15" s="190">
        <v>-1.628382736137411</v>
      </c>
    </row>
    <row r="16" spans="1:14" ht="15.6" customHeight="1">
      <c r="A16" s="188" t="s">
        <v>144</v>
      </c>
      <c r="B16" s="189">
        <v>1762473</v>
      </c>
      <c r="C16" s="189">
        <v>2386079</v>
      </c>
      <c r="D16" s="189">
        <v>4250373</v>
      </c>
      <c r="E16" s="189">
        <v>4537800</v>
      </c>
      <c r="F16" s="190">
        <v>6.7623947357090799</v>
      </c>
      <c r="G16" s="1"/>
    </row>
    <row r="17" spans="1:7" ht="15.6" customHeight="1">
      <c r="A17" s="188" t="s">
        <v>150</v>
      </c>
      <c r="B17" s="189">
        <v>693748</v>
      </c>
      <c r="C17" s="189">
        <v>838677</v>
      </c>
      <c r="D17" s="189">
        <v>1523125</v>
      </c>
      <c r="E17" s="189">
        <v>1660075</v>
      </c>
      <c r="F17" s="190">
        <v>8.9913828477636457</v>
      </c>
      <c r="G17" s="2"/>
    </row>
    <row r="18" spans="1:7" ht="15.6" customHeight="1">
      <c r="A18" s="188" t="s">
        <v>147</v>
      </c>
      <c r="B18" s="189">
        <v>78780</v>
      </c>
      <c r="C18" s="189">
        <v>43096</v>
      </c>
      <c r="D18" s="189">
        <v>122547</v>
      </c>
      <c r="E18" s="189">
        <v>103736</v>
      </c>
      <c r="F18" s="190">
        <v>-15.3500289684774</v>
      </c>
    </row>
    <row r="19" spans="1:7" ht="15.6" customHeight="1">
      <c r="A19" s="188" t="s">
        <v>143</v>
      </c>
      <c r="B19" s="189">
        <v>96858</v>
      </c>
      <c r="C19" s="189">
        <v>356681</v>
      </c>
      <c r="D19" s="189">
        <v>287024</v>
      </c>
      <c r="E19" s="189">
        <v>592726</v>
      </c>
      <c r="F19" s="190">
        <v>106.5074697586265</v>
      </c>
    </row>
    <row r="20" spans="1:7" ht="15.6" customHeight="1">
      <c r="A20" s="188" t="s">
        <v>142</v>
      </c>
      <c r="B20" s="189">
        <v>121623</v>
      </c>
      <c r="C20" s="189">
        <v>86390</v>
      </c>
      <c r="D20" s="189">
        <v>243910</v>
      </c>
      <c r="E20" s="189">
        <v>249819</v>
      </c>
      <c r="F20" s="190">
        <v>2.4226148989381362</v>
      </c>
    </row>
    <row r="21" spans="1:7" ht="15.6" customHeight="1">
      <c r="A21" s="188" t="s">
        <v>149</v>
      </c>
      <c r="B21" s="189">
        <v>1806381</v>
      </c>
      <c r="C21" s="189">
        <v>2015890</v>
      </c>
      <c r="D21" s="189">
        <v>3656368</v>
      </c>
      <c r="E21" s="189">
        <v>3966744</v>
      </c>
      <c r="F21" s="190">
        <v>8.4886422810833011</v>
      </c>
    </row>
    <row r="22" spans="1:7" ht="15.6" customHeight="1">
      <c r="A22" s="188" t="s">
        <v>146</v>
      </c>
      <c r="B22" s="189">
        <v>580651</v>
      </c>
      <c r="C22" s="189">
        <v>938257</v>
      </c>
      <c r="D22" s="189">
        <v>1497715</v>
      </c>
      <c r="E22" s="189">
        <v>1744567</v>
      </c>
      <c r="F22" s="190">
        <v>16.48190743899875</v>
      </c>
    </row>
    <row r="23" spans="1:7" ht="15.6" customHeight="1">
      <c r="A23" s="188" t="s">
        <v>165</v>
      </c>
      <c r="B23" s="189">
        <v>1506</v>
      </c>
      <c r="C23" s="189">
        <v>13455</v>
      </c>
      <c r="D23" s="189">
        <v>19170</v>
      </c>
      <c r="E23" s="189">
        <v>23866</v>
      </c>
      <c r="F23" s="190">
        <v>24.49660928534168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6233</v>
      </c>
      <c r="C25" s="189">
        <v>5315</v>
      </c>
      <c r="D25" s="189">
        <v>10811</v>
      </c>
      <c r="E25" s="189">
        <v>13023</v>
      </c>
      <c r="F25" s="190">
        <v>20.46064193876607</v>
      </c>
    </row>
    <row r="26" spans="1:7" ht="15.6" customHeight="1">
      <c r="A26" s="188" t="s">
        <v>152</v>
      </c>
      <c r="B26" s="189">
        <v>63670</v>
      </c>
      <c r="C26" s="189">
        <v>55531</v>
      </c>
      <c r="D26" s="189">
        <v>175361</v>
      </c>
      <c r="E26" s="189">
        <v>241139</v>
      </c>
      <c r="F26" s="190">
        <v>37.510050695422592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340916</v>
      </c>
      <c r="C28" s="189">
        <v>353161</v>
      </c>
      <c r="D28" s="189">
        <v>748004</v>
      </c>
      <c r="E28" s="189">
        <v>665886</v>
      </c>
      <c r="F28" s="190">
        <v>-10.9782835385907</v>
      </c>
    </row>
    <row r="29" spans="1:7" ht="15.6" customHeight="1">
      <c r="A29" s="188" t="s">
        <v>178</v>
      </c>
      <c r="B29" s="189">
        <v>15566</v>
      </c>
      <c r="C29" s="189">
        <v>6591</v>
      </c>
      <c r="D29" s="189">
        <v>39236</v>
      </c>
      <c r="E29" s="189">
        <v>23703</v>
      </c>
      <c r="F29" s="190">
        <v>-39.588643082883067</v>
      </c>
    </row>
    <row r="30" spans="1:7" ht="15.6" customHeight="1">
      <c r="A30" s="188" t="s">
        <v>179</v>
      </c>
      <c r="B30" s="189">
        <v>42049</v>
      </c>
      <c r="C30" s="189">
        <v>60359</v>
      </c>
      <c r="D30" s="189">
        <v>62719</v>
      </c>
      <c r="E30" s="189">
        <v>103129</v>
      </c>
      <c r="F30" s="190">
        <v>64.43023645147403</v>
      </c>
    </row>
    <row r="31" spans="1:7" ht="15.6" customHeight="1">
      <c r="A31" s="188" t="s">
        <v>180</v>
      </c>
      <c r="B31" s="189">
        <v>1468654</v>
      </c>
      <c r="C31" s="189">
        <v>1711372</v>
      </c>
      <c r="D31" s="189">
        <v>3082595</v>
      </c>
      <c r="E31" s="189">
        <v>3063634</v>
      </c>
      <c r="F31" s="190">
        <v>-0.61509864253980595</v>
      </c>
    </row>
    <row r="32" spans="1:7" ht="15.6" customHeight="1">
      <c r="A32" s="188" t="s">
        <v>181</v>
      </c>
      <c r="B32" s="189">
        <v>214510</v>
      </c>
      <c r="C32" s="189">
        <v>308145</v>
      </c>
      <c r="D32" s="189">
        <v>555798</v>
      </c>
      <c r="E32" s="189">
        <v>708232</v>
      </c>
      <c r="F32" s="190">
        <v>27.426151227604279</v>
      </c>
    </row>
    <row r="33" spans="1:6" ht="15.6" customHeight="1">
      <c r="A33" s="188" t="s">
        <v>182</v>
      </c>
      <c r="B33" s="189">
        <v>2986</v>
      </c>
      <c r="C33" s="189">
        <v>5902</v>
      </c>
      <c r="D33" s="189">
        <v>2986</v>
      </c>
      <c r="E33" s="189">
        <v>5902</v>
      </c>
      <c r="F33" s="190">
        <v>97.65572672471535</v>
      </c>
    </row>
    <row r="34" spans="1:6" ht="15.6" customHeight="1">
      <c r="A34" s="188" t="s">
        <v>183</v>
      </c>
      <c r="B34" s="189">
        <v>44561</v>
      </c>
      <c r="C34" s="189">
        <v>26041</v>
      </c>
      <c r="D34" s="189">
        <v>53838</v>
      </c>
      <c r="E34" s="189">
        <v>50321</v>
      </c>
      <c r="F34" s="190">
        <v>-6.5325606448976572</v>
      </c>
    </row>
    <row r="35" spans="1:6" ht="15.6" customHeight="1">
      <c r="A35" s="156" t="s">
        <v>153</v>
      </c>
      <c r="B35" s="76">
        <f>SUM(B7:B34)</f>
        <v>13828730</v>
      </c>
      <c r="C35" s="77">
        <f>SUM(C7:C34)</f>
        <v>15171232</v>
      </c>
      <c r="D35" s="76">
        <f>SUM(D7:D34)</f>
        <v>27934091</v>
      </c>
      <c r="E35" s="78">
        <f>SUM(E7:E34)</f>
        <v>28852926</v>
      </c>
      <c r="F35" s="140">
        <f>E35*100/D35-100</f>
        <v>3.2892962223112931</v>
      </c>
    </row>
    <row r="36" spans="1:6" ht="15.6" customHeight="1">
      <c r="A36" s="73" t="s">
        <v>56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3" priority="2">
      <formula>MOD(ROW(),2)=0</formula>
    </cfRule>
  </conditionalFormatting>
  <conditionalFormatting sqref="F7:F35">
    <cfRule type="expression" dxfId="6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774CA-DD56-420A-B565-8E6DF592D2BE}">
  <sheetPr codeName="Hoja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381070</v>
      </c>
      <c r="C7" s="189">
        <v>262164</v>
      </c>
      <c r="D7" s="189">
        <v>638983</v>
      </c>
      <c r="E7" s="189">
        <v>554755</v>
      </c>
      <c r="F7" s="190">
        <v>-13.181571340708601</v>
      </c>
      <c r="G7" s="37"/>
    </row>
    <row r="8" spans="1:14" ht="15.6" customHeight="1">
      <c r="A8" s="188" t="s">
        <v>11</v>
      </c>
      <c r="B8" s="189">
        <v>90689</v>
      </c>
      <c r="C8" s="189">
        <v>67188</v>
      </c>
      <c r="D8" s="189">
        <v>185574</v>
      </c>
      <c r="E8" s="189">
        <v>156577</v>
      </c>
      <c r="F8" s="190">
        <v>-15.62557254787848</v>
      </c>
      <c r="G8" s="6"/>
    </row>
    <row r="9" spans="1:14" ht="15.6" customHeight="1">
      <c r="A9" s="188" t="s">
        <v>8</v>
      </c>
      <c r="B9" s="189">
        <v>452539</v>
      </c>
      <c r="C9" s="189">
        <v>459573</v>
      </c>
      <c r="D9" s="189">
        <v>658543</v>
      </c>
      <c r="E9" s="189">
        <v>722712</v>
      </c>
      <c r="F9" s="190">
        <v>9.7440865668604744</v>
      </c>
      <c r="G9" s="6"/>
    </row>
    <row r="10" spans="1:14" ht="15.6" customHeight="1">
      <c r="A10" s="188" t="s">
        <v>10</v>
      </c>
      <c r="B10" s="189">
        <v>216419</v>
      </c>
      <c r="C10" s="189">
        <v>179773</v>
      </c>
      <c r="D10" s="189">
        <v>448268</v>
      </c>
      <c r="E10" s="189">
        <v>387387</v>
      </c>
      <c r="F10" s="190">
        <v>-13.581384350433231</v>
      </c>
    </row>
    <row r="11" spans="1:14" ht="15.6" customHeight="1">
      <c r="A11" s="188" t="s">
        <v>9</v>
      </c>
      <c r="B11" s="189">
        <v>54035</v>
      </c>
      <c r="C11" s="189">
        <v>22901</v>
      </c>
      <c r="D11" s="189">
        <v>70179</v>
      </c>
      <c r="E11" s="189">
        <v>34988</v>
      </c>
      <c r="F11" s="190">
        <v>-50.144630160019382</v>
      </c>
    </row>
    <row r="12" spans="1:14" ht="15.6" customHeight="1">
      <c r="A12" s="188" t="s">
        <v>6</v>
      </c>
      <c r="B12" s="189">
        <v>133097</v>
      </c>
      <c r="C12" s="189">
        <v>202217</v>
      </c>
      <c r="D12" s="189">
        <v>366690</v>
      </c>
      <c r="E12" s="189">
        <v>335130</v>
      </c>
      <c r="F12" s="190">
        <v>-8.606725026589217</v>
      </c>
    </row>
    <row r="13" spans="1:14" ht="15.6" customHeight="1">
      <c r="A13" s="188" t="s">
        <v>175</v>
      </c>
      <c r="B13" s="189">
        <v>28273</v>
      </c>
      <c r="C13" s="189">
        <v>25391</v>
      </c>
      <c r="D13" s="189">
        <v>56732</v>
      </c>
      <c r="E13" s="189">
        <v>45413</v>
      </c>
      <c r="F13" s="190">
        <v>-19.951702742720158</v>
      </c>
    </row>
    <row r="14" spans="1:14" ht="15.6" customHeight="1">
      <c r="A14" s="188" t="s">
        <v>148</v>
      </c>
      <c r="B14" s="189">
        <v>198952</v>
      </c>
      <c r="C14" s="189">
        <v>321473</v>
      </c>
      <c r="D14" s="189">
        <v>510110</v>
      </c>
      <c r="E14" s="189">
        <v>597676</v>
      </c>
      <c r="F14" s="190">
        <v>17.16610142910352</v>
      </c>
    </row>
    <row r="15" spans="1:14" ht="15.6" customHeight="1">
      <c r="A15" s="188" t="s">
        <v>145</v>
      </c>
      <c r="B15" s="189">
        <v>296676</v>
      </c>
      <c r="C15" s="189">
        <v>381562</v>
      </c>
      <c r="D15" s="189">
        <v>617707</v>
      </c>
      <c r="E15" s="189">
        <v>701158</v>
      </c>
      <c r="F15" s="190">
        <v>13.50980319148076</v>
      </c>
    </row>
    <row r="16" spans="1:14" ht="15.6" customHeight="1">
      <c r="A16" s="188" t="s">
        <v>144</v>
      </c>
      <c r="B16" s="189">
        <v>560503</v>
      </c>
      <c r="C16" s="189">
        <v>439625</v>
      </c>
      <c r="D16" s="189">
        <v>1123469</v>
      </c>
      <c r="E16" s="189">
        <v>1380950</v>
      </c>
      <c r="F16" s="190">
        <v>22.918389381460461</v>
      </c>
      <c r="G16" s="1"/>
    </row>
    <row r="17" spans="1:7" ht="15.6" customHeight="1">
      <c r="A17" s="188" t="s">
        <v>150</v>
      </c>
      <c r="B17" s="189">
        <v>649421</v>
      </c>
      <c r="C17" s="189">
        <v>752987</v>
      </c>
      <c r="D17" s="189">
        <v>1206005</v>
      </c>
      <c r="E17" s="189">
        <v>1315533</v>
      </c>
      <c r="F17" s="190">
        <v>9.0818860618322503</v>
      </c>
      <c r="G17" s="2"/>
    </row>
    <row r="18" spans="1:7" ht="15.6" customHeight="1">
      <c r="A18" s="188" t="s">
        <v>147</v>
      </c>
      <c r="B18" s="189">
        <v>0</v>
      </c>
      <c r="C18" s="189">
        <v>27</v>
      </c>
      <c r="D18" s="189">
        <v>1300</v>
      </c>
      <c r="E18" s="189">
        <v>772</v>
      </c>
      <c r="F18" s="190">
        <v>-40.615384615384613</v>
      </c>
    </row>
    <row r="19" spans="1:7" ht="15.6" customHeight="1">
      <c r="A19" s="188" t="s">
        <v>143</v>
      </c>
      <c r="B19" s="189">
        <v>299245</v>
      </c>
      <c r="C19" s="189">
        <v>368203</v>
      </c>
      <c r="D19" s="189">
        <v>464910</v>
      </c>
      <c r="E19" s="189">
        <v>572431</v>
      </c>
      <c r="F19" s="190">
        <v>23.127271945107651</v>
      </c>
    </row>
    <row r="20" spans="1:7" ht="15.6" customHeight="1">
      <c r="A20" s="188" t="s">
        <v>142</v>
      </c>
      <c r="B20" s="189">
        <v>975127</v>
      </c>
      <c r="C20" s="189">
        <v>915622</v>
      </c>
      <c r="D20" s="189">
        <v>2081695</v>
      </c>
      <c r="E20" s="189">
        <v>1559949</v>
      </c>
      <c r="F20" s="190">
        <v>-25.063517950516289</v>
      </c>
    </row>
    <row r="21" spans="1:7" ht="15.6" customHeight="1">
      <c r="A21" s="188" t="s">
        <v>149</v>
      </c>
      <c r="B21" s="189">
        <v>323806</v>
      </c>
      <c r="C21" s="189">
        <v>407268</v>
      </c>
      <c r="D21" s="189">
        <v>906605</v>
      </c>
      <c r="E21" s="189">
        <v>741748</v>
      </c>
      <c r="F21" s="190">
        <v>-18.183994131953821</v>
      </c>
    </row>
    <row r="22" spans="1:7" ht="15.6" customHeight="1">
      <c r="A22" s="188" t="s">
        <v>146</v>
      </c>
      <c r="B22" s="189">
        <v>24083</v>
      </c>
      <c r="C22" s="189">
        <v>37789</v>
      </c>
      <c r="D22" s="189">
        <v>61459</v>
      </c>
      <c r="E22" s="189">
        <v>80765</v>
      </c>
      <c r="F22" s="190">
        <v>31.412811793227998</v>
      </c>
    </row>
    <row r="23" spans="1:7" ht="15.6" customHeight="1">
      <c r="A23" s="188" t="s">
        <v>165</v>
      </c>
      <c r="B23" s="189">
        <v>125027</v>
      </c>
      <c r="C23" s="189">
        <v>118796</v>
      </c>
      <c r="D23" s="189">
        <v>214938</v>
      </c>
      <c r="E23" s="189">
        <v>164486</v>
      </c>
      <c r="F23" s="190">
        <v>-23.472815416538719</v>
      </c>
    </row>
    <row r="24" spans="1:7" ht="15.6" customHeight="1">
      <c r="A24" s="188" t="s">
        <v>141</v>
      </c>
      <c r="B24" s="189">
        <v>135473</v>
      </c>
      <c r="C24" s="189">
        <v>39148</v>
      </c>
      <c r="D24" s="189">
        <v>228469</v>
      </c>
      <c r="E24" s="189">
        <v>109068</v>
      </c>
      <c r="F24" s="190">
        <v>-52.261357120659703</v>
      </c>
    </row>
    <row r="25" spans="1:7" ht="15.6" customHeight="1">
      <c r="A25" s="188" t="s">
        <v>140</v>
      </c>
      <c r="B25" s="189">
        <v>0</v>
      </c>
      <c r="C25" s="189">
        <v>1281</v>
      </c>
      <c r="D25" s="189">
        <v>0</v>
      </c>
      <c r="E25" s="189">
        <v>6281</v>
      </c>
      <c r="F25" s="190" t="s">
        <v>151</v>
      </c>
    </row>
    <row r="26" spans="1:7" ht="15.6" customHeight="1">
      <c r="A26" s="188" t="s">
        <v>152</v>
      </c>
      <c r="B26" s="189">
        <v>44890</v>
      </c>
      <c r="C26" s="189">
        <v>92339</v>
      </c>
      <c r="D26" s="189">
        <v>74882</v>
      </c>
      <c r="E26" s="189">
        <v>149482</v>
      </c>
      <c r="F26" s="190">
        <v>99.62340749445795</v>
      </c>
    </row>
    <row r="27" spans="1:7" ht="15.6" customHeight="1">
      <c r="A27" s="188" t="s">
        <v>173</v>
      </c>
      <c r="B27" s="189">
        <v>79375</v>
      </c>
      <c r="C27" s="189">
        <v>45422</v>
      </c>
      <c r="D27" s="189">
        <v>170754</v>
      </c>
      <c r="E27" s="189">
        <v>129528</v>
      </c>
      <c r="F27" s="190">
        <v>-24.14350469095892</v>
      </c>
    </row>
    <row r="28" spans="1:7" ht="15.6" customHeight="1">
      <c r="A28" s="188" t="s">
        <v>177</v>
      </c>
      <c r="B28" s="189">
        <v>38365</v>
      </c>
      <c r="C28" s="189">
        <v>32733</v>
      </c>
      <c r="D28" s="189">
        <v>81296</v>
      </c>
      <c r="E28" s="189">
        <v>49921</v>
      </c>
      <c r="F28" s="190">
        <v>-38.593534737256448</v>
      </c>
    </row>
    <row r="29" spans="1:7" ht="15.6" customHeight="1">
      <c r="A29" s="188" t="s">
        <v>178</v>
      </c>
      <c r="B29" s="189">
        <v>252875</v>
      </c>
      <c r="C29" s="189">
        <v>233654</v>
      </c>
      <c r="D29" s="189">
        <v>416854</v>
      </c>
      <c r="E29" s="189">
        <v>527796</v>
      </c>
      <c r="F29" s="190">
        <v>26.614114294213319</v>
      </c>
    </row>
    <row r="30" spans="1:7" ht="15.6" customHeight="1">
      <c r="A30" s="188" t="s">
        <v>179</v>
      </c>
      <c r="B30" s="189">
        <v>215291</v>
      </c>
      <c r="C30" s="189">
        <v>123882</v>
      </c>
      <c r="D30" s="189">
        <v>375348</v>
      </c>
      <c r="E30" s="189">
        <v>266763</v>
      </c>
      <c r="F30" s="190">
        <v>-28.929153745324339</v>
      </c>
    </row>
    <row r="31" spans="1:7" ht="15.6" customHeight="1">
      <c r="A31" s="188" t="s">
        <v>180</v>
      </c>
      <c r="B31" s="189">
        <v>866083</v>
      </c>
      <c r="C31" s="189">
        <v>728486</v>
      </c>
      <c r="D31" s="189">
        <v>1426500</v>
      </c>
      <c r="E31" s="189">
        <v>1729384</v>
      </c>
      <c r="F31" s="190">
        <v>21.232667367683131</v>
      </c>
    </row>
    <row r="32" spans="1:7" ht="15.6" customHeight="1">
      <c r="A32" s="188" t="s">
        <v>181</v>
      </c>
      <c r="B32" s="189">
        <v>231447</v>
      </c>
      <c r="C32" s="189">
        <v>168713</v>
      </c>
      <c r="D32" s="189">
        <v>415145</v>
      </c>
      <c r="E32" s="189">
        <v>324823</v>
      </c>
      <c r="F32" s="190">
        <v>-21.756735598405371</v>
      </c>
    </row>
    <row r="33" spans="1:6" ht="15.6" customHeight="1">
      <c r="A33" s="188" t="s">
        <v>182</v>
      </c>
      <c r="B33" s="189">
        <v>20045</v>
      </c>
      <c r="C33" s="189">
        <v>20589</v>
      </c>
      <c r="D33" s="189">
        <v>36632</v>
      </c>
      <c r="E33" s="189">
        <v>26507</v>
      </c>
      <c r="F33" s="190">
        <v>-27.639768508407951</v>
      </c>
    </row>
    <row r="34" spans="1:6" ht="15.6" customHeight="1">
      <c r="A34" s="188" t="s">
        <v>183</v>
      </c>
      <c r="B34" s="189">
        <v>47154</v>
      </c>
      <c r="C34" s="189">
        <v>34748</v>
      </c>
      <c r="D34" s="189">
        <v>65365</v>
      </c>
      <c r="E34" s="189">
        <v>56073</v>
      </c>
      <c r="F34" s="190">
        <v>-14.21555878528264</v>
      </c>
    </row>
    <row r="35" spans="1:6" ht="15.6" customHeight="1">
      <c r="A35" s="156" t="s">
        <v>153</v>
      </c>
      <c r="B35" s="76">
        <f>SUM(B7:B34)</f>
        <v>6739960</v>
      </c>
      <c r="C35" s="77">
        <f>SUM(C7:C34)</f>
        <v>6483554</v>
      </c>
      <c r="D35" s="76">
        <f>SUM(D7:D34)</f>
        <v>12904412</v>
      </c>
      <c r="E35" s="78">
        <f>SUM(E7:E34)</f>
        <v>12728056</v>
      </c>
      <c r="F35" s="140">
        <f>E35*100/D35-100</f>
        <v>-1.3666333653947191</v>
      </c>
    </row>
    <row r="36" spans="1:6" ht="15.6" customHeight="1">
      <c r="A36" s="73" t="s">
        <v>56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1" priority="2">
      <formula>MOD(ROW(),2)=0</formula>
    </cfRule>
  </conditionalFormatting>
  <conditionalFormatting sqref="F7:F35">
    <cfRule type="expression" dxfId="6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635FB22F-BDB4-4FD1-AFF0-CD2A6598EAEE}">
  <ds:schemaRefs/>
</ds:datastoreItem>
</file>

<file path=customXml/itemProps2.xml><?xml version="1.0" encoding="utf-8"?>
<ds:datastoreItem xmlns:ds="http://schemas.openxmlformats.org/officeDocument/2006/customXml" ds:itemID="{1DF40704-024A-4A26-9DC1-3207D90A63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45</vt:i4>
      </vt:variant>
      <vt:variant>
        <vt:lpstr>Rangos con nombre</vt:lpstr>
      </vt:variant>
      <vt:variant>
        <vt:i4>44</vt:i4>
      </vt:variant>
    </vt:vector>
  </HeadingPairs>
  <TitlesOfParts>
    <vt:vector size="89" baseType="lpstr">
      <vt:lpstr>Portada</vt:lpstr>
      <vt:lpstr>Cálculo</vt:lpstr>
      <vt:lpstr>Resumen general</vt:lpstr>
      <vt:lpstr>Resumen naturalezas3</vt:lpstr>
      <vt:lpstr>Resumen naturalezas</vt:lpstr>
      <vt:lpstr>Total tráfico</vt:lpstr>
      <vt:lpstr>Total presentación</vt:lpstr>
      <vt:lpstr>Líquidos</vt:lpstr>
      <vt:lpstr>Sólidos</vt:lpstr>
      <vt:lpstr>Mercancía general</vt:lpstr>
      <vt:lpstr>Mercancías contenedores</vt:lpstr>
      <vt:lpstr>Pesca</vt:lpstr>
      <vt:lpstr>Avituallamiento</vt:lpstr>
      <vt:lpstr>Avi. combustibles</vt:lpstr>
      <vt:lpstr>Tráfico interior</vt:lpstr>
      <vt:lpstr>Mercancías tránsito</vt:lpstr>
      <vt:lpstr>Mercan. contene. tránsito</vt:lpstr>
      <vt:lpstr>Ro-Ro</vt:lpstr>
      <vt:lpstr>Ro-Ro UTIS</vt:lpstr>
      <vt:lpstr>TEUS</vt:lpstr>
      <vt:lpstr>TEUS tránsito</vt:lpstr>
      <vt:lpstr>TEUS nacional</vt:lpstr>
      <vt:lpstr>TEUS exterior</vt:lpstr>
      <vt:lpstr>Buques número</vt:lpstr>
      <vt:lpstr>Buques GT</vt:lpstr>
      <vt:lpstr>Cruceros</vt:lpstr>
      <vt:lpstr>Pasajeros total</vt:lpstr>
      <vt:lpstr>Pasajeros regulares</vt:lpstr>
      <vt:lpstr>Pasajeros crucero</vt:lpstr>
      <vt:lpstr>Automóviles régimen pasaje</vt:lpstr>
      <vt:lpstr>Automóviles régimen mercancía</vt:lpstr>
      <vt:lpstr>Portada (2)</vt:lpstr>
      <vt:lpstr>Import total</vt:lpstr>
      <vt:lpstr>Import GL</vt:lpstr>
      <vt:lpstr>Import GS</vt:lpstr>
      <vt:lpstr>Import MG</vt:lpstr>
      <vt:lpstr>Export total</vt:lpstr>
      <vt:lpstr>Export GL</vt:lpstr>
      <vt:lpstr>Export GS</vt:lpstr>
      <vt:lpstr>Export MG</vt:lpstr>
      <vt:lpstr>Portada (3)</vt:lpstr>
      <vt:lpstr>Evolución Mensual (t)</vt:lpstr>
      <vt:lpstr>Evolución Mensual %</vt:lpstr>
      <vt:lpstr>Evolución Interanual (t)</vt:lpstr>
      <vt:lpstr>Evolución Interanual %</vt:lpstr>
      <vt:lpstr>'Automóviles régimen mercancía'!Área_de_impresión</vt:lpstr>
      <vt:lpstr>'Automóviles régimen pasaje'!Área_de_impresión</vt:lpstr>
      <vt:lpstr>'Avi. combustibles'!Área_de_impresión</vt:lpstr>
      <vt:lpstr>Avituallamiento!Área_de_impresión</vt:lpstr>
      <vt:lpstr>'Buques GT'!Área_de_impresión</vt:lpstr>
      <vt:lpstr>'Buques número'!Área_de_impresión</vt:lpstr>
      <vt:lpstr>Cruceros!Área_de_impresión</vt:lpstr>
      <vt:lpstr>'Evolución Interanual %'!Área_de_impresión</vt:lpstr>
      <vt:lpstr>'Evolución Interanual (t)'!Área_de_impresión</vt:lpstr>
      <vt:lpstr>'Evolución Mensual %'!Área_de_impresión</vt:lpstr>
      <vt:lpstr>'Evolución Mensual (t)'!Área_de_impresión</vt:lpstr>
      <vt:lpstr>'Export GL'!Área_de_impresión</vt:lpstr>
      <vt:lpstr>'Export GS'!Área_de_impresión</vt:lpstr>
      <vt:lpstr>'Export MG'!Área_de_impresión</vt:lpstr>
      <vt:lpstr>'Export total'!Área_de_impresión</vt:lpstr>
      <vt:lpstr>'Import GL'!Área_de_impresión</vt:lpstr>
      <vt:lpstr>'Import GS'!Área_de_impresión</vt:lpstr>
      <vt:lpstr>'Import MG'!Área_de_impresión</vt:lpstr>
      <vt:lpstr>'Import total'!Área_de_impresión</vt:lpstr>
      <vt:lpstr>Líquidos!Área_de_impresión</vt:lpstr>
      <vt:lpstr>'Mercan. contene. tránsito'!Área_de_impresión</vt:lpstr>
      <vt:lpstr>'Mercancía general'!Área_de_impresión</vt:lpstr>
      <vt:lpstr>'Mercancías contenedores'!Área_de_impresión</vt:lpstr>
      <vt:lpstr>'Mercancías tránsito'!Área_de_impresión</vt:lpstr>
      <vt:lpstr>'Pasajeros crucero'!Área_de_impresión</vt:lpstr>
      <vt:lpstr>'Pasajeros regulares'!Área_de_impresión</vt:lpstr>
      <vt:lpstr>'Pasajeros total'!Área_de_impresión</vt:lpstr>
      <vt:lpstr>Pesca!Área_de_impresión</vt:lpstr>
      <vt:lpstr>Portada!Área_de_impresión</vt:lpstr>
      <vt:lpstr>'Portada (2)'!Área_de_impresión</vt:lpstr>
      <vt:lpstr>'Portada (3)'!Área_de_impresión</vt:lpstr>
      <vt:lpstr>'Resumen general'!Área_de_impresión</vt:lpstr>
      <vt:lpstr>'Resumen naturalezas'!Área_de_impresión</vt:lpstr>
      <vt:lpstr>'Resumen naturalezas3'!Área_de_impresión</vt:lpstr>
      <vt:lpstr>'Ro-Ro'!Área_de_impresión</vt:lpstr>
      <vt:lpstr>'Ro-Ro UTIS'!Área_de_impresión</vt:lpstr>
      <vt:lpstr>Sólidos!Área_de_impresión</vt:lpstr>
      <vt:lpstr>TEUS!Área_de_impresión</vt:lpstr>
      <vt:lpstr>'TEUS exterior'!Área_de_impresión</vt:lpstr>
      <vt:lpstr>'TEUS nacional'!Área_de_impresión</vt:lpstr>
      <vt:lpstr>'TEUS tránsito'!Área_de_impresión</vt:lpstr>
      <vt:lpstr>'Total presentación'!Área_de_impresión</vt:lpstr>
      <vt:lpstr>'Total tráfico'!Área_de_impresión</vt:lpstr>
      <vt:lpstr>'Tráfico interior'!Área_de_impresión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Raquel Bartolomé Jiménez</dc:creator>
  <cp:keywords/>
  <dc:description/>
  <cp:lastModifiedBy>Raquel Bartolomé Jiménez</cp:lastModifiedBy>
  <cp:lastPrinted>2026-08-24T07:23:10Z</cp:lastPrinted>
  <dcterms:created xsi:type="dcterms:W3CDTF">2014-04-30T10:51:23Z</dcterms:created>
  <dcterms:modified xsi:type="dcterms:W3CDTF">2026-08-24T07:25:38Z</dcterms:modified>
  <cp:category/>
</cp:coreProperties>
</file>