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drawings/drawing12.xml" ContentType="application/vnd.openxmlformats-officedocument.drawing+xml"/>
  <Override PartName="/xl/charts/chart8.xml" ContentType="application/vnd.openxmlformats-officedocument.drawingml.chart+xml"/>
  <Override PartName="/xl/theme/themeOverride8.xml" ContentType="application/vnd.openxmlformats-officedocument.themeOverride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theme/themeOverride9.xml" ContentType="application/vnd.openxmlformats-officedocument.themeOverride+xml"/>
  <Override PartName="/xl/drawings/drawing14.xml" ContentType="application/vnd.openxmlformats-officedocument.drawing+xml"/>
  <Override PartName="/xl/charts/chart10.xml" ContentType="application/vnd.openxmlformats-officedocument.drawingml.chart+xml"/>
  <Override PartName="/xl/theme/themeOverride10.xml" ContentType="application/vnd.openxmlformats-officedocument.themeOverride+xml"/>
  <Override PartName="/xl/drawings/drawing15.xml" ContentType="application/vnd.openxmlformats-officedocument.drawing+xml"/>
  <Override PartName="/xl/charts/chart11.xml" ContentType="application/vnd.openxmlformats-officedocument.drawingml.chart+xml"/>
  <Override PartName="/xl/theme/themeOverride11.xml" ContentType="application/vnd.openxmlformats-officedocument.themeOverride+xml"/>
  <Override PartName="/xl/drawings/drawing16.xml" ContentType="application/vnd.openxmlformats-officedocument.drawing+xml"/>
  <Override PartName="/xl/charts/chart12.xml" ContentType="application/vnd.openxmlformats-officedocument.drawingml.chart+xml"/>
  <Override PartName="/xl/theme/themeOverride12.xml" ContentType="application/vnd.openxmlformats-officedocument.themeOverride+xml"/>
  <Override PartName="/xl/drawings/drawing17.xml" ContentType="application/vnd.openxmlformats-officedocument.drawing+xml"/>
  <Override PartName="/xl/charts/chart13.xml" ContentType="application/vnd.openxmlformats-officedocument.drawingml.chart+xml"/>
  <Override PartName="/xl/theme/themeOverride13.xml" ContentType="application/vnd.openxmlformats-officedocument.themeOverride+xml"/>
  <Override PartName="/xl/drawings/drawing18.xml" ContentType="application/vnd.openxmlformats-officedocument.drawing+xml"/>
  <Override PartName="/xl/charts/chart14.xml" ContentType="application/vnd.openxmlformats-officedocument.drawingml.chart+xml"/>
  <Override PartName="/xl/theme/themeOverride14.xml" ContentType="application/vnd.openxmlformats-officedocument.themeOverride+xml"/>
  <Override PartName="/xl/drawings/drawing19.xml" ContentType="application/vnd.openxmlformats-officedocument.drawing+xml"/>
  <Override PartName="/xl/charts/chart15.xml" ContentType="application/vnd.openxmlformats-officedocument.drawingml.chart+xml"/>
  <Override PartName="/xl/theme/themeOverride15.xml" ContentType="application/vnd.openxmlformats-officedocument.themeOverride+xml"/>
  <Override PartName="/xl/drawings/drawing20.xml" ContentType="application/vnd.openxmlformats-officedocument.drawing+xml"/>
  <Override PartName="/xl/charts/chart16.xml" ContentType="application/vnd.openxmlformats-officedocument.drawingml.chart+xml"/>
  <Override PartName="/xl/theme/themeOverride16.xml" ContentType="application/vnd.openxmlformats-officedocument.themeOverride+xml"/>
  <Override PartName="/xl/drawings/drawing21.xml" ContentType="application/vnd.openxmlformats-officedocument.drawing+xml"/>
  <Override PartName="/xl/charts/chart17.xml" ContentType="application/vnd.openxmlformats-officedocument.drawingml.chart+xml"/>
  <Override PartName="/xl/theme/themeOverride17.xml" ContentType="application/vnd.openxmlformats-officedocument.themeOverride+xml"/>
  <Override PartName="/xl/drawings/drawing22.xml" ContentType="application/vnd.openxmlformats-officedocument.drawing+xml"/>
  <Override PartName="/xl/charts/chart18.xml" ContentType="application/vnd.openxmlformats-officedocument.drawingml.chart+xml"/>
  <Override PartName="/xl/theme/themeOverride18.xml" ContentType="application/vnd.openxmlformats-officedocument.themeOverride+xml"/>
  <Override PartName="/xl/drawings/drawing23.xml" ContentType="application/vnd.openxmlformats-officedocument.drawing+xml"/>
  <Override PartName="/xl/charts/chart19.xml" ContentType="application/vnd.openxmlformats-officedocument.drawingml.chart+xml"/>
  <Override PartName="/xl/theme/themeOverride19.xml" ContentType="application/vnd.openxmlformats-officedocument.themeOverride+xml"/>
  <Override PartName="/xl/drawings/drawing24.xml" ContentType="application/vnd.openxmlformats-officedocument.drawing+xml"/>
  <Override PartName="/xl/charts/chart20.xml" ContentType="application/vnd.openxmlformats-officedocument.drawingml.chart+xml"/>
  <Override PartName="/xl/theme/themeOverride20.xml" ContentType="application/vnd.openxmlformats-officedocument.themeOverride+xml"/>
  <Override PartName="/xl/drawings/drawing25.xml" ContentType="application/vnd.openxmlformats-officedocument.drawing+xml"/>
  <Override PartName="/xl/charts/chart21.xml" ContentType="application/vnd.openxmlformats-officedocument.drawingml.chart+xml"/>
  <Override PartName="/xl/theme/themeOverride21.xml" ContentType="application/vnd.openxmlformats-officedocument.themeOverride+xml"/>
  <Override PartName="/xl/drawings/drawing26.xml" ContentType="application/vnd.openxmlformats-officedocument.drawing+xml"/>
  <Override PartName="/xl/charts/chart22.xml" ContentType="application/vnd.openxmlformats-officedocument.drawingml.chart+xml"/>
  <Override PartName="/xl/theme/themeOverride22.xml" ContentType="application/vnd.openxmlformats-officedocument.themeOverride+xml"/>
  <Override PartName="/xl/drawings/drawing27.xml" ContentType="application/vnd.openxmlformats-officedocument.drawing+xml"/>
  <Override PartName="/xl/charts/chart23.xml" ContentType="application/vnd.openxmlformats-officedocument.drawingml.chart+xml"/>
  <Override PartName="/xl/theme/themeOverride23.xml" ContentType="application/vnd.openxmlformats-officedocument.themeOverride+xml"/>
  <Override PartName="/xl/drawings/drawing28.xml" ContentType="application/vnd.openxmlformats-officedocument.drawing+xml"/>
  <Override PartName="/xl/charts/chart24.xml" ContentType="application/vnd.openxmlformats-officedocument.drawingml.chart+xml"/>
  <Override PartName="/xl/theme/themeOverride24.xml" ContentType="application/vnd.openxmlformats-officedocument.themeOverride+xml"/>
  <Override PartName="/xl/drawings/drawing29.xml" ContentType="application/vnd.openxmlformats-officedocument.drawing+xml"/>
  <Override PartName="/xl/charts/chart25.xml" ContentType="application/vnd.openxmlformats-officedocument.drawingml.chart+xml"/>
  <Override PartName="/xl/theme/themeOverride25.xml" ContentType="application/vnd.openxmlformats-officedocument.themeOverride+xml"/>
  <Override PartName="/xl/drawings/drawing30.xml" ContentType="application/vnd.openxmlformats-officedocument.drawing+xml"/>
  <Override PartName="/xl/charts/chart26.xml" ContentType="application/vnd.openxmlformats-officedocument.drawingml.chart+xml"/>
  <Override PartName="/xl/theme/themeOverride26.xml" ContentType="application/vnd.openxmlformats-officedocument.themeOverride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27.xml" ContentType="application/vnd.openxmlformats-officedocument.drawingml.chart+xml"/>
  <Override PartName="/xl/drawings/drawing33.xml" ContentType="application/vnd.openxmlformats-officedocument.drawing+xml"/>
  <Override PartName="/xl/charts/chart28.xml" ContentType="application/vnd.openxmlformats-officedocument.drawingml.chart+xml"/>
  <Override PartName="/xl/drawings/drawing34.xml" ContentType="application/vnd.openxmlformats-officedocument.drawing+xml"/>
  <Override PartName="/xl/charts/chart29.xml" ContentType="application/vnd.openxmlformats-officedocument.drawingml.chart+xml"/>
  <Override PartName="/xl/theme/themeOverride27.xml" ContentType="application/vnd.openxmlformats-officedocument.themeOverride+xml"/>
  <Override PartName="/xl/drawings/drawing35.xml" ContentType="application/vnd.openxmlformats-officedocument.drawing+xml"/>
  <Override PartName="/xl/charts/chart30.xml" ContentType="application/vnd.openxmlformats-officedocument.drawingml.chart+xml"/>
  <Override PartName="/xl/theme/themeOverride28.xml" ContentType="application/vnd.openxmlformats-officedocument.themeOverride+xml"/>
  <Override PartName="/xl/drawings/drawing36.xml" ContentType="application/vnd.openxmlformats-officedocument.drawing+xml"/>
  <Override PartName="/xl/charts/chart31.xml" ContentType="application/vnd.openxmlformats-officedocument.drawingml.chart+xml"/>
  <Override PartName="/xl/theme/themeOverride29.xml" ContentType="application/vnd.openxmlformats-officedocument.themeOverride+xml"/>
  <Override PartName="/xl/drawings/drawing37.xml" ContentType="application/vnd.openxmlformats-officedocument.drawing+xml"/>
  <Override PartName="/xl/charts/chart32.xml" ContentType="application/vnd.openxmlformats-officedocument.drawingml.chart+xml"/>
  <Override PartName="/xl/theme/themeOverride30.xml" ContentType="application/vnd.openxmlformats-officedocument.themeOverride+xml"/>
  <Override PartName="/xl/drawings/drawing38.xml" ContentType="application/vnd.openxmlformats-officedocument.drawing+xml"/>
  <Override PartName="/xl/charts/chart33.xml" ContentType="application/vnd.openxmlformats-officedocument.drawingml.chart+xml"/>
  <Override PartName="/xl/theme/themeOverride31.xml" ContentType="application/vnd.openxmlformats-officedocument.themeOverride+xml"/>
  <Override PartName="/xl/drawings/drawing39.xml" ContentType="application/vnd.openxmlformats-officedocument.drawing+xml"/>
  <Override PartName="/xl/charts/chart34.xml" ContentType="application/vnd.openxmlformats-officedocument.drawingml.chart+xml"/>
  <Override PartName="/xl/theme/themeOverride32.xml" ContentType="application/vnd.openxmlformats-officedocument.themeOverride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42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43.xml" ContentType="application/vnd.openxmlformats-officedocument.drawing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44.xml" ContentType="application/vnd.openxmlformats-officedocument.drawing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Z:\Resumen\"/>
    </mc:Choice>
  </mc:AlternateContent>
  <xr:revisionPtr revIDLastSave="0" documentId="13_ncr:1_{F681537C-62EB-4506-8D0D-2D79D16AE339}" xr6:coauthVersionLast="47" xr6:coauthVersionMax="47" xr10:uidLastSave="{00000000-0000-0000-0000-000000000000}"/>
  <bookViews>
    <workbookView xWindow="-28920" yWindow="-120" windowWidth="29040" windowHeight="15720" tabRatio="863" xr2:uid="{00000000-000D-0000-FFFF-FFFF00000000}"/>
  </bookViews>
  <sheets>
    <sheet name="Portada" sheetId="41" r:id="rId1"/>
    <sheet name="Cálculo" sheetId="37" state="hidden" r:id="rId2"/>
    <sheet name="Resumen general" sheetId="6" r:id="rId3"/>
    <sheet name="Resumen naturalezas3" sheetId="39" state="hidden" r:id="rId4"/>
    <sheet name="Resumen naturalezas" sheetId="40" r:id="rId5"/>
    <sheet name="Total tráfico" sheetId="7" r:id="rId6"/>
    <sheet name="Total presentación" sheetId="9" r:id="rId7"/>
    <sheet name="Líquidos" sheetId="10" r:id="rId8"/>
    <sheet name="Sólidos" sheetId="11" r:id="rId9"/>
    <sheet name="Mercancía general" sheetId="12" r:id="rId10"/>
    <sheet name="Mercancías contenedores" sheetId="13" r:id="rId11"/>
    <sheet name="Pesca" sheetId="14" r:id="rId12"/>
    <sheet name="Avituallamiento" sheetId="15" r:id="rId13"/>
    <sheet name="Avi. combustibles" sheetId="16" r:id="rId14"/>
    <sheet name="Tráfico interior" sheetId="17" r:id="rId15"/>
    <sheet name="Mercancías tránsito" sheetId="18" r:id="rId16"/>
    <sheet name="Mercan. contene. tránsito" sheetId="19" r:id="rId17"/>
    <sheet name="Ro-Ro" sheetId="20" r:id="rId18"/>
    <sheet name="Ro-Ro UTIS" sheetId="21" r:id="rId19"/>
    <sheet name="TEUS" sheetId="22" r:id="rId20"/>
    <sheet name="TEUS tránsito" sheetId="24" r:id="rId21"/>
    <sheet name="TEUS nacional" sheetId="25" r:id="rId22"/>
    <sheet name="TEUS exterior" sheetId="26" r:id="rId23"/>
    <sheet name="Buques número" sheetId="32" r:id="rId24"/>
    <sheet name="Buques GT" sheetId="33" r:id="rId25"/>
    <sheet name="Cruceros" sheetId="34" r:id="rId26"/>
    <sheet name="Pasajeros total" sheetId="28" r:id="rId27"/>
    <sheet name="Pasajeros regulares" sheetId="38" r:id="rId28"/>
    <sheet name="Pasajeros crucero" sheetId="29" r:id="rId29"/>
    <sheet name="Automóviles régimen pasaje" sheetId="30" r:id="rId30"/>
    <sheet name="Automóviles régimen mercancía" sheetId="31" r:id="rId31"/>
    <sheet name="Portada (2)" sheetId="42" r:id="rId32"/>
    <sheet name="Import total" sheetId="43" r:id="rId33"/>
    <sheet name="Import GL" sheetId="44" r:id="rId34"/>
    <sheet name="Import GS" sheetId="45" r:id="rId35"/>
    <sheet name="Import MG" sheetId="46" r:id="rId36"/>
    <sheet name="Export total" sheetId="47" r:id="rId37"/>
    <sheet name="Export GL" sheetId="48" r:id="rId38"/>
    <sheet name="Export GS" sheetId="49" r:id="rId39"/>
    <sheet name="Export MG" sheetId="50" r:id="rId40"/>
    <sheet name="Portada (3)" sheetId="51" r:id="rId41"/>
    <sheet name="Evolución Mensual (t)" sheetId="52" r:id="rId42"/>
    <sheet name="Evolución Mensual %" sheetId="53" r:id="rId43"/>
    <sheet name="Evolución Interanual (t)" sheetId="54" r:id="rId44"/>
    <sheet name="Evolución Interanual %" sheetId="55" r:id="rId45"/>
  </sheets>
  <definedNames>
    <definedName name="_xlnm.Print_Area" localSheetId="30">'Automóviles régimen mercancía'!$A$1:$N$36</definedName>
    <definedName name="_xlnm.Print_Area" localSheetId="29">'Automóviles régimen pasaje'!$A$1:$N$36</definedName>
    <definedName name="_xlnm.Print_Area" localSheetId="13">'Avi. combustibles'!$A$1:$N$36</definedName>
    <definedName name="_xlnm.Print_Area" localSheetId="12">Avituallamiento!$A$1:$N$36</definedName>
    <definedName name="_xlnm.Print_Area" localSheetId="24">'Buques GT'!$A$1:$N$36</definedName>
    <definedName name="_xlnm.Print_Area" localSheetId="23">'Buques número'!$A$1:$N$36</definedName>
    <definedName name="_xlnm.Print_Area" localSheetId="25">Cruceros!$A$1:$N$36</definedName>
    <definedName name="_xlnm.Print_Area" localSheetId="44">'Evolución Interanual %'!$A$1:$X$59</definedName>
    <definedName name="_xlnm.Print_Area" localSheetId="43">'Evolución Interanual (t)'!$A$1:$X$58</definedName>
    <definedName name="_xlnm.Print_Area" localSheetId="42">'Evolución Mensual %'!$A$1:$X$58</definedName>
    <definedName name="_xlnm.Print_Area" localSheetId="41">'Evolución Mensual (t)'!$A$1:$X$58</definedName>
    <definedName name="_xlnm.Print_Area" localSheetId="37">'Export GL'!$A$1:$N$36</definedName>
    <definedName name="_xlnm.Print_Area" localSheetId="38">'Export GS'!$A$1:$N$36</definedName>
    <definedName name="_xlnm.Print_Area" localSheetId="39">'Export MG'!$A$1:$N$36</definedName>
    <definedName name="_xlnm.Print_Area" localSheetId="36">'Export total'!$A$1:$N$36</definedName>
    <definedName name="_xlnm.Print_Area" localSheetId="33">'Import GL'!$A$1:$N$36</definedName>
    <definedName name="_xlnm.Print_Area" localSheetId="34">'Import GS'!$A$1:$N$36</definedName>
    <definedName name="_xlnm.Print_Area" localSheetId="35">'Import MG'!$A$1:$N$36</definedName>
    <definedName name="_xlnm.Print_Area" localSheetId="32">'Import total'!$A$1:$N$36</definedName>
    <definedName name="_xlnm.Print_Area" localSheetId="7">Líquidos!$A$1:$N$36</definedName>
    <definedName name="_xlnm.Print_Area" localSheetId="16">'Mercan. contene. tránsito'!$A$1:$N$36</definedName>
    <definedName name="_xlnm.Print_Area" localSheetId="9">'Mercancía general'!$A$1:$N$36</definedName>
    <definedName name="_xlnm.Print_Area" localSheetId="10">'Mercancías contenedores'!$A$1:$N$36</definedName>
    <definedName name="_xlnm.Print_Area" localSheetId="15">'Mercancías tránsito'!$A$1:$N$36</definedName>
    <definedName name="_xlnm.Print_Area" localSheetId="28">'Pasajeros crucero'!$A$1:$N$36</definedName>
    <definedName name="_xlnm.Print_Area" localSheetId="27">'Pasajeros regulares'!$A$1:$N$36</definedName>
    <definedName name="_xlnm.Print_Area" localSheetId="26">'Pasajeros total'!$A$1:$N$36</definedName>
    <definedName name="_xlnm.Print_Area" localSheetId="11">Pesca!$A$1:$N$36</definedName>
    <definedName name="_xlnm.Print_Area" localSheetId="0">Portada!$A$1:$K$47</definedName>
    <definedName name="_xlnm.Print_Area" localSheetId="31">'Portada (2)'!$A$1:$K$47</definedName>
    <definedName name="_xlnm.Print_Area" localSheetId="40">'Portada (3)'!$A$1:$K$47</definedName>
    <definedName name="_xlnm.Print_Area" localSheetId="2">'Resumen general'!$A$1:$I$36</definedName>
    <definedName name="_xlnm.Print_Area" localSheetId="4">'Resumen naturalezas'!$A$1:$N$49</definedName>
    <definedName name="_xlnm.Print_Area" localSheetId="3">'Resumen naturalezas3'!$A$1:$N$50</definedName>
    <definedName name="_xlnm.Print_Area" localSheetId="17">'Ro-Ro'!$A$1:$N$36</definedName>
    <definedName name="_xlnm.Print_Area" localSheetId="18">'Ro-Ro UTIS'!$A$1:$N$36</definedName>
    <definedName name="_xlnm.Print_Area" localSheetId="8">Sólidos!$A$1:$N$36</definedName>
    <definedName name="_xlnm.Print_Area" localSheetId="19">TEUS!$A$1:$N$36</definedName>
    <definedName name="_xlnm.Print_Area" localSheetId="22">'TEUS exterior'!$A$1:$N$36</definedName>
    <definedName name="_xlnm.Print_Area" localSheetId="21">'TEUS nacional'!$A$1:$N$36</definedName>
    <definedName name="_xlnm.Print_Area" localSheetId="20">'TEUS tránsito'!$A$1:$N$36</definedName>
    <definedName name="_xlnm.Print_Area" localSheetId="6">'Total presentación'!$A$1:$N$36</definedName>
    <definedName name="_xlnm.Print_Area" localSheetId="5">'Total tráfico'!$A$1:$N$36</definedName>
    <definedName name="_xlnm.Print_Area" localSheetId="14">'Tráfico interior'!$A$1:$N$36</definedName>
    <definedName name="CABECERA">#REF!</definedName>
    <definedName name="CONCEPTO">#REF!</definedName>
    <definedName name="LblRes00_Acum">#REF!</definedName>
    <definedName name="LblRes00_Mes">#REF!</definedName>
    <definedName name="LblRes00_Var">#REF!</definedName>
    <definedName name="LblRes01_1_Acum">#REF!</definedName>
    <definedName name="LblRes01_1_Mes">#REF!</definedName>
    <definedName name="LblRes01_Acum">#REF!</definedName>
    <definedName name="LblRes01_Mes">#REF!</definedName>
    <definedName name="LblRes02_Acum">#REF!</definedName>
    <definedName name="LblRes02_Mes">#REF!</definedName>
    <definedName name="LblRes03_Acum">#REF!</definedName>
    <definedName name="LblRes03_Mes">#REF!</definedName>
    <definedName name="LblRes04_Acum">#REF!</definedName>
    <definedName name="LblRes04_Mes">#REF!</definedName>
    <definedName name="LblRes05_Acum">#REF!</definedName>
    <definedName name="LblRes05_Mes">#REF!</definedName>
    <definedName name="LblRes06_Acum">#REF!</definedName>
    <definedName name="LblRes06_Mes">#REF!</definedName>
    <definedName name="LblRes07_1_Acum">#REF!</definedName>
    <definedName name="LblRes07_1_Mes">#REF!</definedName>
    <definedName name="LblRes07_Acum">#REF!</definedName>
    <definedName name="LblRes07_Mes">#REF!</definedName>
    <definedName name="LblRes08_Acum">#REF!</definedName>
    <definedName name="LblRes08_Mes">#REF!</definedName>
    <definedName name="LblRes09_Acum">#REF!</definedName>
    <definedName name="LblRes09_Mes">#REF!</definedName>
    <definedName name="LblRes10_1_Acum">#REF!</definedName>
    <definedName name="LblRes10_1_Mes">#REF!</definedName>
    <definedName name="LblRes10_2_Acum">#REF!</definedName>
    <definedName name="LblRes10_2_Mes">#REF!</definedName>
    <definedName name="LblRes10_3_Acum">#REF!</definedName>
    <definedName name="LblRes10_3_Mes">#REF!</definedName>
    <definedName name="LblRes10_4_Acum">#REF!</definedName>
    <definedName name="LblRes10_4_Mes">#REF!</definedName>
    <definedName name="LblRes10_Acum">#REF!</definedName>
    <definedName name="LblRes10_Mes">#REF!</definedName>
    <definedName name="LblRes11_1_Acum">#REF!</definedName>
    <definedName name="LblRes11_1_Mes">#REF!</definedName>
    <definedName name="LblRes11_2_Acum">#REF!</definedName>
    <definedName name="LblRes11_2_Mes">#REF!</definedName>
    <definedName name="LblRes11_Acum">#REF!</definedName>
    <definedName name="LblRes11_Mes">#REF!</definedName>
    <definedName name="LblRes12_1_Acum">#REF!</definedName>
    <definedName name="LblRes12_1_Mes">#REF!</definedName>
    <definedName name="LblRes12_2_Acum">#REF!</definedName>
    <definedName name="LblRes12_2_Mes">#REF!</definedName>
    <definedName name="LblRes12_3_Acum">#REF!</definedName>
    <definedName name="LblRes12_3_Mes">#REF!</definedName>
    <definedName name="PROVINCIAS">#REF!</definedName>
    <definedName name="TxtFech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" i="50" l="1"/>
  <c r="F35" i="50" s="1"/>
  <c r="D35" i="50"/>
  <c r="C35" i="50"/>
  <c r="B35" i="50"/>
  <c r="E35" i="49"/>
  <c r="F35" i="49" s="1"/>
  <c r="D35" i="49"/>
  <c r="C35" i="49"/>
  <c r="B35" i="49"/>
  <c r="E35" i="48"/>
  <c r="F35" i="48" s="1"/>
  <c r="D35" i="48"/>
  <c r="C35" i="48"/>
  <c r="B35" i="48"/>
  <c r="E35" i="47"/>
  <c r="F35" i="47" s="1"/>
  <c r="D35" i="47"/>
  <c r="C35" i="47"/>
  <c r="B35" i="47"/>
  <c r="E35" i="46"/>
  <c r="F35" i="46" s="1"/>
  <c r="D35" i="46"/>
  <c r="C35" i="46"/>
  <c r="B35" i="46"/>
  <c r="E35" i="45"/>
  <c r="F35" i="45" s="1"/>
  <c r="D35" i="45"/>
  <c r="C35" i="45"/>
  <c r="B35" i="45"/>
  <c r="E35" i="44"/>
  <c r="F35" i="44" s="1"/>
  <c r="D35" i="44"/>
  <c r="C35" i="44"/>
  <c r="B35" i="44"/>
  <c r="E35" i="43"/>
  <c r="F35" i="43" s="1"/>
  <c r="D35" i="43"/>
  <c r="C35" i="43"/>
  <c r="B35" i="43"/>
  <c r="AA2" i="43"/>
  <c r="AA1" i="43"/>
  <c r="F35" i="31"/>
  <c r="E35" i="31"/>
  <c r="D35" i="31"/>
  <c r="C35" i="31"/>
  <c r="B35" i="31"/>
  <c r="E35" i="30"/>
  <c r="F35" i="30" s="1"/>
  <c r="D35" i="30"/>
  <c r="C35" i="30"/>
  <c r="B35" i="30"/>
  <c r="E35" i="29"/>
  <c r="D35" i="29"/>
  <c r="F35" i="29" s="1"/>
  <c r="C35" i="29"/>
  <c r="B35" i="29"/>
  <c r="E35" i="38"/>
  <c r="F35" i="38" s="1"/>
  <c r="D35" i="38"/>
  <c r="C35" i="38"/>
  <c r="B35" i="38"/>
  <c r="E35" i="28"/>
  <c r="F35" i="28" s="1"/>
  <c r="D35" i="28"/>
  <c r="C35" i="28"/>
  <c r="B35" i="28"/>
  <c r="E35" i="34"/>
  <c r="D35" i="34"/>
  <c r="F35" i="34" s="1"/>
  <c r="C35" i="34"/>
  <c r="B35" i="34"/>
  <c r="F35" i="33"/>
  <c r="E35" i="33"/>
  <c r="D35" i="33"/>
  <c r="C35" i="33"/>
  <c r="B35" i="33"/>
  <c r="E35" i="32"/>
  <c r="F35" i="32" s="1"/>
  <c r="D35" i="32"/>
  <c r="C35" i="32"/>
  <c r="B35" i="32"/>
  <c r="E35" i="26"/>
  <c r="F35" i="26" s="1"/>
  <c r="D35" i="26"/>
  <c r="C35" i="26"/>
  <c r="B35" i="26"/>
  <c r="E35" i="25"/>
  <c r="F35" i="25" s="1"/>
  <c r="D35" i="25"/>
  <c r="C35" i="25"/>
  <c r="D26" i="6" s="1" a="1"/>
  <c r="B35" i="25"/>
  <c r="E35" i="24"/>
  <c r="F35" i="24" s="1"/>
  <c r="D35" i="24"/>
  <c r="C35" i="24"/>
  <c r="B35" i="24"/>
  <c r="F35" i="22"/>
  <c r="E35" i="22"/>
  <c r="D35" i="22"/>
  <c r="C35" i="22"/>
  <c r="B35" i="22"/>
  <c r="F35" i="21"/>
  <c r="E35" i="21"/>
  <c r="D35" i="21"/>
  <c r="C35" i="21"/>
  <c r="B35" i="21"/>
  <c r="E35" i="20"/>
  <c r="F35" i="20" s="1"/>
  <c r="D35" i="20"/>
  <c r="C35" i="20"/>
  <c r="B35" i="20"/>
  <c r="E35" i="19"/>
  <c r="D35" i="19"/>
  <c r="D21" i="6" s="1" a="1"/>
  <c r="C35" i="19"/>
  <c r="B35" i="19"/>
  <c r="E35" i="18"/>
  <c r="D35" i="18"/>
  <c r="F35" i="18" s="1"/>
  <c r="C35" i="18"/>
  <c r="D20" i="6" s="1" a="1"/>
  <c r="B35" i="18"/>
  <c r="E35" i="17"/>
  <c r="F35" i="17" s="1"/>
  <c r="D35" i="17"/>
  <c r="C35" i="17"/>
  <c r="B35" i="17"/>
  <c r="E35" i="16"/>
  <c r="F35" i="16" s="1"/>
  <c r="D35" i="16"/>
  <c r="C35" i="16"/>
  <c r="B35" i="16"/>
  <c r="F35" i="15"/>
  <c r="E35" i="15"/>
  <c r="D35" i="15"/>
  <c r="C35" i="15"/>
  <c r="B35" i="15"/>
  <c r="E35" i="14"/>
  <c r="F35" i="14" s="1"/>
  <c r="D35" i="14"/>
  <c r="C35" i="14"/>
  <c r="B35" i="14"/>
  <c r="E35" i="13"/>
  <c r="F35" i="13" s="1"/>
  <c r="D35" i="13"/>
  <c r="C35" i="13"/>
  <c r="B35" i="13"/>
  <c r="E35" i="12"/>
  <c r="F35" i="12" s="1"/>
  <c r="D35" i="12"/>
  <c r="C35" i="12"/>
  <c r="D9" i="6" s="1" a="1"/>
  <c r="B35" i="12"/>
  <c r="E35" i="11"/>
  <c r="F35" i="11" s="1"/>
  <c r="D35" i="11"/>
  <c r="C35" i="11"/>
  <c r="B35" i="11"/>
  <c r="F35" i="10"/>
  <c r="E35" i="10"/>
  <c r="D35" i="10"/>
  <c r="C35" i="10"/>
  <c r="B35" i="10"/>
  <c r="F35" i="9"/>
  <c r="E35" i="9"/>
  <c r="D35" i="9"/>
  <c r="C35" i="9"/>
  <c r="B35" i="9"/>
  <c r="E35" i="7"/>
  <c r="F35" i="7" s="1"/>
  <c r="D35" i="7"/>
  <c r="C35" i="7"/>
  <c r="B35" i="7"/>
  <c r="AA2" i="7"/>
  <c r="AA1" i="7"/>
  <c r="N48" i="40"/>
  <c r="L48" i="40"/>
  <c r="M48" i="40" s="1"/>
  <c r="K48" i="40"/>
  <c r="H48" i="40"/>
  <c r="J48" i="40" s="1"/>
  <c r="G48" i="40"/>
  <c r="D48" i="40"/>
  <c r="F48" i="40" s="1"/>
  <c r="C48" i="40"/>
  <c r="N48" i="39"/>
  <c r="L48" i="39"/>
  <c r="M48" i="39" s="1"/>
  <c r="K48" i="39"/>
  <c r="H48" i="39"/>
  <c r="J48" i="39" s="1"/>
  <c r="G48" i="39"/>
  <c r="D48" i="39"/>
  <c r="F48" i="39" s="1"/>
  <c r="C48" i="39"/>
  <c r="N47" i="39"/>
  <c r="M47" i="39"/>
  <c r="J47" i="39"/>
  <c r="I47" i="39"/>
  <c r="F47" i="39"/>
  <c r="E47" i="39"/>
  <c r="N46" i="39"/>
  <c r="M46" i="39"/>
  <c r="J46" i="39"/>
  <c r="I46" i="39"/>
  <c r="F46" i="39"/>
  <c r="E46" i="39"/>
  <c r="N45" i="39"/>
  <c r="M45" i="39"/>
  <c r="J45" i="39"/>
  <c r="I45" i="39"/>
  <c r="F45" i="39"/>
  <c r="E45" i="39"/>
  <c r="N44" i="39"/>
  <c r="M44" i="39"/>
  <c r="J44" i="39"/>
  <c r="I44" i="39"/>
  <c r="F44" i="39"/>
  <c r="E44" i="39"/>
  <c r="N43" i="39"/>
  <c r="M43" i="39"/>
  <c r="J43" i="39"/>
  <c r="I43" i="39"/>
  <c r="F43" i="39"/>
  <c r="E43" i="39"/>
  <c r="N42" i="39"/>
  <c r="M42" i="39"/>
  <c r="J42" i="39"/>
  <c r="I42" i="39"/>
  <c r="F42" i="39"/>
  <c r="E42" i="39"/>
  <c r="N41" i="39"/>
  <c r="M41" i="39"/>
  <c r="J41" i="39"/>
  <c r="I41" i="39"/>
  <c r="F41" i="39"/>
  <c r="E41" i="39"/>
  <c r="N40" i="39"/>
  <c r="M40" i="39"/>
  <c r="J40" i="39"/>
  <c r="I40" i="39"/>
  <c r="F40" i="39"/>
  <c r="E40" i="39"/>
  <c r="N39" i="39"/>
  <c r="M39" i="39"/>
  <c r="J39" i="39"/>
  <c r="I39" i="39"/>
  <c r="F39" i="39"/>
  <c r="E39" i="39"/>
  <c r="N38" i="39"/>
  <c r="M38" i="39"/>
  <c r="J38" i="39"/>
  <c r="I38" i="39"/>
  <c r="F38" i="39"/>
  <c r="E38" i="39"/>
  <c r="N37" i="39"/>
  <c r="M37" i="39"/>
  <c r="J37" i="39"/>
  <c r="I37" i="39"/>
  <c r="F37" i="39"/>
  <c r="E37" i="39"/>
  <c r="N36" i="39"/>
  <c r="M36" i="39"/>
  <c r="J36" i="39"/>
  <c r="I36" i="39"/>
  <c r="F36" i="39"/>
  <c r="E36" i="39"/>
  <c r="N35" i="39"/>
  <c r="M35" i="39"/>
  <c r="J35" i="39"/>
  <c r="I35" i="39"/>
  <c r="F35" i="39"/>
  <c r="E35" i="39"/>
  <c r="N34" i="39"/>
  <c r="M34" i="39"/>
  <c r="J34" i="39"/>
  <c r="I34" i="39"/>
  <c r="F34" i="39"/>
  <c r="E34" i="39"/>
  <c r="N33" i="39"/>
  <c r="M33" i="39"/>
  <c r="J33" i="39"/>
  <c r="I33" i="39"/>
  <c r="F33" i="39"/>
  <c r="E33" i="39"/>
  <c r="N32" i="39"/>
  <c r="M32" i="39"/>
  <c r="J32" i="39"/>
  <c r="I32" i="39"/>
  <c r="F32" i="39"/>
  <c r="E32" i="39"/>
  <c r="N31" i="39"/>
  <c r="M31" i="39"/>
  <c r="J31" i="39"/>
  <c r="I31" i="39"/>
  <c r="F31" i="39"/>
  <c r="E31" i="39"/>
  <c r="N30" i="39"/>
  <c r="M30" i="39"/>
  <c r="J30" i="39"/>
  <c r="I30" i="39"/>
  <c r="F30" i="39"/>
  <c r="E30" i="39"/>
  <c r="N29" i="39"/>
  <c r="M29" i="39"/>
  <c r="J29" i="39"/>
  <c r="I29" i="39"/>
  <c r="F29" i="39"/>
  <c r="E29" i="39"/>
  <c r="N28" i="39"/>
  <c r="M28" i="39"/>
  <c r="J28" i="39"/>
  <c r="I28" i="39"/>
  <c r="F28" i="39"/>
  <c r="E28" i="39"/>
  <c r="N27" i="39"/>
  <c r="M27" i="39"/>
  <c r="J27" i="39"/>
  <c r="I27" i="39"/>
  <c r="F27" i="39"/>
  <c r="E27" i="39"/>
  <c r="N26" i="39"/>
  <c r="M26" i="39"/>
  <c r="J26" i="39"/>
  <c r="I26" i="39"/>
  <c r="F26" i="39"/>
  <c r="E26" i="39"/>
  <c r="N25" i="39"/>
  <c r="M25" i="39"/>
  <c r="J25" i="39"/>
  <c r="I25" i="39"/>
  <c r="F25" i="39"/>
  <c r="E25" i="39"/>
  <c r="N24" i="39"/>
  <c r="M24" i="39"/>
  <c r="J24" i="39"/>
  <c r="I24" i="39"/>
  <c r="F24" i="39"/>
  <c r="E24" i="39"/>
  <c r="N23" i="39"/>
  <c r="M23" i="39"/>
  <c r="J23" i="39"/>
  <c r="I23" i="39"/>
  <c r="F23" i="39"/>
  <c r="E23" i="39"/>
  <c r="N22" i="39"/>
  <c r="M22" i="39"/>
  <c r="J22" i="39"/>
  <c r="I22" i="39"/>
  <c r="F22" i="39"/>
  <c r="E22" i="39"/>
  <c r="N21" i="39"/>
  <c r="M21" i="39"/>
  <c r="J21" i="39"/>
  <c r="I21" i="39"/>
  <c r="F21" i="39"/>
  <c r="E21" i="39"/>
  <c r="N20" i="39"/>
  <c r="M20" i="39"/>
  <c r="J20" i="39"/>
  <c r="I20" i="39"/>
  <c r="F20" i="39"/>
  <c r="E20" i="39"/>
  <c r="N19" i="39"/>
  <c r="M19" i="39"/>
  <c r="J19" i="39"/>
  <c r="I19" i="39"/>
  <c r="F19" i="39"/>
  <c r="E19" i="39"/>
  <c r="N18" i="39"/>
  <c r="M18" i="39"/>
  <c r="J18" i="39"/>
  <c r="I18" i="39"/>
  <c r="F18" i="39"/>
  <c r="E18" i="39"/>
  <c r="N17" i="39"/>
  <c r="M17" i="39"/>
  <c r="J17" i="39"/>
  <c r="I17" i="39"/>
  <c r="F17" i="39"/>
  <c r="E17" i="39"/>
  <c r="N16" i="39"/>
  <c r="M16" i="39"/>
  <c r="J16" i="39"/>
  <c r="I16" i="39"/>
  <c r="F16" i="39"/>
  <c r="E16" i="39"/>
  <c r="N15" i="39"/>
  <c r="M15" i="39"/>
  <c r="J15" i="39"/>
  <c r="I15" i="39"/>
  <c r="F15" i="39"/>
  <c r="E15" i="39"/>
  <c r="N14" i="39"/>
  <c r="M14" i="39"/>
  <c r="J14" i="39"/>
  <c r="I14" i="39"/>
  <c r="F14" i="39"/>
  <c r="E14" i="39"/>
  <c r="N13" i="39"/>
  <c r="M13" i="39"/>
  <c r="J13" i="39"/>
  <c r="I13" i="39"/>
  <c r="F13" i="39"/>
  <c r="E13" i="39"/>
  <c r="N12" i="39"/>
  <c r="M12" i="39"/>
  <c r="J12" i="39"/>
  <c r="I12" i="39"/>
  <c r="F12" i="39"/>
  <c r="E12" i="39"/>
  <c r="N11" i="39"/>
  <c r="M11" i="39"/>
  <c r="J11" i="39"/>
  <c r="I11" i="39"/>
  <c r="F11" i="39"/>
  <c r="E11" i="39"/>
  <c r="N10" i="39"/>
  <c r="M10" i="39"/>
  <c r="J10" i="39"/>
  <c r="I10" i="39"/>
  <c r="F10" i="39"/>
  <c r="E10" i="39"/>
  <c r="N9" i="39"/>
  <c r="M9" i="39"/>
  <c r="J9" i="39"/>
  <c r="I9" i="39"/>
  <c r="F9" i="39"/>
  <c r="E9" i="39"/>
  <c r="N8" i="39"/>
  <c r="M8" i="39"/>
  <c r="J8" i="39"/>
  <c r="I8" i="39"/>
  <c r="F8" i="39"/>
  <c r="E8" i="39"/>
  <c r="H35" i="6"/>
  <c r="D35" i="6" a="1"/>
  <c r="I35" i="6" s="1"/>
  <c r="D35" i="6"/>
  <c r="D34" i="6" a="1"/>
  <c r="I34" i="6" s="1"/>
  <c r="D34" i="6"/>
  <c r="I33" i="6"/>
  <c r="D33" i="6" a="1"/>
  <c r="H33" i="6" s="1"/>
  <c r="D33" i="6"/>
  <c r="H32" i="6"/>
  <c r="D32" i="6" a="1"/>
  <c r="I32" i="6" s="1"/>
  <c r="D32" i="6"/>
  <c r="D31" i="6" a="1"/>
  <c r="I31" i="6" s="1"/>
  <c r="D31" i="6"/>
  <c r="I30" i="6"/>
  <c r="D30" i="6" a="1"/>
  <c r="H30" i="6" s="1"/>
  <c r="H29" i="6"/>
  <c r="D29" i="6" a="1"/>
  <c r="I29" i="6" s="1"/>
  <c r="D29" i="6"/>
  <c r="D28" i="6" a="1"/>
  <c r="I28" i="6" s="1"/>
  <c r="D28" i="6"/>
  <c r="I27" i="6"/>
  <c r="D27" i="6" a="1"/>
  <c r="H27" i="6" s="1"/>
  <c r="D27" i="6"/>
  <c r="D25" i="6" a="1"/>
  <c r="I25" i="6" s="1"/>
  <c r="D25" i="6"/>
  <c r="I24" i="6"/>
  <c r="D24" i="6" a="1"/>
  <c r="H24" i="6" s="1"/>
  <c r="D24" i="6"/>
  <c r="H23" i="6"/>
  <c r="D23" i="6" a="1"/>
  <c r="I23" i="6" s="1"/>
  <c r="D23" i="6"/>
  <c r="D22" i="6" a="1"/>
  <c r="I22" i="6" s="1"/>
  <c r="D22" i="6"/>
  <c r="F17" i="6"/>
  <c r="D16" i="6" a="1"/>
  <c r="I16" i="6" s="1"/>
  <c r="D16" i="6"/>
  <c r="I15" i="6"/>
  <c r="D15" i="6" a="1"/>
  <c r="H15" i="6" s="1"/>
  <c r="H14" i="6"/>
  <c r="D14" i="6" a="1"/>
  <c r="I14" i="6" s="1"/>
  <c r="D14" i="6"/>
  <c r="D13" i="6" a="1"/>
  <c r="G17" i="6" s="1"/>
  <c r="D13" i="6"/>
  <c r="D17" i="6" s="1"/>
  <c r="I10" i="6"/>
  <c r="D10" i="6" a="1"/>
  <c r="H10" i="6" s="1"/>
  <c r="D8" i="6" a="1"/>
  <c r="I8" i="6" s="1"/>
  <c r="D8" i="6"/>
  <c r="I7" i="6"/>
  <c r="D7" i="6" a="1"/>
  <c r="E12" i="6" s="1"/>
  <c r="I20" i="6" l="1"/>
  <c r="D20" i="6"/>
  <c r="H20" i="6"/>
  <c r="I26" i="6"/>
  <c r="D26" i="6"/>
  <c r="H26" i="6"/>
  <c r="I17" i="6"/>
  <c r="H17" i="6"/>
  <c r="I9" i="6"/>
  <c r="H9" i="6"/>
  <c r="D9" i="6"/>
  <c r="D11" i="6" s="1"/>
  <c r="E11" i="6"/>
  <c r="G11" i="6"/>
  <c r="F11" i="6"/>
  <c r="I21" i="6"/>
  <c r="H21" i="6"/>
  <c r="D21" i="6"/>
  <c r="D7" i="6"/>
  <c r="D10" i="6"/>
  <c r="F12" i="6"/>
  <c r="F18" i="6" s="1"/>
  <c r="D15" i="6"/>
  <c r="D30" i="6"/>
  <c r="F35" i="19"/>
  <c r="G12" i="6"/>
  <c r="E48" i="39"/>
  <c r="E48" i="40"/>
  <c r="H7" i="6"/>
  <c r="I48" i="39"/>
  <c r="I48" i="40"/>
  <c r="H8" i="6"/>
  <c r="H13" i="6"/>
  <c r="H16" i="6"/>
  <c r="H22" i="6"/>
  <c r="H25" i="6"/>
  <c r="H28" i="6"/>
  <c r="H31" i="6"/>
  <c r="H34" i="6"/>
  <c r="I13" i="6"/>
  <c r="E17" i="6"/>
  <c r="E18" i="6" s="1"/>
  <c r="D12" i="6" l="1"/>
  <c r="D18" i="6" s="1"/>
  <c r="I11" i="6"/>
  <c r="H11" i="6"/>
  <c r="G18" i="6"/>
  <c r="I12" i="6"/>
  <c r="H12" i="6"/>
  <c r="I18" i="6" l="1"/>
  <c r="H18" i="6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<sst xmlns="http://schemas.openxmlformats.org/spreadsheetml/2006/main" count="1899" uniqueCount="244">
  <si>
    <t>Acumulado desde Enero</t>
  </si>
  <si>
    <t>Autoridad Portuaria</t>
  </si>
  <si>
    <t>Total</t>
  </si>
  <si>
    <t>GRANELES LÍQUIDOS</t>
  </si>
  <si>
    <t>GRANELES SÓLIDOS</t>
  </si>
  <si>
    <t>MERCANCÍA GENERAL</t>
  </si>
  <si>
    <t>Bahía de Cádiz</t>
  </si>
  <si>
    <t>Var. (%)</t>
  </si>
  <si>
    <t>Almería</t>
  </si>
  <si>
    <t>Bahía de Algeciras</t>
  </si>
  <si>
    <t>Avilés</t>
  </si>
  <si>
    <t>Alicante</t>
  </si>
  <si>
    <t>Variación</t>
  </si>
  <si>
    <t>Diferencia</t>
  </si>
  <si>
    <t>%</t>
  </si>
  <si>
    <t>CONCEPTO</t>
  </si>
  <si>
    <t>MERCANCÍAS SEGÚN SU PRESENTACIÓN</t>
  </si>
  <si>
    <t>OTRAS MERCANCÍAS</t>
  </si>
  <si>
    <t>A Coruña</t>
  </si>
  <si>
    <t>Datos en toneladas salvo indicación expresa</t>
  </si>
  <si>
    <t>RESUMEN DEL TRÁFICO PORTUARIO</t>
  </si>
  <si>
    <t>Graneles líquidos</t>
  </si>
  <si>
    <t>Graneles sólidos</t>
  </si>
  <si>
    <t>Mercancía general</t>
  </si>
  <si>
    <t>En contenedores</t>
  </si>
  <si>
    <t>Convencional</t>
  </si>
  <si>
    <t>SUBTOTAL</t>
  </si>
  <si>
    <t>Pesca</t>
  </si>
  <si>
    <t>Avituallamiento</t>
  </si>
  <si>
    <t>Combustibles líquidos</t>
  </si>
  <si>
    <t>Trafico interior</t>
  </si>
  <si>
    <t>TRÁFICO PORTUARIO TOTAL (*)</t>
  </si>
  <si>
    <t>Mercancías en tránsito</t>
  </si>
  <si>
    <t>Tráfico ro-ro</t>
  </si>
  <si>
    <t>Total (t)</t>
  </si>
  <si>
    <t>UTIS (uds.)</t>
  </si>
  <si>
    <t>Contenedores (TEUS)</t>
  </si>
  <si>
    <t>Buques mercantes</t>
  </si>
  <si>
    <t>Pasajeros (nº)</t>
  </si>
  <si>
    <t>Automóviles (uds.)</t>
  </si>
  <si>
    <t>En tránsito</t>
  </si>
  <si>
    <t>Total número</t>
  </si>
  <si>
    <t>Total GT</t>
  </si>
  <si>
    <t>Cruceros (nº)</t>
  </si>
  <si>
    <t>En régimen de transporte</t>
  </si>
  <si>
    <t>De crucero</t>
  </si>
  <si>
    <t>En régimen de pasaje</t>
  </si>
  <si>
    <t>RESUMEN DE MERCANCÍAS SEGÚN SU NATURALEZA Y PRESENTACIÓN</t>
  </si>
  <si>
    <t>OTROS DATOS DE TRÁFICO</t>
  </si>
  <si>
    <t>(*) Incluye cargas, descargas, tránsito, transbordo y taras</t>
  </si>
  <si>
    <t>1. TRÁFICO PORTUARIO TOTAL</t>
  </si>
  <si>
    <t>Datos en toneladas</t>
  </si>
  <si>
    <t>Incluye cargas, descargas, tránsito, transbordo y taras</t>
  </si>
  <si>
    <t>Taras de contenedores</t>
  </si>
  <si>
    <t>1.1. MERCANCÍAS SEGÚN SU PRESENTACIÓN</t>
  </si>
  <si>
    <t>2. GRANELES LÍQUIDOS</t>
  </si>
  <si>
    <t>Incluye cargas, descargas, tránsito y transbordo</t>
  </si>
  <si>
    <t>3. GRANELES SÓLIDOS</t>
  </si>
  <si>
    <t>4. MERCANCÍA GENERAL</t>
  </si>
  <si>
    <t>4.1. MERCANCÍA GENERAL EN CONTENEDORES</t>
  </si>
  <si>
    <t>5. PESCA</t>
  </si>
  <si>
    <t>6. AVITUALLAMIENTO</t>
  </si>
  <si>
    <t>6.1. AVITUALLAMIENTO DE COMBUSTIBLES LÍQUIDOS</t>
  </si>
  <si>
    <t>7. TRÁFICO INTERIOR</t>
  </si>
  <si>
    <t>8. MERCANCÍAS EN TRÁNSITO</t>
  </si>
  <si>
    <t>Incluye cargas y descargas en tránsito y taras</t>
  </si>
  <si>
    <t>8.1. MERCANCÍAS EN TRÁNSITO EN CONTENEDORES</t>
  </si>
  <si>
    <t>9. TRÁFICO RO-RO</t>
  </si>
  <si>
    <t>Datos en unidades</t>
  </si>
  <si>
    <t>Incluye camiones, remolques, semirremolques, plataformas, cabezas tractoras, furgones y otros equipos</t>
  </si>
  <si>
    <t>9.1. UNIDADES DE TRANSPORTE INTERMODAL RO-RO</t>
  </si>
  <si>
    <t>10. CONTENEDORES</t>
  </si>
  <si>
    <t>Datos en TEUS</t>
  </si>
  <si>
    <t>10.1. CONTENEDORES EN TRÁNSITO</t>
  </si>
  <si>
    <t>11.1. BUQUES MERCANTES (G.T.)</t>
  </si>
  <si>
    <t>11. BUQUES MERCANTES (NÚMERO)</t>
  </si>
  <si>
    <t>Datos en número</t>
  </si>
  <si>
    <t>Incluye tanques, graneleros, carga general, portacontenedores, ro-ro, de pasaje y otros buques mercantes</t>
  </si>
  <si>
    <t>Datos en GT</t>
  </si>
  <si>
    <t>11.2. BUQUES DE CRUCERO (NÚMERO)</t>
  </si>
  <si>
    <t>Incluye embarques, desembarques y tránsito</t>
  </si>
  <si>
    <t>12. PASAJEROS EN RÉGIMEN DE TRANSPORTE Y DE CRUCERO</t>
  </si>
  <si>
    <t>Incluye cargas de combustibles líquidos</t>
  </si>
  <si>
    <t>12.2. PASAJEROS DE CRUCERO</t>
  </si>
  <si>
    <t>13.1. AUTOMÓVILES EN RÉGIMEN DE PASAJE</t>
  </si>
  <si>
    <t>Incluye embarques y desembarques</t>
  </si>
  <si>
    <t>Incluye descargas de peces, moluscos, crustáceos y otros productos</t>
  </si>
  <si>
    <t>12.1. PASAJEROS EN RÉGIMEN DE TRANSPORTE</t>
  </si>
  <si>
    <t>MERCANCÍAS SEGÚN SU NATURALEZA</t>
  </si>
  <si>
    <t>Acumulado desde enero</t>
  </si>
  <si>
    <t>Grupo energético</t>
  </si>
  <si>
    <t>Petróleo crudo</t>
  </si>
  <si>
    <t>Fueloil</t>
  </si>
  <si>
    <t>Gasoil</t>
  </si>
  <si>
    <t>Gasolina</t>
  </si>
  <si>
    <t>Otros productos petrolíferos</t>
  </si>
  <si>
    <t>Gases energéticos de petróleo</t>
  </si>
  <si>
    <t>Carbón y coque de petróleo</t>
  </si>
  <si>
    <t>Gas natural</t>
  </si>
  <si>
    <t>Biocombustibles</t>
  </si>
  <si>
    <t>Grupo siderometalúrgico</t>
  </si>
  <si>
    <t>Mineral de hierro</t>
  </si>
  <si>
    <t>Otros minerales y residuos metálicos</t>
  </si>
  <si>
    <t>Chatarra de hierro</t>
  </si>
  <si>
    <t>Productos siderúrgicos</t>
  </si>
  <si>
    <t>Otros productos metalúrgicos</t>
  </si>
  <si>
    <t>Grupo minerales no metálicos</t>
  </si>
  <si>
    <t>Sal común</t>
  </si>
  <si>
    <t>Otros minerales no metálicos</t>
  </si>
  <si>
    <t>Grupo abonos</t>
  </si>
  <si>
    <t>Fosfatos</t>
  </si>
  <si>
    <t>Potasas</t>
  </si>
  <si>
    <t>Abonos naturales y artificiales</t>
  </si>
  <si>
    <t>Grupo productos químicos</t>
  </si>
  <si>
    <t>Productos químicos</t>
  </si>
  <si>
    <t>Grupo materiales de construcción</t>
  </si>
  <si>
    <t>Asfalto</t>
  </si>
  <si>
    <t>Cemento y clínker</t>
  </si>
  <si>
    <t>Materiales de construcción elaborados</t>
  </si>
  <si>
    <t>Grupo agroganadero y alimentario</t>
  </si>
  <si>
    <t>Cereales y sus harinas</t>
  </si>
  <si>
    <t>Habas de soja</t>
  </si>
  <si>
    <t>Frutas, hortalizas y legumbres</t>
  </si>
  <si>
    <t>Vinos, bebidas, alcoholes y derivados</t>
  </si>
  <si>
    <t>Conservas</t>
  </si>
  <si>
    <t>Tabaco, cacao, café y especias</t>
  </si>
  <si>
    <t>Aceites y grasas</t>
  </si>
  <si>
    <t>Otros productos alimenticios</t>
  </si>
  <si>
    <t>Pescado congelado y refrigerado</t>
  </si>
  <si>
    <t>Piensos y forrajes</t>
  </si>
  <si>
    <t>Grupo otras mercancías</t>
  </si>
  <si>
    <t>Maderas y corcho</t>
  </si>
  <si>
    <t>Papel y pasta</t>
  </si>
  <si>
    <t>Maquinaria, aparatos, herramientas y respuestos</t>
  </si>
  <si>
    <t>Resto de mercancías</t>
  </si>
  <si>
    <t>Grupo vehículos y elementos de transporte</t>
  </si>
  <si>
    <t>Vehículos y sus piezas</t>
  </si>
  <si>
    <t>Taras de equipamiento ro-ro</t>
  </si>
  <si>
    <t>Tara de contenedores</t>
  </si>
  <si>
    <t>TOTAL MERCANCÍAS SEGÚN SU NATURALEZA Y PRESENTACIÓN  (*)</t>
  </si>
  <si>
    <t>Melilla</t>
  </si>
  <si>
    <t>Marín y Ría de Pontevedra</t>
  </si>
  <si>
    <t>Gijón</t>
  </si>
  <si>
    <t>Ferrol-San Cibrao</t>
  </si>
  <si>
    <t>Cartagena</t>
  </si>
  <si>
    <t>Bilbao</t>
  </si>
  <si>
    <t>Las Palmas</t>
  </si>
  <si>
    <t>Ceuta</t>
  </si>
  <si>
    <t>Barcelona</t>
  </si>
  <si>
    <t>Huelva</t>
  </si>
  <si>
    <t>Castellón</t>
  </si>
  <si>
    <t xml:space="preserve"> </t>
  </si>
  <si>
    <t>Motril</t>
  </si>
  <si>
    <t>TOTAL</t>
  </si>
  <si>
    <t xml:space="preserve"> Marzo </t>
  </si>
  <si>
    <t xml:space="preserve"> Marzo</t>
  </si>
  <si>
    <t>(graneles líquidos, graneles sólidos y mercancía general)</t>
  </si>
  <si>
    <t>13.2. AUTOMÓVILES EN RÉGIMEN DE MERCANCÍA</t>
  </si>
  <si>
    <t>Incluye tractores, autobuses, turismos, camiones, vehículos especiales, motocicletas y resto</t>
  </si>
  <si>
    <t>Incluye inicio, fin de línea y tránsito</t>
  </si>
  <si>
    <t>Incluye cargas de combustibles líquidos, agua, hielo, provisiones y varios</t>
  </si>
  <si>
    <t>Incluye buques de crucero en cualquier tipo de situación (sin indicencias, en reparación, en avituallamiento, en construcción, en desguace e inactivo)</t>
  </si>
  <si>
    <t xml:space="preserve"> TOTAL MERCANCÍAS SEGÚN SU NATURALEZA Y PRESENTACIÓN  (*)</t>
  </si>
  <si>
    <t xml:space="preserve"> Marzo de 2026</t>
  </si>
  <si>
    <t>En régimen de mercancía</t>
  </si>
  <si>
    <t>Málaga</t>
  </si>
  <si>
    <t>10.2. CONTENEDORES ORIGEN-DESTINO NACIONAL</t>
  </si>
  <si>
    <t>Incluye descargas y cargas sin tránsito, y el origen o el destino, respectivamente, es nacional. No incluye transbordo</t>
  </si>
  <si>
    <t>10.3. CONTENEDORES IMPORT-EXPORT</t>
  </si>
  <si>
    <t>Incluye descargas y cargas sin tránsito, y el origen o el destino, respectivamente, no es nacional. No incluye transbordo</t>
  </si>
  <si>
    <t>Import-Export</t>
  </si>
  <si>
    <t>Origen-destino nacional</t>
  </si>
  <si>
    <t>Fecha: 21/8/2026</t>
  </si>
  <si>
    <t>Pasaia</t>
  </si>
  <si>
    <t>Maquinaria, aparatos, herramientas y repuestos</t>
  </si>
  <si>
    <t>Baleares</t>
  </si>
  <si>
    <t xml:space="preserve">Marzo </t>
  </si>
  <si>
    <t>Santa Cruz de Tenerife</t>
  </si>
  <si>
    <t>Santander</t>
  </si>
  <si>
    <t>Sevilla</t>
  </si>
  <si>
    <t>Tarragona</t>
  </si>
  <si>
    <t>Valencia</t>
  </si>
  <si>
    <t>Vigo</t>
  </si>
  <si>
    <t>Vilagarcía</t>
  </si>
  <si>
    <t>1. IMPORTACIONES TOTALES</t>
  </si>
  <si>
    <t>Fecha: 21/08/2026</t>
  </si>
  <si>
    <t>Var.(%)</t>
  </si>
  <si>
    <t>No incluye tránsito, ni taras ni transbordo y el país de origen es distinto a España</t>
  </si>
  <si>
    <t>1.1. IMPORTACIONES DE GRANELES LÍQUIDOS</t>
  </si>
  <si>
    <t>1.2. IMPORTACIONES DE GRANELES SÓLIDOS</t>
  </si>
  <si>
    <t>1.3. IMPORTACIONES DE MERCANCÍA GENERAL</t>
  </si>
  <si>
    <t>-</t>
  </si>
  <si>
    <t>2. EXPORTACIONES TOTALES</t>
  </si>
  <si>
    <t>No incluye tránsito, ni taras ni transbordo y el país de destino es distinto a España</t>
  </si>
  <si>
    <t>2.1. EXPORTACIONES DE GRANELES LÍQUIDOS</t>
  </si>
  <si>
    <t>2.2. EXPORTACIONES DE GRANELES SÓLIDOS</t>
  </si>
  <si>
    <t>2.3. EXPORTACIONES DE MERCANCÍA GENERAL</t>
  </si>
  <si>
    <t>EVOLUCIÓN MENSUAL (toneladas)</t>
  </si>
  <si>
    <t>En la celda del mes actual del 2022 y 2021 copiar la fórmula del mes anterior y reemplazar el número del mes</t>
  </si>
  <si>
    <t>Año 2021: de enero al mes actual la fórmula está vinculada al resumen 2022 del mes correspondiente, para que los datos sean los más actualizados; para el resto de meses de 2021 la fórmula está vinculada al resumen 2021</t>
  </si>
  <si>
    <t xml:space="preserve">Gráfico 2022: incluir en Selcción datos el mes actual </t>
  </si>
  <si>
    <t>TRAFICO TOTAL</t>
  </si>
  <si>
    <t>GRANELES LIQUIDOS</t>
  </si>
  <si>
    <t>GRANELES SOLIDOS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</si>
  <si>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</si>
  <si>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</si>
  <si>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</si>
  <si>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</si>
  <si>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</si>
  <si>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</si>
  <si>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</si>
  <si>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</si>
  <si>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</si>
  <si>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</si>
  <si>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</si>
  <si>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</si>
  <si>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MERCANCIA GENERAL</t>
  </si>
  <si>
    <t>MERCANCIAS EN CONTENEDORES</t>
  </si>
  <si>
    <t>TEUS</t>
  </si>
  <si>
    <t>EVOLUCIÓN MENSUAL (%)</t>
  </si>
  <si>
    <t>Copiar la fórmula del mes anterior y actualizar de la siguiente forma:</t>
  </si>
  <si>
    <t>Tráfico total: la fórmula debe recoger de la celda AFx a la celda AF9 (para 2022) y de la celda AEx a la AE9 para 2021. Lo mismo para GL y GS pero cambiando la columna</t>
  </si>
  <si>
    <t>Mercancía General: la fórmula debe recoger de la celda AFx a la celda AF36 (para el 2022) y de la celda AEx a la AE36 para el 2021. Igual para M.en contenedores y Teus cambiando la columna</t>
  </si>
  <si>
    <t>Gráfico 2022: se incluirá en Selección datos el mes actual</t>
  </si>
  <si>
    <t>AFx a AF9</t>
  </si>
  <si>
    <t>AEx a AE9</t>
  </si>
  <si>
    <t>AFx a AF36</t>
  </si>
  <si>
    <t>AEx a AE36</t>
  </si>
  <si>
    <t>EVOLUCIÓN INTERANUAL (millones de toneladas)</t>
  </si>
  <si>
    <t>Añadir el mes actual en cada columna y copiar la fórmula del mes anterior, que habrá que cambiar de la siguiente forma:</t>
  </si>
  <si>
    <t>Tráfico total: la fórmula debe recoger de la celda AFx a la celda AF9 (para 2022) y de la celda AE20 a la AEx para 2021. Lo mismo para GL y GS pero cambiando la columna</t>
  </si>
  <si>
    <t>Mercancía General: la fórmula debe recoger de la celda AFx a la celda AF36 (para el 2022) y de la celda AE47 a la Aex para el 2021. Igual para M.en contenedores y Teus cambiando la columna</t>
  </si>
  <si>
    <t>En los gráficos se cambiará la Selección datos para que coja los datos del mes y los once meses anteriores</t>
  </si>
  <si>
    <t>Se marcará en gris la fila con los datos del mes anterior que ya no está en la Selección datos</t>
  </si>
  <si>
    <t>AE20 a AEx</t>
  </si>
  <si>
    <t xml:space="preserve">TEUS </t>
  </si>
  <si>
    <t>AE47 a AEx</t>
  </si>
  <si>
    <t>EVOLUCIÓN INTERANUAL (%)</t>
  </si>
  <si>
    <t>Tráfico total: la fórmula debe recoger de la celda AFx a la celda AF9 (para 2022) y de la celda AE20 a la AEx para 2021; también de la celda Aey a AE9 para el 2021 y de AD20 a Adx para 2020. Lo mismo para GL y GS pero cambiando la columna</t>
  </si>
  <si>
    <t>Mercancía General: la fórmula debe recoger de la celda AFx a la celda AF36 (para el 2022) y de la celda AE47 a la AEx para el 2021; además de la celda AEy a la AE36 para 2021 y de AD47 a Adx para 2020. Igual para M.en contenedores y Teus cambiando la columna</t>
  </si>
  <si>
    <t>AEy a AE9</t>
  </si>
  <si>
    <t>AD20 a ADx</t>
  </si>
  <si>
    <t>AEy a AE36</t>
  </si>
  <si>
    <t>AD47 a ADx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</si>
</sst>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d\-m\-yyyy;@"/>
    <numFmt numFmtId="165" formatCode="#,##0.0_ ;[Red]\-#,##0.0\ "/>
    <numFmt numFmtId="166" formatCode="#,##0_ ;[Red]\-#,##0\ "/>
    <numFmt numFmtId="167" formatCode="0.0"/>
    <numFmt numFmtId="168" formatCode="#,##0.0"/>
    <numFmt numFmtId="169" formatCode="[$-C0A]mmm\-yy;@"/>
    <numFmt numFmtId="170" formatCode="[$-C0A]mmmm\-yy;@"/>
  </numFmts>
  <fonts count="45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i/>
      <sz val="15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4" tint="-0.4999237037263100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28"/>
      <color rgb="FF0A0943"/>
      <name val="Archivo"/>
      <family val="2"/>
    </font>
    <font>
      <sz val="11"/>
      <color theme="1"/>
      <name val="Archivo"/>
      <family val="2"/>
    </font>
    <font>
      <sz val="11"/>
      <name val="Calibri"/>
      <family val="2"/>
      <scheme val="minor"/>
    </font>
    <font>
      <i/>
      <sz val="8"/>
      <color theme="1"/>
      <name val="Arial"/>
      <family val="2"/>
    </font>
    <font>
      <sz val="9"/>
      <color theme="1"/>
      <name val="Arial"/>
      <family val="2"/>
    </font>
    <font>
      <b/>
      <sz val="16"/>
      <color rgb="FF0A0A44"/>
      <name val="Arial"/>
      <family val="2"/>
    </font>
    <font>
      <b/>
      <sz val="8"/>
      <color rgb="FF363636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rgb="FF363636"/>
      <name val="Arial"/>
      <family val="2"/>
    </font>
    <font>
      <sz val="11"/>
      <color theme="0"/>
      <name val="Calibri"/>
      <family val="2"/>
      <scheme val="minor"/>
    </font>
    <font>
      <b/>
      <sz val="9"/>
      <color theme="0"/>
      <name val="Arial"/>
      <family val="2"/>
    </font>
    <font>
      <i/>
      <sz val="9"/>
      <color rgb="FFFF0000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12"/>
      <color rgb="FF0A0A44"/>
      <name val="Arial"/>
      <family val="2"/>
    </font>
    <font>
      <b/>
      <sz val="10"/>
      <color theme="0"/>
      <name val="Arial"/>
      <family val="2"/>
    </font>
    <font>
      <b/>
      <sz val="10"/>
      <color rgb="FF363636"/>
      <name val="Arial"/>
      <family val="2"/>
    </font>
    <font>
      <sz val="10"/>
      <color rgb="FF363636"/>
      <name val="Arial"/>
      <family val="2"/>
    </font>
    <font>
      <b/>
      <sz val="9"/>
      <color theme="1"/>
      <name val="Arial"/>
      <family val="2"/>
    </font>
    <font>
      <i/>
      <sz val="10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0"/>
      <color rgb="FF0A0A44"/>
      <name val="Arial"/>
      <family val="2"/>
    </font>
    <font>
      <sz val="11"/>
      <color theme="0"/>
      <name val="Arial"/>
      <family val="2"/>
    </font>
    <font>
      <b/>
      <sz val="14"/>
      <color theme="1"/>
      <name val="Arial"/>
      <family val="2"/>
    </font>
    <font>
      <b/>
      <sz val="11"/>
      <color theme="0"/>
      <name val="Arial"/>
      <family val="2"/>
    </font>
    <font>
      <b/>
      <sz val="16"/>
      <color rgb="FF00408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A7BCE3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0A0A44"/>
        <bgColor indexed="64"/>
      </patternFill>
    </fill>
    <fill>
      <patternFill patternType="solid">
        <fgColor theme="0"/>
        <bgColor indexed="64"/>
      </patternFill>
    </fill>
  </fills>
  <borders count="75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rgb="FFA7BCE3"/>
      </left>
      <right style="thin">
        <color rgb="FFA7BCE3"/>
      </right>
      <top style="thin">
        <color theme="0"/>
      </top>
      <bottom/>
      <diagonal/>
    </border>
    <border>
      <left/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auto="1"/>
      </left>
      <right/>
      <top style="thin">
        <color auto="1"/>
      </top>
      <bottom style="thin">
        <color theme="0"/>
      </bottom>
      <diagonal/>
    </border>
    <border>
      <left/>
      <right/>
      <top style="thin">
        <color auto="1"/>
      </top>
      <bottom style="thin">
        <color theme="0"/>
      </bottom>
      <diagonal/>
    </border>
    <border>
      <left style="thin">
        <color rgb="FF0A0A44"/>
      </left>
      <right/>
      <top style="thin">
        <color theme="0"/>
      </top>
      <bottom style="thin">
        <color theme="0"/>
      </bottom>
      <diagonal/>
    </border>
    <border>
      <left style="thin">
        <color auto="1"/>
      </left>
      <right/>
      <top style="thin">
        <color theme="0"/>
      </top>
      <bottom style="thin">
        <color theme="0"/>
      </bottom>
      <diagonal/>
    </border>
    <border>
      <left style="thin">
        <color auto="1"/>
      </left>
      <right/>
      <top style="thin">
        <color theme="0"/>
      </top>
      <bottom style="thin">
        <color auto="1"/>
      </bottom>
      <diagonal/>
    </border>
    <border>
      <left/>
      <right/>
      <top style="thin">
        <color theme="0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theme="0"/>
      </bottom>
      <diagonal/>
    </border>
    <border>
      <left/>
      <right style="thin">
        <color auto="1"/>
      </right>
      <top style="thin">
        <color theme="0"/>
      </top>
      <bottom style="thin">
        <color auto="1"/>
      </bottom>
      <diagonal/>
    </border>
    <border>
      <left style="thin">
        <color theme="0"/>
      </left>
      <right/>
      <top style="thin">
        <color auto="1"/>
      </top>
      <bottom style="thin">
        <color theme="0"/>
      </bottom>
      <diagonal/>
    </border>
    <border>
      <left style="thin">
        <color rgb="FF0A0A44"/>
      </left>
      <right/>
      <top style="thin">
        <color auto="1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auto="1"/>
      </bottom>
      <diagonal/>
    </border>
    <border>
      <left style="thin">
        <color rgb="FF0A0A44"/>
      </left>
      <right/>
      <top style="thin">
        <color theme="0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/>
      <top style="thin">
        <color auto="1"/>
      </top>
      <bottom style="thin">
        <color auto="1"/>
      </bottom>
      <diagonal/>
    </border>
    <border>
      <left style="thin">
        <color rgb="FF0A0A4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/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 style="thin">
        <color theme="0"/>
      </right>
      <top style="thin">
        <color theme="0"/>
      </top>
      <bottom style="thin">
        <color theme="2" tint="-9.9917600024414813E-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2" tint="-9.9917600024414813E-2"/>
      </bottom>
      <diagonal/>
    </border>
    <border>
      <left style="thin">
        <color theme="0"/>
      </left>
      <right/>
      <top/>
      <bottom style="thin">
        <color theme="0" tint="-0.14996795556505021"/>
      </bottom>
      <diagonal/>
    </border>
    <border>
      <left style="thin">
        <color theme="0"/>
      </left>
      <right/>
      <top style="thin">
        <color theme="0" tint="-0.149967955565050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rgb="FFFFFFFF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rgb="FFFFFFFF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FFFFFF"/>
      </bottom>
      <diagonal/>
    </border>
    <border>
      <left style="thin">
        <color theme="0"/>
      </left>
      <right style="thin">
        <color rgb="FFFFFFFF"/>
      </right>
      <top/>
      <bottom style="thin">
        <color theme="0"/>
      </bottom>
      <diagonal/>
    </border>
    <border>
      <left/>
      <right style="thin">
        <color rgb="FFFFFFFF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0A0A44"/>
      </right>
      <top style="thin">
        <color auto="1"/>
      </top>
      <bottom style="thin">
        <color auto="1"/>
      </bottom>
      <diagonal/>
    </border>
    <border>
      <left style="thin">
        <color rgb="FF0A0A44"/>
      </left>
      <right/>
      <top style="thin">
        <color auto="1"/>
      </top>
      <bottom style="thin">
        <color rgb="FFFFFFFF"/>
      </bottom>
      <diagonal/>
    </border>
    <border>
      <left/>
      <right/>
      <top style="thin">
        <color auto="1"/>
      </top>
      <bottom style="thin">
        <color rgb="FFFFFFFF"/>
      </bottom>
      <diagonal/>
    </border>
    <border>
      <left/>
      <right style="thin">
        <color auto="1"/>
      </right>
      <top style="thin">
        <color auto="1"/>
      </top>
      <bottom style="thin">
        <color rgb="FFFFFFFF"/>
      </bottom>
      <diagonal/>
    </border>
    <border>
      <left style="thin">
        <color auto="1"/>
      </left>
      <right/>
      <top style="thin">
        <color auto="1"/>
      </top>
      <bottom style="thin">
        <color rgb="FFFFFFFF"/>
      </bottom>
      <diagonal/>
    </border>
    <border>
      <left style="thin">
        <color theme="0"/>
      </left>
      <right style="thin">
        <color rgb="FFFFFFFF"/>
      </right>
      <top style="thin">
        <color theme="0"/>
      </top>
      <bottom style="thin">
        <color auto="1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 style="thin">
        <color theme="0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/>
      <bottom style="thin">
        <color theme="2" tint="-9.9948118533890809E-2"/>
      </bottom>
      <diagonal/>
    </border>
    <border>
      <left/>
      <right/>
      <top style="thin">
        <color theme="2" tint="-9.9948118533890809E-2"/>
      </top>
      <bottom/>
      <diagonal/>
    </border>
    <border>
      <left style="thin">
        <color theme="0"/>
      </left>
      <right/>
      <top/>
      <bottom style="thin">
        <color theme="2" tint="-9.9948118533890809E-2"/>
      </bottom>
      <diagonal/>
    </border>
    <border>
      <left style="thin">
        <color theme="0"/>
      </left>
      <right/>
      <top style="thin">
        <color theme="2" tint="-9.9948118533890809E-2"/>
      </top>
      <bottom/>
      <diagonal/>
    </border>
    <border>
      <left/>
      <right style="thin">
        <color theme="0"/>
      </right>
      <top style="thin">
        <color theme="0"/>
      </top>
      <bottom style="thin">
        <color theme="2" tint="-9.9948118533890809E-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2" tint="-9.9948118533890809E-2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8" fillId="0" borderId="0"/>
  </cellStyleXfs>
  <cellXfs count="284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2" fillId="0" borderId="0" xfId="0" applyFont="1"/>
    <xf numFmtId="0" fontId="6" fillId="0" borderId="0" xfId="0" applyFont="1"/>
    <xf numFmtId="0" fontId="0" fillId="0" borderId="1" xfId="0" applyBorder="1"/>
    <xf numFmtId="164" fontId="7" fillId="0" borderId="0" xfId="0" applyNumberFormat="1" applyFont="1"/>
    <xf numFmtId="0" fontId="8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left" vertical="top"/>
    </xf>
    <xf numFmtId="0" fontId="7" fillId="0" borderId="0" xfId="0" applyFont="1"/>
    <xf numFmtId="0" fontId="13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14" fillId="0" borderId="7" xfId="0" applyFont="1" applyBorder="1"/>
    <xf numFmtId="0" fontId="15" fillId="0" borderId="7" xfId="0" applyFont="1" applyBorder="1"/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1" fillId="0" borderId="0" xfId="0" applyFont="1"/>
    <xf numFmtId="0" fontId="22" fillId="0" borderId="0" xfId="0" applyFont="1" applyAlignment="1">
      <alignment horizontal="right"/>
    </xf>
    <xf numFmtId="0" fontId="23" fillId="2" borderId="4" xfId="0" applyFont="1" applyFill="1" applyBorder="1" applyAlignment="1">
      <alignment horizontal="left" vertical="center"/>
    </xf>
    <xf numFmtId="0" fontId="23" fillId="2" borderId="8" xfId="0" applyFont="1" applyFill="1" applyBorder="1" applyAlignment="1">
      <alignment horizontal="left" vertical="center"/>
    </xf>
    <xf numFmtId="0" fontId="7" fillId="0" borderId="1" xfId="0" applyFont="1" applyBorder="1"/>
    <xf numFmtId="0" fontId="12" fillId="0" borderId="1" xfId="0" applyFont="1" applyBorder="1"/>
    <xf numFmtId="0" fontId="24" fillId="0" borderId="0" xfId="0" applyFont="1"/>
    <xf numFmtId="0" fontId="22" fillId="3" borderId="16" xfId="0" applyFont="1" applyFill="1" applyBorder="1" applyAlignment="1">
      <alignment horizontal="left" vertical="center"/>
    </xf>
    <xf numFmtId="0" fontId="20" fillId="3" borderId="10" xfId="0" applyFont="1" applyFill="1" applyBorder="1" applyAlignment="1">
      <alignment horizontal="right" vertical="center"/>
    </xf>
    <xf numFmtId="0" fontId="20" fillId="4" borderId="4" xfId="0" applyFont="1" applyFill="1" applyBorder="1" applyAlignment="1">
      <alignment horizontal="left" vertical="center"/>
    </xf>
    <xf numFmtId="0" fontId="20" fillId="4" borderId="8" xfId="0" applyFont="1" applyFill="1" applyBorder="1" applyAlignment="1">
      <alignment horizontal="left" vertical="center"/>
    </xf>
    <xf numFmtId="0" fontId="20" fillId="2" borderId="4" xfId="0" applyFont="1" applyFill="1" applyBorder="1" applyAlignment="1">
      <alignment horizontal="left" vertical="center"/>
    </xf>
    <xf numFmtId="0" fontId="20" fillId="3" borderId="0" xfId="0" applyFont="1" applyFill="1" applyAlignment="1">
      <alignment horizontal="right" vertical="center"/>
    </xf>
    <xf numFmtId="0" fontId="17" fillId="0" borderId="0" xfId="0" applyFont="1" applyAlignment="1">
      <alignment vertical="center"/>
    </xf>
    <xf numFmtId="3" fontId="28" fillId="4" borderId="6" xfId="0" applyNumberFormat="1" applyFont="1" applyFill="1" applyBorder="1" applyAlignment="1">
      <alignment vertical="center"/>
    </xf>
    <xf numFmtId="3" fontId="28" fillId="0" borderId="6" xfId="0" applyNumberFormat="1" applyFont="1" applyBorder="1" applyAlignment="1">
      <alignment vertical="center"/>
    </xf>
    <xf numFmtId="3" fontId="29" fillId="3" borderId="12" xfId="0" applyNumberFormat="1" applyFont="1" applyFill="1" applyBorder="1" applyAlignment="1">
      <alignment horizontal="right" vertical="center"/>
    </xf>
    <xf numFmtId="3" fontId="29" fillId="3" borderId="4" xfId="0" applyNumberFormat="1" applyFont="1" applyFill="1" applyBorder="1" applyAlignment="1">
      <alignment horizontal="right" vertical="center"/>
    </xf>
    <xf numFmtId="3" fontId="28" fillId="4" borderId="12" xfId="0" applyNumberFormat="1" applyFont="1" applyFill="1" applyBorder="1" applyAlignment="1">
      <alignment horizontal="right" vertical="center"/>
    </xf>
    <xf numFmtId="3" fontId="28" fillId="4" borderId="8" xfId="0" applyNumberFormat="1" applyFont="1" applyFill="1" applyBorder="1" applyAlignment="1">
      <alignment horizontal="right" vertical="center"/>
    </xf>
    <xf numFmtId="3" fontId="28" fillId="4" borderId="4" xfId="0" applyNumberFormat="1" applyFont="1" applyFill="1" applyBorder="1" applyAlignment="1">
      <alignment horizontal="right" vertical="center"/>
    </xf>
    <xf numFmtId="3" fontId="28" fillId="4" borderId="10" xfId="0" applyNumberFormat="1" applyFont="1" applyFill="1" applyBorder="1" applyAlignment="1">
      <alignment horizontal="right" vertical="center"/>
    </xf>
    <xf numFmtId="3" fontId="28" fillId="4" borderId="6" xfId="0" applyNumberFormat="1" applyFont="1" applyFill="1" applyBorder="1" applyAlignment="1">
      <alignment horizontal="right" vertical="center"/>
    </xf>
    <xf numFmtId="3" fontId="28" fillId="0" borderId="4" xfId="0" applyNumberFormat="1" applyFont="1" applyBorder="1" applyAlignment="1">
      <alignment horizontal="right" vertical="center"/>
    </xf>
    <xf numFmtId="3" fontId="28" fillId="0" borderId="9" xfId="0" applyNumberFormat="1" applyFont="1" applyBorder="1" applyAlignment="1">
      <alignment horizontal="right" vertical="center"/>
    </xf>
    <xf numFmtId="3" fontId="28" fillId="0" borderId="8" xfId="0" applyNumberFormat="1" applyFont="1" applyBorder="1" applyAlignment="1">
      <alignment horizontal="right" vertical="center"/>
    </xf>
    <xf numFmtId="3" fontId="28" fillId="4" borderId="3" xfId="0" applyNumberFormat="1" applyFont="1" applyFill="1" applyBorder="1" applyAlignment="1">
      <alignment horizontal="right" vertical="center"/>
    </xf>
    <xf numFmtId="3" fontId="28" fillId="4" borderId="13" xfId="0" applyNumberFormat="1" applyFont="1" applyFill="1" applyBorder="1" applyAlignment="1">
      <alignment horizontal="right" vertical="center"/>
    </xf>
    <xf numFmtId="166" fontId="28" fillId="4" borderId="4" xfId="0" applyNumberFormat="1" applyFont="1" applyFill="1" applyBorder="1" applyAlignment="1">
      <alignment horizontal="right" vertical="center"/>
    </xf>
    <xf numFmtId="165" fontId="28" fillId="4" borderId="4" xfId="0" applyNumberFormat="1" applyFont="1" applyFill="1" applyBorder="1" applyAlignment="1">
      <alignment horizontal="right" vertical="center"/>
    </xf>
    <xf numFmtId="3" fontId="28" fillId="2" borderId="4" xfId="0" applyNumberFormat="1" applyFont="1" applyFill="1" applyBorder="1" applyAlignment="1">
      <alignment horizontal="right" vertical="center"/>
    </xf>
    <xf numFmtId="166" fontId="28" fillId="2" borderId="4" xfId="0" applyNumberFormat="1" applyFont="1" applyFill="1" applyBorder="1" applyAlignment="1">
      <alignment horizontal="right" vertical="center"/>
    </xf>
    <xf numFmtId="165" fontId="28" fillId="2" borderId="4" xfId="0" applyNumberFormat="1" applyFont="1" applyFill="1" applyBorder="1" applyAlignment="1">
      <alignment horizontal="right" vertical="center"/>
    </xf>
    <xf numFmtId="3" fontId="28" fillId="4" borderId="1" xfId="0" applyNumberFormat="1" applyFont="1" applyFill="1" applyBorder="1" applyAlignment="1">
      <alignment horizontal="right" vertical="center"/>
    </xf>
    <xf numFmtId="3" fontId="28" fillId="4" borderId="0" xfId="0" applyNumberFormat="1" applyFont="1" applyFill="1" applyAlignment="1">
      <alignment horizontal="right" vertical="center"/>
    </xf>
    <xf numFmtId="3" fontId="28" fillId="0" borderId="14" xfId="0" applyNumberFormat="1" applyFont="1" applyBorder="1" applyAlignment="1">
      <alignment horizontal="right" vertical="center"/>
    </xf>
    <xf numFmtId="3" fontId="28" fillId="0" borderId="1" xfId="0" applyNumberFormat="1" applyFont="1" applyBorder="1" applyAlignment="1">
      <alignment horizontal="right" vertical="center"/>
    </xf>
    <xf numFmtId="3" fontId="28" fillId="0" borderId="6" xfId="0" applyNumberFormat="1" applyFont="1" applyBorder="1" applyAlignment="1">
      <alignment horizontal="right" vertical="center"/>
    </xf>
    <xf numFmtId="3" fontId="28" fillId="0" borderId="0" xfId="0" applyNumberFormat="1" applyFont="1" applyAlignment="1">
      <alignment horizontal="right" vertical="center"/>
    </xf>
    <xf numFmtId="0" fontId="7" fillId="0" borderId="10" xfId="0" applyFont="1" applyBorder="1"/>
    <xf numFmtId="0" fontId="17" fillId="0" borderId="10" xfId="0" applyFont="1" applyBorder="1" applyAlignment="1">
      <alignment vertical="center"/>
    </xf>
    <xf numFmtId="164" fontId="22" fillId="0" borderId="0" xfId="0" applyNumberFormat="1" applyFont="1" applyAlignment="1">
      <alignment horizontal="right" vertical="center"/>
    </xf>
    <xf numFmtId="0" fontId="16" fillId="0" borderId="0" xfId="0" applyFont="1"/>
    <xf numFmtId="3" fontId="30" fillId="5" borderId="12" xfId="0" applyNumberFormat="1" applyFont="1" applyFill="1" applyBorder="1" applyAlignment="1">
      <alignment horizontal="right" vertical="center"/>
    </xf>
    <xf numFmtId="3" fontId="30" fillId="5" borderId="8" xfId="0" applyNumberFormat="1" applyFont="1" applyFill="1" applyBorder="1" applyAlignment="1">
      <alignment horizontal="right" vertical="center"/>
    </xf>
    <xf numFmtId="3" fontId="30" fillId="5" borderId="6" xfId="0" applyNumberFormat="1" applyFont="1" applyFill="1" applyBorder="1" applyAlignment="1">
      <alignment horizontal="right" vertical="center"/>
    </xf>
    <xf numFmtId="0" fontId="31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0" fontId="19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3" fontId="32" fillId="5" borderId="14" xfId="0" applyNumberFormat="1" applyFont="1" applyFill="1" applyBorder="1" applyAlignment="1">
      <alignment horizontal="right" vertical="center"/>
    </xf>
    <xf numFmtId="165" fontId="32" fillId="5" borderId="14" xfId="0" applyNumberFormat="1" applyFont="1" applyFill="1" applyBorder="1" applyAlignment="1">
      <alignment horizontal="right" vertical="center"/>
    </xf>
    <xf numFmtId="166" fontId="34" fillId="6" borderId="9" xfId="0" applyNumberFormat="1" applyFont="1" applyFill="1" applyBorder="1" applyAlignment="1">
      <alignment horizontal="right" vertical="center"/>
    </xf>
    <xf numFmtId="165" fontId="34" fillId="6" borderId="9" xfId="0" applyNumberFormat="1" applyFont="1" applyFill="1" applyBorder="1" applyAlignment="1">
      <alignment horizontal="right" vertical="center"/>
    </xf>
    <xf numFmtId="0" fontId="32" fillId="5" borderId="6" xfId="0" applyFont="1" applyFill="1" applyBorder="1" applyAlignment="1">
      <alignment horizontal="center" vertical="center"/>
    </xf>
    <xf numFmtId="165" fontId="34" fillId="6" borderId="17" xfId="0" applyNumberFormat="1" applyFont="1" applyFill="1" applyBorder="1" applyAlignment="1">
      <alignment horizontal="right" vertical="center"/>
    </xf>
    <xf numFmtId="0" fontId="33" fillId="0" borderId="8" xfId="0" applyFont="1" applyBorder="1" applyAlignment="1">
      <alignment vertical="center"/>
    </xf>
    <xf numFmtId="3" fontId="34" fillId="0" borderId="18" xfId="0" applyNumberFormat="1" applyFont="1" applyBorder="1" applyAlignment="1">
      <alignment horizontal="right" vertical="center"/>
    </xf>
    <xf numFmtId="3" fontId="34" fillId="0" borderId="19" xfId="0" applyNumberFormat="1" applyFont="1" applyBorder="1" applyAlignment="1">
      <alignment horizontal="right" vertical="center"/>
    </xf>
    <xf numFmtId="3" fontId="34" fillId="0" borderId="20" xfId="0" applyNumberFormat="1" applyFont="1" applyBorder="1" applyAlignment="1">
      <alignment horizontal="right" vertical="center"/>
    </xf>
    <xf numFmtId="3" fontId="34" fillId="0" borderId="9" xfId="0" applyNumberFormat="1" applyFont="1" applyBorder="1" applyAlignment="1">
      <alignment horizontal="right" vertical="center"/>
    </xf>
    <xf numFmtId="3" fontId="34" fillId="0" borderId="21" xfId="0" applyNumberFormat="1" applyFont="1" applyBorder="1" applyAlignment="1">
      <alignment horizontal="right" vertical="center"/>
    </xf>
    <xf numFmtId="3" fontId="34" fillId="0" borderId="22" xfId="0" applyNumberFormat="1" applyFont="1" applyBorder="1" applyAlignment="1">
      <alignment horizontal="right" vertical="center"/>
    </xf>
    <xf numFmtId="3" fontId="34" fillId="0" borderId="23" xfId="0" applyNumberFormat="1" applyFont="1" applyBorder="1" applyAlignment="1">
      <alignment horizontal="right" vertical="center"/>
    </xf>
    <xf numFmtId="166" fontId="34" fillId="6" borderId="19" xfId="0" applyNumberFormat="1" applyFont="1" applyFill="1" applyBorder="1" applyAlignment="1">
      <alignment horizontal="right" vertical="center"/>
    </xf>
    <xf numFmtId="165" fontId="34" fillId="6" borderId="24" xfId="0" applyNumberFormat="1" applyFont="1" applyFill="1" applyBorder="1" applyAlignment="1">
      <alignment horizontal="right" vertical="center"/>
    </xf>
    <xf numFmtId="166" fontId="34" fillId="6" borderId="23" xfId="0" applyNumberFormat="1" applyFont="1" applyFill="1" applyBorder="1" applyAlignment="1">
      <alignment horizontal="right" vertical="center"/>
    </xf>
    <xf numFmtId="165" fontId="34" fillId="6" borderId="25" xfId="0" applyNumberFormat="1" applyFont="1" applyFill="1" applyBorder="1" applyAlignment="1">
      <alignment horizontal="right" vertical="center"/>
    </xf>
    <xf numFmtId="0" fontId="33" fillId="0" borderId="26" xfId="0" applyFont="1" applyBorder="1" applyAlignment="1">
      <alignment vertical="center"/>
    </xf>
    <xf numFmtId="3" fontId="34" fillId="0" borderId="27" xfId="0" applyNumberFormat="1" applyFont="1" applyBorder="1" applyAlignment="1">
      <alignment horizontal="right" vertical="center"/>
    </xf>
    <xf numFmtId="165" fontId="34" fillId="6" borderId="19" xfId="0" applyNumberFormat="1" applyFont="1" applyFill="1" applyBorder="1" applyAlignment="1">
      <alignment horizontal="right" vertical="center"/>
    </xf>
    <xf numFmtId="0" fontId="33" fillId="0" borderId="28" xfId="0" applyFont="1" applyBorder="1" applyAlignment="1">
      <alignment vertical="center"/>
    </xf>
    <xf numFmtId="3" fontId="34" fillId="0" borderId="29" xfId="0" applyNumberFormat="1" applyFont="1" applyBorder="1" applyAlignment="1">
      <alignment horizontal="right" vertical="center"/>
    </xf>
    <xf numFmtId="165" fontId="34" fillId="6" borderId="23" xfId="0" applyNumberFormat="1" applyFont="1" applyFill="1" applyBorder="1" applyAlignment="1">
      <alignment horizontal="right" vertical="center"/>
    </xf>
    <xf numFmtId="0" fontId="33" fillId="0" borderId="28" xfId="0" applyFont="1" applyBorder="1" applyAlignment="1">
      <alignment horizontal="left" vertical="center"/>
    </xf>
    <xf numFmtId="166" fontId="34" fillId="6" borderId="30" xfId="0" applyNumberFormat="1" applyFont="1" applyFill="1" applyBorder="1" applyAlignment="1">
      <alignment horizontal="right" vertical="center"/>
    </xf>
    <xf numFmtId="165" fontId="34" fillId="6" borderId="30" xfId="0" applyNumberFormat="1" applyFont="1" applyFill="1" applyBorder="1" applyAlignment="1">
      <alignment horizontal="right" vertical="center"/>
    </xf>
    <xf numFmtId="165" fontId="34" fillId="6" borderId="31" xfId="0" applyNumberFormat="1" applyFont="1" applyFill="1" applyBorder="1" applyAlignment="1">
      <alignment horizontal="right" vertical="center"/>
    </xf>
    <xf numFmtId="0" fontId="33" fillId="3" borderId="32" xfId="0" applyFont="1" applyFill="1" applyBorder="1" applyAlignment="1">
      <alignment horizontal="left" vertical="center" wrapText="1"/>
    </xf>
    <xf numFmtId="0" fontId="35" fillId="0" borderId="0" xfId="0" applyFont="1" applyAlignment="1">
      <alignment horizontal="right" vertical="center"/>
    </xf>
    <xf numFmtId="0" fontId="36" fillId="0" borderId="0" xfId="0" applyFont="1" applyAlignment="1">
      <alignment vertical="center"/>
    </xf>
    <xf numFmtId="3" fontId="34" fillId="4" borderId="9" xfId="0" applyNumberFormat="1" applyFont="1" applyFill="1" applyBorder="1" applyAlignment="1">
      <alignment horizontal="right" vertical="center"/>
    </xf>
    <xf numFmtId="0" fontId="33" fillId="4" borderId="8" xfId="0" applyFont="1" applyFill="1" applyBorder="1" applyAlignment="1">
      <alignment vertical="center"/>
    </xf>
    <xf numFmtId="3" fontId="34" fillId="4" borderId="20" xfId="0" applyNumberFormat="1" applyFont="1" applyFill="1" applyBorder="1" applyAlignment="1">
      <alignment horizontal="right" vertical="center"/>
    </xf>
    <xf numFmtId="0" fontId="33" fillId="4" borderId="26" xfId="0" applyFont="1" applyFill="1" applyBorder="1" applyAlignment="1">
      <alignment vertical="center"/>
    </xf>
    <xf numFmtId="3" fontId="34" fillId="4" borderId="27" xfId="0" applyNumberFormat="1" applyFont="1" applyFill="1" applyBorder="1" applyAlignment="1">
      <alignment horizontal="right" vertical="center"/>
    </xf>
    <xf numFmtId="3" fontId="34" fillId="4" borderId="19" xfId="0" applyNumberFormat="1" applyFont="1" applyFill="1" applyBorder="1" applyAlignment="1">
      <alignment horizontal="right" vertical="center"/>
    </xf>
    <xf numFmtId="0" fontId="33" fillId="4" borderId="28" xfId="0" applyFont="1" applyFill="1" applyBorder="1" applyAlignment="1">
      <alignment vertical="center"/>
    </xf>
    <xf numFmtId="3" fontId="34" fillId="4" borderId="29" xfId="0" applyNumberFormat="1" applyFont="1" applyFill="1" applyBorder="1" applyAlignment="1">
      <alignment horizontal="right" vertical="center"/>
    </xf>
    <xf numFmtId="3" fontId="34" fillId="4" borderId="23" xfId="0" applyNumberFormat="1" applyFont="1" applyFill="1" applyBorder="1" applyAlignment="1">
      <alignment horizontal="right" vertical="center"/>
    </xf>
    <xf numFmtId="0" fontId="33" fillId="4" borderId="33" xfId="0" applyFont="1" applyFill="1" applyBorder="1" applyAlignment="1">
      <alignment vertical="center"/>
    </xf>
    <xf numFmtId="3" fontId="34" fillId="4" borderId="34" xfId="0" applyNumberFormat="1" applyFont="1" applyFill="1" applyBorder="1" applyAlignment="1">
      <alignment horizontal="right" vertical="center"/>
    </xf>
    <xf numFmtId="3" fontId="34" fillId="4" borderId="30" xfId="0" applyNumberFormat="1" applyFont="1" applyFill="1" applyBorder="1" applyAlignment="1">
      <alignment horizontal="right" vertical="center"/>
    </xf>
    <xf numFmtId="0" fontId="33" fillId="4" borderId="8" xfId="0" applyFont="1" applyFill="1" applyBorder="1" applyAlignment="1">
      <alignment horizontal="left" vertical="center"/>
    </xf>
    <xf numFmtId="3" fontId="34" fillId="4" borderId="21" xfId="0" applyNumberFormat="1" applyFont="1" applyFill="1" applyBorder="1" applyAlignment="1">
      <alignment horizontal="right" vertical="center"/>
    </xf>
    <xf numFmtId="3" fontId="34" fillId="4" borderId="18" xfId="0" applyNumberFormat="1" applyFont="1" applyFill="1" applyBorder="1" applyAlignment="1">
      <alignment horizontal="right" vertical="center"/>
    </xf>
    <xf numFmtId="3" fontId="34" fillId="4" borderId="22" xfId="0" applyNumberFormat="1" applyFont="1" applyFill="1" applyBorder="1" applyAlignment="1">
      <alignment horizontal="right" vertical="center"/>
    </xf>
    <xf numFmtId="3" fontId="34" fillId="4" borderId="35" xfId="0" applyNumberFormat="1" applyFont="1" applyFill="1" applyBorder="1" applyAlignment="1">
      <alignment horizontal="right" vertical="center"/>
    </xf>
    <xf numFmtId="0" fontId="0" fillId="0" borderId="36" xfId="0" applyBorder="1"/>
    <xf numFmtId="0" fontId="0" fillId="6" borderId="0" xfId="0" applyFill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0" xfId="0" applyAlignment="1">
      <alignment horizontal="left"/>
    </xf>
    <xf numFmtId="0" fontId="37" fillId="0" borderId="0" xfId="0" applyFont="1"/>
    <xf numFmtId="168" fontId="30" fillId="5" borderId="10" xfId="0" applyNumberFormat="1" applyFont="1" applyFill="1" applyBorder="1" applyAlignment="1">
      <alignment horizontal="right" vertical="center"/>
    </xf>
    <xf numFmtId="167" fontId="28" fillId="4" borderId="6" xfId="0" applyNumberFormat="1" applyFont="1" applyFill="1" applyBorder="1" applyAlignment="1">
      <alignment horizontal="right" vertical="center"/>
    </xf>
    <xf numFmtId="167" fontId="28" fillId="4" borderId="4" xfId="0" applyNumberFormat="1" applyFont="1" applyFill="1" applyBorder="1" applyAlignment="1">
      <alignment horizontal="right" vertical="center"/>
    </xf>
    <xf numFmtId="167" fontId="28" fillId="0" borderId="3" xfId="0" applyNumberFormat="1" applyFont="1" applyBorder="1" applyAlignment="1">
      <alignment horizontal="right" vertical="center"/>
    </xf>
    <xf numFmtId="167" fontId="28" fillId="0" borderId="1" xfId="0" applyNumberFormat="1" applyFont="1" applyBorder="1" applyAlignment="1">
      <alignment horizontal="right" vertical="center"/>
    </xf>
    <xf numFmtId="167" fontId="29" fillId="3" borderId="6" xfId="0" applyNumberFormat="1" applyFont="1" applyFill="1" applyBorder="1" applyAlignment="1">
      <alignment horizontal="right" vertical="center"/>
    </xf>
    <xf numFmtId="167" fontId="28" fillId="4" borderId="5" xfId="0" applyNumberFormat="1" applyFont="1" applyFill="1" applyBorder="1" applyAlignment="1">
      <alignment horizontal="right" vertical="center"/>
    </xf>
    <xf numFmtId="167" fontId="28" fillId="0" borderId="7" xfId="0" applyNumberFormat="1" applyFont="1" applyBorder="1" applyAlignment="1">
      <alignment horizontal="right" vertical="center"/>
    </xf>
    <xf numFmtId="0" fontId="20" fillId="4" borderId="3" xfId="0" applyFont="1" applyFill="1" applyBorder="1" applyAlignment="1">
      <alignment horizontal="left" vertical="center"/>
    </xf>
    <xf numFmtId="0" fontId="0" fillId="0" borderId="41" xfId="0" applyBorder="1"/>
    <xf numFmtId="0" fontId="0" fillId="0" borderId="42" xfId="0" applyBorder="1"/>
    <xf numFmtId="0" fontId="27" fillId="0" borderId="0" xfId="0" applyFont="1"/>
    <xf numFmtId="0" fontId="0" fillId="0" borderId="36" xfId="0" applyBorder="1" applyAlignment="1">
      <alignment horizontal="left"/>
    </xf>
    <xf numFmtId="3" fontId="25" fillId="5" borderId="0" xfId="0" applyNumberFormat="1" applyFont="1" applyFill="1" applyAlignment="1">
      <alignment horizontal="right" vertical="center"/>
    </xf>
    <xf numFmtId="0" fontId="30" fillId="5" borderId="1" xfId="0" applyFont="1" applyFill="1" applyBorder="1" applyAlignment="1">
      <alignment horizontal="center" vertical="center"/>
    </xf>
    <xf numFmtId="0" fontId="20" fillId="4" borderId="11" xfId="0" applyFont="1" applyFill="1" applyBorder="1" applyAlignment="1">
      <alignment horizontal="left" vertical="center"/>
    </xf>
    <xf numFmtId="0" fontId="30" fillId="5" borderId="10" xfId="0" applyFont="1" applyFill="1" applyBorder="1" applyAlignment="1">
      <alignment horizontal="left" vertical="center" indent="1"/>
    </xf>
    <xf numFmtId="3" fontId="20" fillId="3" borderId="4" xfId="0" applyNumberFormat="1" applyFont="1" applyFill="1" applyBorder="1" applyAlignment="1">
      <alignment horizontal="right" vertical="center"/>
    </xf>
    <xf numFmtId="3" fontId="20" fillId="3" borderId="6" xfId="0" applyNumberFormat="1" applyFont="1" applyFill="1" applyBorder="1" applyAlignment="1">
      <alignment horizontal="right" vertical="center"/>
    </xf>
    <xf numFmtId="3" fontId="20" fillId="3" borderId="12" xfId="0" applyNumberFormat="1" applyFont="1" applyFill="1" applyBorder="1" applyAlignment="1">
      <alignment horizontal="right" vertical="center"/>
    </xf>
    <xf numFmtId="0" fontId="27" fillId="0" borderId="9" xfId="0" applyFont="1" applyBorder="1" applyAlignment="1">
      <alignment vertical="center"/>
    </xf>
    <xf numFmtId="0" fontId="26" fillId="0" borderId="7" xfId="0" applyFont="1" applyBorder="1" applyAlignment="1">
      <alignment vertical="center"/>
    </xf>
    <xf numFmtId="0" fontId="28" fillId="0" borderId="8" xfId="0" applyFont="1" applyBorder="1" applyAlignment="1">
      <alignment horizontal="right" vertical="center"/>
    </xf>
    <xf numFmtId="0" fontId="27" fillId="0" borderId="4" xfId="0" applyFont="1" applyBorder="1" applyAlignment="1">
      <alignment horizontal="left" vertical="center"/>
    </xf>
    <xf numFmtId="0" fontId="30" fillId="5" borderId="4" xfId="0" applyFont="1" applyFill="1" applyBorder="1" applyAlignment="1">
      <alignment horizontal="center" vertical="center"/>
    </xf>
    <xf numFmtId="3" fontId="28" fillId="4" borderId="4" xfId="0" applyNumberFormat="1" applyFont="1" applyFill="1" applyBorder="1" applyAlignment="1">
      <alignment vertical="center"/>
    </xf>
    <xf numFmtId="0" fontId="7" fillId="0" borderId="43" xfId="0" applyFont="1" applyBorder="1"/>
    <xf numFmtId="0" fontId="28" fillId="0" borderId="11" xfId="0" applyFont="1" applyBorder="1" applyAlignment="1">
      <alignment horizontal="right" vertical="center"/>
    </xf>
    <xf numFmtId="0" fontId="28" fillId="0" borderId="4" xfId="0" applyFont="1" applyBorder="1" applyAlignment="1">
      <alignment horizontal="right" vertical="center"/>
    </xf>
    <xf numFmtId="0" fontId="28" fillId="0" borderId="4" xfId="0" applyFont="1" applyBorder="1" applyAlignment="1">
      <alignment vertical="center"/>
    </xf>
    <xf numFmtId="0" fontId="30" fillId="5" borderId="7" xfId="0" applyFont="1" applyFill="1" applyBorder="1" applyAlignment="1">
      <alignment horizontal="center" vertical="center"/>
    </xf>
    <xf numFmtId="0" fontId="7" fillId="0" borderId="44" xfId="0" applyFont="1" applyBorder="1"/>
    <xf numFmtId="3" fontId="25" fillId="5" borderId="8" xfId="0" applyNumberFormat="1" applyFont="1" applyFill="1" applyBorder="1" applyAlignment="1">
      <alignment horizontal="right" vertical="center"/>
    </xf>
    <xf numFmtId="167" fontId="25" fillId="5" borderId="5" xfId="0" applyNumberFormat="1" applyFont="1" applyFill="1" applyBorder="1" applyAlignment="1">
      <alignment horizontal="right" vertical="center"/>
    </xf>
    <xf numFmtId="3" fontId="25" fillId="5" borderId="4" xfId="0" applyNumberFormat="1" applyFont="1" applyFill="1" applyBorder="1" applyAlignment="1">
      <alignment vertical="center"/>
    </xf>
    <xf numFmtId="3" fontId="32" fillId="5" borderId="6" xfId="0" applyNumberFormat="1" applyFont="1" applyFill="1" applyBorder="1" applyAlignment="1">
      <alignment horizontal="right" vertical="center"/>
    </xf>
    <xf numFmtId="165" fontId="32" fillId="5" borderId="6" xfId="0" applyNumberFormat="1" applyFont="1" applyFill="1" applyBorder="1" applyAlignment="1">
      <alignment horizontal="right" vertical="center"/>
    </xf>
    <xf numFmtId="168" fontId="30" fillId="5" borderId="8" xfId="0" applyNumberFormat="1" applyFont="1" applyFill="1" applyBorder="1" applyAlignment="1">
      <alignment horizontal="right" vertical="center"/>
    </xf>
    <xf numFmtId="3" fontId="30" fillId="5" borderId="4" xfId="0" applyNumberFormat="1" applyFont="1" applyFill="1" applyBorder="1" applyAlignment="1">
      <alignment horizontal="right" vertical="center"/>
    </xf>
    <xf numFmtId="0" fontId="30" fillId="5" borderId="7" xfId="0" applyFont="1" applyFill="1" applyBorder="1" applyAlignment="1">
      <alignment horizontal="left" vertical="center" indent="1"/>
    </xf>
    <xf numFmtId="0" fontId="32" fillId="5" borderId="45" xfId="0" applyFont="1" applyFill="1" applyBorder="1" applyAlignment="1">
      <alignment horizontal="center" vertical="center"/>
    </xf>
    <xf numFmtId="0" fontId="33" fillId="3" borderId="53" xfId="0" applyFont="1" applyFill="1" applyBorder="1" applyAlignment="1">
      <alignment horizontal="left" vertical="center" wrapText="1"/>
    </xf>
    <xf numFmtId="0" fontId="33" fillId="2" borderId="54" xfId="0" applyFont="1" applyFill="1" applyBorder="1" applyAlignment="1">
      <alignment horizontal="left" vertical="center" wrapText="1"/>
    </xf>
    <xf numFmtId="3" fontId="34" fillId="2" borderId="55" xfId="0" applyNumberFormat="1" applyFont="1" applyFill="1" applyBorder="1" applyAlignment="1">
      <alignment horizontal="right" vertical="center" wrapText="1"/>
    </xf>
    <xf numFmtId="3" fontId="34" fillId="2" borderId="56" xfId="0" applyNumberFormat="1" applyFont="1" applyFill="1" applyBorder="1" applyAlignment="1">
      <alignment horizontal="right" vertical="center" wrapText="1"/>
    </xf>
    <xf numFmtId="166" fontId="34" fillId="2" borderId="30" xfId="0" applyNumberFormat="1" applyFont="1" applyFill="1" applyBorder="1" applyAlignment="1">
      <alignment horizontal="right" vertical="center" wrapText="1"/>
    </xf>
    <xf numFmtId="165" fontId="34" fillId="2" borderId="57" xfId="0" applyNumberFormat="1" applyFont="1" applyFill="1" applyBorder="1" applyAlignment="1">
      <alignment horizontal="right" vertical="center" wrapText="1"/>
    </xf>
    <xf numFmtId="3" fontId="34" fillId="2" borderId="58" xfId="0" applyNumberFormat="1" applyFont="1" applyFill="1" applyBorder="1" applyAlignment="1">
      <alignment horizontal="right" vertical="center" wrapText="1"/>
    </xf>
    <xf numFmtId="0" fontId="22" fillId="0" borderId="60" xfId="0" applyFont="1" applyBorder="1" applyAlignment="1">
      <alignment horizontal="left" vertical="center" wrapText="1" indent="1"/>
    </xf>
    <xf numFmtId="3" fontId="21" fillId="0" borderId="61" xfId="0" applyNumberFormat="1" applyFont="1" applyBorder="1" applyAlignment="1">
      <alignment horizontal="right" vertical="center" wrapText="1"/>
    </xf>
    <xf numFmtId="168" fontId="21" fillId="0" borderId="61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0" fillId="4" borderId="49" xfId="0" applyFont="1" applyFill="1" applyBorder="1" applyAlignment="1">
      <alignment horizontal="left" vertical="center"/>
    </xf>
    <xf numFmtId="0" fontId="20" fillId="3" borderId="5" xfId="0" applyFont="1" applyFill="1" applyBorder="1" applyAlignment="1">
      <alignment horizontal="left" vertical="center" indent="1"/>
    </xf>
    <xf numFmtId="0" fontId="20" fillId="3" borderId="48" xfId="0" applyFont="1" applyFill="1" applyBorder="1" applyAlignment="1">
      <alignment horizontal="left" vertical="center" indent="1"/>
    </xf>
    <xf numFmtId="0" fontId="25" fillId="5" borderId="47" xfId="0" applyFont="1" applyFill="1" applyBorder="1" applyAlignment="1">
      <alignment horizontal="right" vertical="center"/>
    </xf>
    <xf numFmtId="0" fontId="30" fillId="5" borderId="46" xfId="0" applyFont="1" applyFill="1" applyBorder="1" applyAlignment="1">
      <alignment horizontal="center" vertical="center"/>
    </xf>
    <xf numFmtId="0" fontId="30" fillId="5" borderId="47" xfId="0" applyFont="1" applyFill="1" applyBorder="1" applyAlignment="1">
      <alignment horizontal="center" vertical="center"/>
    </xf>
    <xf numFmtId="0" fontId="30" fillId="5" borderId="48" xfId="0" applyFont="1" applyFill="1" applyBorder="1" applyAlignment="1">
      <alignment horizontal="center" vertical="center"/>
    </xf>
    <xf numFmtId="0" fontId="20" fillId="3" borderId="48" xfId="0" applyFont="1" applyFill="1" applyBorder="1" applyAlignment="1">
      <alignment horizontal="left" vertical="center" wrapText="1" indent="1"/>
    </xf>
    <xf numFmtId="0" fontId="33" fillId="3" borderId="32" xfId="0" applyFont="1" applyFill="1" applyBorder="1" applyAlignment="1">
      <alignment horizontal="left" vertical="center" wrapText="1"/>
    </xf>
    <xf numFmtId="0" fontId="33" fillId="3" borderId="52" xfId="0" applyFont="1" applyFill="1" applyBorder="1" applyAlignment="1">
      <alignment horizontal="left" vertical="center" wrapText="1"/>
    </xf>
    <xf numFmtId="0" fontId="32" fillId="5" borderId="47" xfId="0" applyFont="1" applyFill="1" applyBorder="1" applyAlignment="1">
      <alignment horizontal="right" vertical="center"/>
    </xf>
    <xf numFmtId="0" fontId="32" fillId="5" borderId="51" xfId="0" applyFont="1" applyFill="1" applyBorder="1" applyAlignment="1">
      <alignment horizontal="center" vertical="center"/>
    </xf>
    <xf numFmtId="0" fontId="33" fillId="3" borderId="45" xfId="0" applyFont="1" applyFill="1" applyBorder="1" applyAlignment="1">
      <alignment horizontal="left" vertical="center" wrapText="1"/>
    </xf>
    <xf numFmtId="0" fontId="32" fillId="5" borderId="50" xfId="0" applyFont="1" applyFill="1" applyBorder="1" applyAlignment="1">
      <alignment horizontal="center" vertical="center"/>
    </xf>
    <xf numFmtId="0" fontId="32" fillId="5" borderId="4" xfId="0" applyFont="1" applyFill="1" applyBorder="1" applyAlignment="1">
      <alignment horizontal="center" vertical="center"/>
    </xf>
    <xf numFmtId="0" fontId="32" fillId="5" borderId="46" xfId="0" applyFont="1" applyFill="1" applyBorder="1" applyAlignment="1">
      <alignment horizontal="center" vertical="center"/>
    </xf>
    <xf numFmtId="0" fontId="32" fillId="5" borderId="59" xfId="0" applyFont="1" applyFill="1" applyBorder="1" applyAlignment="1">
      <alignment horizontal="center" vertical="center"/>
    </xf>
    <xf numFmtId="0" fontId="30" fillId="5" borderId="5" xfId="0" applyFont="1" applyFill="1" applyBorder="1" applyAlignment="1">
      <alignment horizontal="center" vertical="center"/>
    </xf>
    <xf numFmtId="0" fontId="30" fillId="5" borderId="62" xfId="0" applyFont="1" applyFill="1" applyBorder="1" applyAlignment="1">
      <alignment horizontal="center" vertical="center"/>
    </xf>
    <xf numFmtId="0" fontId="38" fillId="0" borderId="2" xfId="1" applyBorder="1"/>
    <xf numFmtId="0" fontId="38" fillId="0" borderId="3" xfId="1" applyBorder="1"/>
    <xf numFmtId="0" fontId="38" fillId="0" borderId="4" xfId="1" applyBorder="1"/>
    <xf numFmtId="0" fontId="38" fillId="0" borderId="5" xfId="1" applyBorder="1"/>
    <xf numFmtId="0" fontId="38" fillId="0" borderId="0" xfId="1"/>
    <xf numFmtId="0" fontId="38" fillId="0" borderId="6" xfId="1" applyBorder="1"/>
    <xf numFmtId="0" fontId="38" fillId="0" borderId="7" xfId="1" applyBorder="1"/>
    <xf numFmtId="0" fontId="38" fillId="0" borderId="8" xfId="1" applyBorder="1"/>
    <xf numFmtId="0" fontId="38" fillId="0" borderId="9" xfId="1" applyBorder="1"/>
    <xf numFmtId="0" fontId="38" fillId="0" borderId="10" xfId="1" applyBorder="1"/>
    <xf numFmtId="0" fontId="38" fillId="0" borderId="11" xfId="1" applyBorder="1"/>
    <xf numFmtId="0" fontId="38" fillId="0" borderId="1" xfId="1" applyBorder="1"/>
    <xf numFmtId="0" fontId="38" fillId="0" borderId="12" xfId="1" applyBorder="1"/>
    <xf numFmtId="0" fontId="38" fillId="0" borderId="13" xfId="1" applyBorder="1"/>
    <xf numFmtId="0" fontId="38" fillId="0" borderId="14" xfId="1" applyBorder="1"/>
    <xf numFmtId="0" fontId="38" fillId="0" borderId="15" xfId="1" applyBorder="1"/>
    <xf numFmtId="0" fontId="14" fillId="0" borderId="7" xfId="1" applyFont="1" applyBorder="1"/>
    <xf numFmtId="0" fontId="15" fillId="0" borderId="7" xfId="1" applyFont="1" applyBorder="1"/>
    <xf numFmtId="0" fontId="38" fillId="0" borderId="41" xfId="1" applyBorder="1"/>
    <xf numFmtId="0" fontId="38" fillId="0" borderId="42" xfId="1" applyBorder="1"/>
    <xf numFmtId="0" fontId="27" fillId="0" borderId="0" xfId="1" applyFont="1"/>
    <xf numFmtId="0" fontId="30" fillId="5" borderId="15" xfId="0" applyFont="1" applyFill="1" applyBorder="1" applyAlignment="1">
      <alignment horizontal="center" vertical="center"/>
    </xf>
    <xf numFmtId="0" fontId="30" fillId="5" borderId="11" xfId="0" applyFont="1" applyFill="1" applyBorder="1" applyAlignment="1">
      <alignment horizontal="center" vertical="center"/>
    </xf>
    <xf numFmtId="0" fontId="30" fillId="5" borderId="6" xfId="0" applyFont="1" applyFill="1" applyBorder="1" applyAlignment="1">
      <alignment horizontal="center" vertical="center"/>
    </xf>
    <xf numFmtId="0" fontId="22" fillId="0" borderId="63" xfId="0" applyFont="1" applyBorder="1" applyAlignment="1">
      <alignment horizontal="left" vertical="center" wrapText="1" indent="1"/>
    </xf>
    <xf numFmtId="3" fontId="21" fillId="0" borderId="64" xfId="0" applyNumberFormat="1" applyFont="1" applyBorder="1" applyAlignment="1">
      <alignment horizontal="right" vertical="center" wrapText="1"/>
    </xf>
    <xf numFmtId="168" fontId="21" fillId="0" borderId="64" xfId="0" applyNumberFormat="1" applyFont="1" applyBorder="1" applyAlignment="1">
      <alignment horizontal="right" vertical="center" wrapText="1"/>
    </xf>
    <xf numFmtId="0" fontId="21" fillId="0" borderId="1" xfId="0" applyFont="1" applyBorder="1"/>
    <xf numFmtId="0" fontId="30" fillId="5" borderId="0" xfId="0" applyFont="1" applyFill="1" applyAlignment="1">
      <alignment horizontal="left" vertical="center" indent="1"/>
    </xf>
    <xf numFmtId="3" fontId="30" fillId="5" borderId="1" xfId="0" applyNumberFormat="1" applyFont="1" applyFill="1" applyBorder="1" applyAlignment="1">
      <alignment horizontal="right" vertical="center"/>
    </xf>
    <xf numFmtId="168" fontId="30" fillId="5" borderId="14" xfId="0" applyNumberFormat="1" applyFont="1" applyFill="1" applyBorder="1" applyAlignment="1">
      <alignment horizontal="right" vertical="center"/>
    </xf>
    <xf numFmtId="0" fontId="0" fillId="0" borderId="65" xfId="0" applyBorder="1"/>
    <xf numFmtId="0" fontId="0" fillId="0" borderId="66" xfId="0" applyBorder="1"/>
    <xf numFmtId="0" fontId="21" fillId="0" borderId="67" xfId="0" applyFont="1" applyBorder="1"/>
    <xf numFmtId="0" fontId="0" fillId="0" borderId="68" xfId="0" applyBorder="1"/>
    <xf numFmtId="0" fontId="0" fillId="0" borderId="0" xfId="0" applyAlignment="1">
      <alignment vertical="center"/>
    </xf>
    <xf numFmtId="0" fontId="0" fillId="0" borderId="0" xfId="0" applyAlignment="1">
      <alignment horizontal="left" indent="1"/>
    </xf>
    <xf numFmtId="0" fontId="0" fillId="0" borderId="69" xfId="0" applyBorder="1"/>
    <xf numFmtId="0" fontId="0" fillId="0" borderId="70" xfId="0" applyBorder="1"/>
    <xf numFmtId="0" fontId="40" fillId="0" borderId="0" xfId="0" applyFont="1" applyAlignment="1">
      <alignment vertical="center"/>
    </xf>
    <xf numFmtId="0" fontId="27" fillId="2" borderId="0" xfId="0" applyFont="1" applyFill="1"/>
    <xf numFmtId="0" fontId="41" fillId="0" borderId="0" xfId="0" applyFont="1"/>
    <xf numFmtId="2" fontId="24" fillId="0" borderId="0" xfId="0" applyNumberFormat="1" applyFont="1"/>
    <xf numFmtId="0" fontId="19" fillId="0" borderId="0" xfId="0" applyFont="1"/>
    <xf numFmtId="0" fontId="42" fillId="2" borderId="0" xfId="0" quotePrefix="1" applyFont="1" applyFill="1" applyAlignment="1">
      <alignment horizontal="right"/>
    </xf>
    <xf numFmtId="0" fontId="43" fillId="0" borderId="0" xfId="0" applyFont="1"/>
    <xf numFmtId="0" fontId="43" fillId="0" borderId="0" xfId="0" applyFont="1" applyAlignment="1">
      <alignment horizontal="center"/>
    </xf>
    <xf numFmtId="3" fontId="41" fillId="0" borderId="0" xfId="0" applyNumberFormat="1" applyFont="1"/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24" fillId="6" borderId="0" xfId="0" applyFont="1" applyFill="1" applyAlignment="1">
      <alignment vertical="center"/>
    </xf>
    <xf numFmtId="0" fontId="24" fillId="0" borderId="0" xfId="0" applyFont="1" applyAlignment="1">
      <alignment vertical="center"/>
    </xf>
    <xf numFmtId="10" fontId="24" fillId="0" borderId="0" xfId="0" applyNumberFormat="1" applyFont="1" applyAlignment="1">
      <alignment vertical="center"/>
    </xf>
    <xf numFmtId="0" fontId="44" fillId="2" borderId="0" xfId="0" applyFont="1" applyFill="1" applyAlignment="1">
      <alignment horizontal="center" vertical="center"/>
    </xf>
    <xf numFmtId="0" fontId="39" fillId="0" borderId="0" xfId="0" applyFont="1" applyAlignment="1">
      <alignment vertical="center"/>
    </xf>
    <xf numFmtId="0" fontId="39" fillId="0" borderId="0" xfId="0" applyFont="1" applyAlignment="1">
      <alignment horizontal="center" vertical="center"/>
    </xf>
    <xf numFmtId="0" fontId="24" fillId="6" borderId="71" xfId="0" applyFont="1" applyFill="1" applyBorder="1" applyAlignment="1">
      <alignment vertical="center"/>
    </xf>
    <xf numFmtId="0" fontId="24" fillId="6" borderId="72" xfId="0" applyFont="1" applyFill="1" applyBorder="1" applyAlignment="1">
      <alignment vertical="center"/>
    </xf>
    <xf numFmtId="0" fontId="24" fillId="6" borderId="73" xfId="0" applyFont="1" applyFill="1" applyBorder="1" applyAlignment="1">
      <alignment vertical="center"/>
    </xf>
    <xf numFmtId="0" fontId="24" fillId="6" borderId="74" xfId="0" applyFont="1" applyFill="1" applyBorder="1" applyAlignment="1">
      <alignment vertical="center"/>
    </xf>
    <xf numFmtId="0" fontId="39" fillId="0" borderId="0" xfId="0" applyFont="1"/>
    <xf numFmtId="169" fontId="24" fillId="0" borderId="0" xfId="0" applyNumberFormat="1" applyFont="1"/>
    <xf numFmtId="0" fontId="24" fillId="0" borderId="71" xfId="0" applyFont="1" applyBorder="1"/>
    <xf numFmtId="0" fontId="24" fillId="0" borderId="72" xfId="0" applyFont="1" applyBorder="1"/>
    <xf numFmtId="0" fontId="24" fillId="0" borderId="73" xfId="0" applyFont="1" applyBorder="1"/>
    <xf numFmtId="0" fontId="24" fillId="0" borderId="74" xfId="0" applyFont="1" applyBorder="1"/>
    <xf numFmtId="170" fontId="24" fillId="0" borderId="0" xfId="0" applyNumberFormat="1" applyFont="1"/>
    <xf numFmtId="0" fontId="0" fillId="2" borderId="0" xfId="0" applyFill="1" applyAlignment="1">
      <alignment horizontal="center" vertical="center"/>
    </xf>
    <xf numFmtId="3" fontId="24" fillId="0" borderId="0" xfId="0" applyNumberFormat="1" applyFont="1" applyAlignment="1">
      <alignment vertical="center"/>
    </xf>
    <xf numFmtId="169" fontId="24" fillId="0" borderId="0" xfId="0" applyNumberFormat="1" applyFont="1" applyAlignment="1">
      <alignment vertical="center"/>
    </xf>
    <xf numFmtId="170" fontId="24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</cellXfs>
  <cellStyles count="2">
    <cellStyle name="Normal" xfId="0" builtinId="0"/>
    <cellStyle name="Normal 2" xfId="1" xr:uid="{C09EDC87-E292-4CA1-8C68-4DA4FAFEC5E2}"/>
  </cellStyles>
  <dxfs count="74"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5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6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7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8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9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0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1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2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3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4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5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6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7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8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9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0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1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9525">
              <a:noFill/>
            </a:ln>
            <a:effectLst/>
          </c:spPr>
          <c:invertIfNegative val="0"/>
          <c:cat>
            <c:strRef>
              <c:f>'Total tráfico'!$A$7:$A$34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'Total tráfico'!$E$7:$E$34</c:f>
              <c:numCache>
                <c:formatCode>#,##0</c:formatCode>
                <c:ptCount val="28"/>
                <c:pt idx="0">
                  <c:v>2780116.0120000001</c:v>
                </c:pt>
                <c:pt idx="1">
                  <c:v>746267</c:v>
                </c:pt>
                <c:pt idx="2">
                  <c:v>1586639.024</c:v>
                </c:pt>
                <c:pt idx="3">
                  <c:v>913715.53599999996</c:v>
                </c:pt>
                <c:pt idx="4">
                  <c:v>23233259.046</c:v>
                </c:pt>
                <c:pt idx="5">
                  <c:v>1363948.2490000001</c:v>
                </c:pt>
                <c:pt idx="6">
                  <c:v>3665750.4419999998</c:v>
                </c:pt>
                <c:pt idx="7">
                  <c:v>17200725.502999999</c:v>
                </c:pt>
                <c:pt idx="8">
                  <c:v>8353687</c:v>
                </c:pt>
                <c:pt idx="9">
                  <c:v>9091092.8990000002</c:v>
                </c:pt>
                <c:pt idx="10">
                  <c:v>4609504.92</c:v>
                </c:pt>
                <c:pt idx="11">
                  <c:v>487595</c:v>
                </c:pt>
                <c:pt idx="12">
                  <c:v>1802147.8559999999</c:v>
                </c:pt>
                <c:pt idx="13">
                  <c:v>3127125.17</c:v>
                </c:pt>
                <c:pt idx="14">
                  <c:v>7073906.057</c:v>
                </c:pt>
                <c:pt idx="15">
                  <c:v>8892661.5559999999</c:v>
                </c:pt>
                <c:pt idx="16">
                  <c:v>1666275.0490000001</c:v>
                </c:pt>
                <c:pt idx="17">
                  <c:v>482152.80599999998</c:v>
                </c:pt>
                <c:pt idx="18">
                  <c:v>137192</c:v>
                </c:pt>
                <c:pt idx="19">
                  <c:v>631682.89</c:v>
                </c:pt>
                <c:pt idx="20">
                  <c:v>876284.255</c:v>
                </c:pt>
                <c:pt idx="21">
                  <c:v>3679568.7629999998</c:v>
                </c:pt>
                <c:pt idx="22">
                  <c:v>1712572.5160000001</c:v>
                </c:pt>
                <c:pt idx="23">
                  <c:v>1025650</c:v>
                </c:pt>
                <c:pt idx="24">
                  <c:v>7392740.5920000002</c:v>
                </c:pt>
                <c:pt idx="25">
                  <c:v>18760797.191</c:v>
                </c:pt>
                <c:pt idx="26">
                  <c:v>1224933.274</c:v>
                </c:pt>
                <c:pt idx="27">
                  <c:v>397352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DF-4DA6-823E-2ADBFDB40CB5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9525">
              <a:noFill/>
            </a:ln>
            <a:effectLst/>
          </c:spPr>
          <c:invertIfNegative val="0"/>
          <c:cat>
            <c:strRef>
              <c:f>'Total tráfico'!$A$7:$A$34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'Total tráfico'!$D$7:$D$34</c:f>
              <c:numCache>
                <c:formatCode>#,##0</c:formatCode>
                <c:ptCount val="28"/>
                <c:pt idx="0">
                  <c:v>3262721.1949999998</c:v>
                </c:pt>
                <c:pt idx="1">
                  <c:v>685367</c:v>
                </c:pt>
                <c:pt idx="2">
                  <c:v>1374548.344</c:v>
                </c:pt>
                <c:pt idx="3">
                  <c:v>1140248.929</c:v>
                </c:pt>
                <c:pt idx="4">
                  <c:v>25172273.857000001</c:v>
                </c:pt>
                <c:pt idx="5">
                  <c:v>1286991.4240000001</c:v>
                </c:pt>
                <c:pt idx="6">
                  <c:v>3977913.2439999999</c:v>
                </c:pt>
                <c:pt idx="7">
                  <c:v>16586612.493000001</c:v>
                </c:pt>
                <c:pt idx="8">
                  <c:v>8159550</c:v>
                </c:pt>
                <c:pt idx="9">
                  <c:v>8679724.1239999998</c:v>
                </c:pt>
                <c:pt idx="10">
                  <c:v>4425676.6969999997</c:v>
                </c:pt>
                <c:pt idx="11">
                  <c:v>511059</c:v>
                </c:pt>
                <c:pt idx="12">
                  <c:v>1450489.1089999999</c:v>
                </c:pt>
                <c:pt idx="13">
                  <c:v>4126673.591</c:v>
                </c:pt>
                <c:pt idx="14">
                  <c:v>7110837.2860000003</c:v>
                </c:pt>
                <c:pt idx="15">
                  <c:v>8541919.0390000008</c:v>
                </c:pt>
                <c:pt idx="16">
                  <c:v>1289229.8640000001</c:v>
                </c:pt>
                <c:pt idx="17">
                  <c:v>589512.38800000004</c:v>
                </c:pt>
                <c:pt idx="18">
                  <c:v>131896</c:v>
                </c:pt>
                <c:pt idx="19">
                  <c:v>659556.44200000004</c:v>
                </c:pt>
                <c:pt idx="20">
                  <c:v>870091.56299999997</c:v>
                </c:pt>
                <c:pt idx="21">
                  <c:v>3810011.7549999999</c:v>
                </c:pt>
                <c:pt idx="22">
                  <c:v>1751804.477</c:v>
                </c:pt>
                <c:pt idx="23">
                  <c:v>1089864</c:v>
                </c:pt>
                <c:pt idx="24">
                  <c:v>7175851.3700000001</c:v>
                </c:pt>
                <c:pt idx="25">
                  <c:v>19443701.942000002</c:v>
                </c:pt>
                <c:pt idx="26">
                  <c:v>1234876.9680000001</c:v>
                </c:pt>
                <c:pt idx="27">
                  <c:v>358427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DF-4DA6-823E-2ADBFDB40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255833"/>
        <c:axId val="39481425"/>
      </c:barChart>
      <c:catAx>
        <c:axId val="225583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9481425"/>
        <c:crosses val="autoZero"/>
        <c:auto val="1"/>
        <c:lblAlgn val="ctr"/>
        <c:lblOffset val="100"/>
        <c:noMultiLvlLbl val="0"/>
      </c:catAx>
      <c:valAx>
        <c:axId val="39481425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9525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255833"/>
        <c:crosses val="autoZero"/>
        <c:crossBetween val="between"/>
      </c:valAx>
      <c:spPr>
        <a:noFill/>
        <a:ln w="9525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9525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'Tráfico interior'!$A$7:$A$34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'Tráfico interior'!$E$7:$E$34</c:f>
              <c:numCache>
                <c:formatCode>#,##0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863181</c:v>
                </c:pt>
                <c:pt idx="5">
                  <c:v>0</c:v>
                </c:pt>
                <c:pt idx="6">
                  <c:v>24</c:v>
                </c:pt>
                <c:pt idx="7">
                  <c:v>0</c:v>
                </c:pt>
                <c:pt idx="8">
                  <c:v>0</c:v>
                </c:pt>
                <c:pt idx="9">
                  <c:v>4942</c:v>
                </c:pt>
                <c:pt idx="10">
                  <c:v>0</c:v>
                </c:pt>
                <c:pt idx="11">
                  <c:v>0</c:v>
                </c:pt>
                <c:pt idx="12">
                  <c:v>5599</c:v>
                </c:pt>
                <c:pt idx="13">
                  <c:v>0</c:v>
                </c:pt>
                <c:pt idx="14">
                  <c:v>84843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273</c:v>
                </c:pt>
                <c:pt idx="22">
                  <c:v>1</c:v>
                </c:pt>
                <c:pt idx="23">
                  <c:v>0</c:v>
                </c:pt>
                <c:pt idx="24">
                  <c:v>2399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A8-427E-AF61-270FD6A93B31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'Tráfico interior'!$A$7:$A$34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'Tráfico interior'!$D$7:$D$34</c:f>
              <c:numCache>
                <c:formatCode>#,##0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14700</c:v>
                </c:pt>
                <c:pt idx="4">
                  <c:v>854733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47370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502</c:v>
                </c:pt>
                <c:pt idx="22">
                  <c:v>0</c:v>
                </c:pt>
                <c:pt idx="23">
                  <c:v>0</c:v>
                </c:pt>
                <c:pt idx="24">
                  <c:v>68620</c:v>
                </c:pt>
                <c:pt idx="25">
                  <c:v>0</c:v>
                </c:pt>
                <c:pt idx="26">
                  <c:v>84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A8-427E-AF61-270FD6A93B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2083264"/>
        <c:axId val="15682056"/>
      </c:barChart>
      <c:catAx>
        <c:axId val="6208326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682056"/>
        <c:crosses val="autoZero"/>
        <c:auto val="1"/>
        <c:lblAlgn val="ctr"/>
        <c:lblOffset val="100"/>
        <c:noMultiLvlLbl val="0"/>
      </c:catAx>
      <c:valAx>
        <c:axId val="15682056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2083264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'Mercancías tránsito'!$A$7:$A$34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'Mercancías tránsito'!$E$7:$E$34</c:f>
              <c:numCache>
                <c:formatCode>#,##0</c:formatCode>
                <c:ptCount val="28"/>
                <c:pt idx="0">
                  <c:v>6302</c:v>
                </c:pt>
                <c:pt idx="1">
                  <c:v>111147</c:v>
                </c:pt>
                <c:pt idx="2">
                  <c:v>0</c:v>
                </c:pt>
                <c:pt idx="3">
                  <c:v>9494</c:v>
                </c:pt>
                <c:pt idx="4">
                  <c:v>13466300</c:v>
                </c:pt>
                <c:pt idx="5">
                  <c:v>270975</c:v>
                </c:pt>
                <c:pt idx="6">
                  <c:v>38052</c:v>
                </c:pt>
                <c:pt idx="7">
                  <c:v>6567626</c:v>
                </c:pt>
                <c:pt idx="8">
                  <c:v>99412</c:v>
                </c:pt>
                <c:pt idx="9">
                  <c:v>121012</c:v>
                </c:pt>
                <c:pt idx="10">
                  <c:v>238556</c:v>
                </c:pt>
                <c:pt idx="11">
                  <c:v>0</c:v>
                </c:pt>
                <c:pt idx="12">
                  <c:v>28628</c:v>
                </c:pt>
                <c:pt idx="13">
                  <c:v>132950</c:v>
                </c:pt>
                <c:pt idx="14">
                  <c:v>896834</c:v>
                </c:pt>
                <c:pt idx="15">
                  <c:v>4243076</c:v>
                </c:pt>
                <c:pt idx="16">
                  <c:v>1046451</c:v>
                </c:pt>
                <c:pt idx="17">
                  <c:v>899</c:v>
                </c:pt>
                <c:pt idx="18">
                  <c:v>0</c:v>
                </c:pt>
                <c:pt idx="19">
                  <c:v>0</c:v>
                </c:pt>
                <c:pt idx="20">
                  <c:v>10631</c:v>
                </c:pt>
                <c:pt idx="21">
                  <c:v>285838</c:v>
                </c:pt>
                <c:pt idx="22">
                  <c:v>112526</c:v>
                </c:pt>
                <c:pt idx="23">
                  <c:v>1354</c:v>
                </c:pt>
                <c:pt idx="24">
                  <c:v>664648</c:v>
                </c:pt>
                <c:pt idx="25">
                  <c:v>6883063</c:v>
                </c:pt>
                <c:pt idx="26">
                  <c:v>108208</c:v>
                </c:pt>
                <c:pt idx="27">
                  <c:v>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E8-48A4-B360-C96A9BBF412C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'Mercancías tránsito'!$A$7:$A$34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'Mercancías tránsito'!$D$7:$D$34</c:f>
              <c:numCache>
                <c:formatCode>#,##0</c:formatCode>
                <c:ptCount val="28"/>
                <c:pt idx="0">
                  <c:v>132053</c:v>
                </c:pt>
                <c:pt idx="1">
                  <c:v>5249</c:v>
                </c:pt>
                <c:pt idx="2">
                  <c:v>17</c:v>
                </c:pt>
                <c:pt idx="3">
                  <c:v>0</c:v>
                </c:pt>
                <c:pt idx="4">
                  <c:v>14914555</c:v>
                </c:pt>
                <c:pt idx="5">
                  <c:v>203455</c:v>
                </c:pt>
                <c:pt idx="6">
                  <c:v>3814</c:v>
                </c:pt>
                <c:pt idx="7">
                  <c:v>5861847</c:v>
                </c:pt>
                <c:pt idx="8">
                  <c:v>18644</c:v>
                </c:pt>
                <c:pt idx="9">
                  <c:v>12188</c:v>
                </c:pt>
                <c:pt idx="10">
                  <c:v>36296</c:v>
                </c:pt>
                <c:pt idx="11">
                  <c:v>0</c:v>
                </c:pt>
                <c:pt idx="12">
                  <c:v>47992</c:v>
                </c:pt>
                <c:pt idx="13">
                  <c:v>19356</c:v>
                </c:pt>
                <c:pt idx="14">
                  <c:v>535311</c:v>
                </c:pt>
                <c:pt idx="15">
                  <c:v>4038918</c:v>
                </c:pt>
                <c:pt idx="16">
                  <c:v>787652</c:v>
                </c:pt>
                <c:pt idx="17">
                  <c:v>61</c:v>
                </c:pt>
                <c:pt idx="18">
                  <c:v>0</c:v>
                </c:pt>
                <c:pt idx="19">
                  <c:v>1176</c:v>
                </c:pt>
                <c:pt idx="20">
                  <c:v>7715</c:v>
                </c:pt>
                <c:pt idx="21">
                  <c:v>419469</c:v>
                </c:pt>
                <c:pt idx="22">
                  <c:v>70862</c:v>
                </c:pt>
                <c:pt idx="23">
                  <c:v>0</c:v>
                </c:pt>
                <c:pt idx="24">
                  <c:v>442358</c:v>
                </c:pt>
                <c:pt idx="25">
                  <c:v>7550255</c:v>
                </c:pt>
                <c:pt idx="26">
                  <c:v>95592</c:v>
                </c:pt>
                <c:pt idx="27">
                  <c:v>12440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E8-48A4-B360-C96A9BBF41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6667639"/>
        <c:axId val="33134589"/>
      </c:barChart>
      <c:catAx>
        <c:axId val="66667639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3134589"/>
        <c:crosses val="autoZero"/>
        <c:auto val="1"/>
        <c:lblAlgn val="ctr"/>
        <c:lblOffset val="100"/>
        <c:noMultiLvlLbl val="0"/>
      </c:catAx>
      <c:valAx>
        <c:axId val="33134589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6667639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'Mercan. contene. tránsito'!$A$7:$A$34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'Mercan. contene. tránsito'!$E$7:$E$34</c:f>
              <c:numCache>
                <c:formatCode>#,##0</c:formatCode>
                <c:ptCount val="28"/>
                <c:pt idx="0">
                  <c:v>0</c:v>
                </c:pt>
                <c:pt idx="1">
                  <c:v>111147</c:v>
                </c:pt>
                <c:pt idx="2">
                  <c:v>0</c:v>
                </c:pt>
                <c:pt idx="3">
                  <c:v>0</c:v>
                </c:pt>
                <c:pt idx="4">
                  <c:v>10592465</c:v>
                </c:pt>
                <c:pt idx="5">
                  <c:v>69706</c:v>
                </c:pt>
                <c:pt idx="6">
                  <c:v>9</c:v>
                </c:pt>
                <c:pt idx="7">
                  <c:v>4494705</c:v>
                </c:pt>
                <c:pt idx="8">
                  <c:v>98585</c:v>
                </c:pt>
                <c:pt idx="9">
                  <c:v>13033</c:v>
                </c:pt>
                <c:pt idx="10">
                  <c:v>238556</c:v>
                </c:pt>
                <c:pt idx="11">
                  <c:v>0</c:v>
                </c:pt>
                <c:pt idx="12">
                  <c:v>28452</c:v>
                </c:pt>
                <c:pt idx="13">
                  <c:v>487</c:v>
                </c:pt>
                <c:pt idx="14">
                  <c:v>134188</c:v>
                </c:pt>
                <c:pt idx="15">
                  <c:v>2653218</c:v>
                </c:pt>
                <c:pt idx="16">
                  <c:v>1040429</c:v>
                </c:pt>
                <c:pt idx="17">
                  <c:v>829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254766</c:v>
                </c:pt>
                <c:pt idx="22">
                  <c:v>111783</c:v>
                </c:pt>
                <c:pt idx="23">
                  <c:v>8</c:v>
                </c:pt>
                <c:pt idx="24">
                  <c:v>198</c:v>
                </c:pt>
                <c:pt idx="25">
                  <c:v>6755342</c:v>
                </c:pt>
                <c:pt idx="26">
                  <c:v>74413</c:v>
                </c:pt>
                <c:pt idx="27">
                  <c:v>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21-4CE0-B3B8-715469C62605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'Mercan. contene. tránsito'!$A$7:$A$34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'Mercan. contene. tránsito'!$D$7:$D$34</c:f>
              <c:numCache>
                <c:formatCode>#,##0</c:formatCode>
                <c:ptCount val="28"/>
                <c:pt idx="0">
                  <c:v>0</c:v>
                </c:pt>
                <c:pt idx="1">
                  <c:v>5249</c:v>
                </c:pt>
                <c:pt idx="2">
                  <c:v>17</c:v>
                </c:pt>
                <c:pt idx="3">
                  <c:v>0</c:v>
                </c:pt>
                <c:pt idx="4">
                  <c:v>11170013</c:v>
                </c:pt>
                <c:pt idx="5">
                  <c:v>52821</c:v>
                </c:pt>
                <c:pt idx="6">
                  <c:v>38</c:v>
                </c:pt>
                <c:pt idx="7">
                  <c:v>4265558</c:v>
                </c:pt>
                <c:pt idx="8">
                  <c:v>11382</c:v>
                </c:pt>
                <c:pt idx="9">
                  <c:v>1445</c:v>
                </c:pt>
                <c:pt idx="10">
                  <c:v>36296</c:v>
                </c:pt>
                <c:pt idx="11">
                  <c:v>0</c:v>
                </c:pt>
                <c:pt idx="12">
                  <c:v>954</c:v>
                </c:pt>
                <c:pt idx="13">
                  <c:v>81</c:v>
                </c:pt>
                <c:pt idx="14">
                  <c:v>28773</c:v>
                </c:pt>
                <c:pt idx="15">
                  <c:v>2696330</c:v>
                </c:pt>
                <c:pt idx="16">
                  <c:v>775067</c:v>
                </c:pt>
                <c:pt idx="17">
                  <c:v>61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414601</c:v>
                </c:pt>
                <c:pt idx="22">
                  <c:v>69626</c:v>
                </c:pt>
                <c:pt idx="23">
                  <c:v>0</c:v>
                </c:pt>
                <c:pt idx="24">
                  <c:v>0</c:v>
                </c:pt>
                <c:pt idx="25">
                  <c:v>7413764</c:v>
                </c:pt>
                <c:pt idx="26">
                  <c:v>62497</c:v>
                </c:pt>
                <c:pt idx="27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21-4CE0-B3B8-715469C626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4535457"/>
        <c:axId val="10182023"/>
      </c:barChart>
      <c:catAx>
        <c:axId val="24535457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182023"/>
        <c:crosses val="autoZero"/>
        <c:auto val="1"/>
        <c:lblAlgn val="ctr"/>
        <c:lblOffset val="100"/>
        <c:noMultiLvlLbl val="0"/>
      </c:catAx>
      <c:valAx>
        <c:axId val="10182023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4535457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'Ro-Ro'!$A$7:$A$34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'Ro-Ro'!$E$7:$E$34</c:f>
              <c:numCache>
                <c:formatCode>#,##0</c:formatCode>
                <c:ptCount val="28"/>
                <c:pt idx="0">
                  <c:v>109</c:v>
                </c:pt>
                <c:pt idx="1">
                  <c:v>20712</c:v>
                </c:pt>
                <c:pt idx="2">
                  <c:v>288043</c:v>
                </c:pt>
                <c:pt idx="3">
                  <c:v>0</c:v>
                </c:pt>
                <c:pt idx="4">
                  <c:v>3388827</c:v>
                </c:pt>
                <c:pt idx="5">
                  <c:v>239025</c:v>
                </c:pt>
                <c:pt idx="6">
                  <c:v>3363362</c:v>
                </c:pt>
                <c:pt idx="7">
                  <c:v>2789046</c:v>
                </c:pt>
                <c:pt idx="8">
                  <c:v>246872</c:v>
                </c:pt>
                <c:pt idx="9">
                  <c:v>0</c:v>
                </c:pt>
                <c:pt idx="10">
                  <c:v>0</c:v>
                </c:pt>
                <c:pt idx="11">
                  <c:v>140691</c:v>
                </c:pt>
                <c:pt idx="12">
                  <c:v>5418</c:v>
                </c:pt>
                <c:pt idx="13">
                  <c:v>0</c:v>
                </c:pt>
                <c:pt idx="14">
                  <c:v>153441</c:v>
                </c:pt>
                <c:pt idx="15">
                  <c:v>1481592</c:v>
                </c:pt>
                <c:pt idx="16">
                  <c:v>116842</c:v>
                </c:pt>
                <c:pt idx="17">
                  <c:v>0</c:v>
                </c:pt>
                <c:pt idx="18">
                  <c:v>111439</c:v>
                </c:pt>
                <c:pt idx="19">
                  <c:v>13236</c:v>
                </c:pt>
                <c:pt idx="20">
                  <c:v>127550</c:v>
                </c:pt>
                <c:pt idx="21">
                  <c:v>1154325</c:v>
                </c:pt>
                <c:pt idx="22">
                  <c:v>462952</c:v>
                </c:pt>
                <c:pt idx="23">
                  <c:v>32647</c:v>
                </c:pt>
                <c:pt idx="24">
                  <c:v>82573</c:v>
                </c:pt>
                <c:pt idx="25">
                  <c:v>3224346</c:v>
                </c:pt>
                <c:pt idx="26">
                  <c:v>322923</c:v>
                </c:pt>
                <c:pt idx="27">
                  <c:v>88351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D9-481C-B6E1-E5E25EC171FB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'Ro-Ro'!$A$7:$A$34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'Ro-Ro'!$D$7:$D$34</c:f>
              <c:numCache>
                <c:formatCode>#,##0</c:formatCode>
                <c:ptCount val="28"/>
                <c:pt idx="0">
                  <c:v>0</c:v>
                </c:pt>
                <c:pt idx="1">
                  <c:v>19134</c:v>
                </c:pt>
                <c:pt idx="2">
                  <c:v>252721</c:v>
                </c:pt>
                <c:pt idx="3">
                  <c:v>0</c:v>
                </c:pt>
                <c:pt idx="4">
                  <c:v>3520432</c:v>
                </c:pt>
                <c:pt idx="5">
                  <c:v>245717</c:v>
                </c:pt>
                <c:pt idx="6">
                  <c:v>3503249</c:v>
                </c:pt>
                <c:pt idx="7">
                  <c:v>2783713</c:v>
                </c:pt>
                <c:pt idx="8">
                  <c:v>306040</c:v>
                </c:pt>
                <c:pt idx="9">
                  <c:v>366</c:v>
                </c:pt>
                <c:pt idx="10">
                  <c:v>0</c:v>
                </c:pt>
                <c:pt idx="11">
                  <c:v>143708</c:v>
                </c:pt>
                <c:pt idx="12">
                  <c:v>7478</c:v>
                </c:pt>
                <c:pt idx="13">
                  <c:v>0</c:v>
                </c:pt>
                <c:pt idx="14">
                  <c:v>155815</c:v>
                </c:pt>
                <c:pt idx="15">
                  <c:v>1387046</c:v>
                </c:pt>
                <c:pt idx="16">
                  <c:v>108600</c:v>
                </c:pt>
                <c:pt idx="17">
                  <c:v>0</c:v>
                </c:pt>
                <c:pt idx="18">
                  <c:v>116363</c:v>
                </c:pt>
                <c:pt idx="19">
                  <c:v>176347</c:v>
                </c:pt>
                <c:pt idx="20">
                  <c:v>125606</c:v>
                </c:pt>
                <c:pt idx="21">
                  <c:v>1188400</c:v>
                </c:pt>
                <c:pt idx="22">
                  <c:v>531932</c:v>
                </c:pt>
                <c:pt idx="23">
                  <c:v>42583</c:v>
                </c:pt>
                <c:pt idx="24">
                  <c:v>100297</c:v>
                </c:pt>
                <c:pt idx="25">
                  <c:v>3371469</c:v>
                </c:pt>
                <c:pt idx="26">
                  <c:v>338572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D9-481C-B6E1-E5E25EC171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5054955"/>
        <c:axId val="11373155"/>
      </c:barChart>
      <c:catAx>
        <c:axId val="55054955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373155"/>
        <c:crosses val="autoZero"/>
        <c:auto val="1"/>
        <c:lblAlgn val="ctr"/>
        <c:lblOffset val="100"/>
        <c:noMultiLvlLbl val="0"/>
      </c:catAx>
      <c:valAx>
        <c:axId val="11373155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5054955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'Ro-Ro UTIS'!$A$7:$A$34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'Ro-Ro UTIS'!$E$7:$E$34</c:f>
              <c:numCache>
                <c:formatCode>#,##0</c:formatCode>
                <c:ptCount val="28"/>
                <c:pt idx="0">
                  <c:v>0</c:v>
                </c:pt>
                <c:pt idx="1">
                  <c:v>488</c:v>
                </c:pt>
                <c:pt idx="2">
                  <c:v>14434</c:v>
                </c:pt>
                <c:pt idx="3">
                  <c:v>0</c:v>
                </c:pt>
                <c:pt idx="4">
                  <c:v>140080</c:v>
                </c:pt>
                <c:pt idx="5">
                  <c:v>9028</c:v>
                </c:pt>
                <c:pt idx="6">
                  <c:v>157583</c:v>
                </c:pt>
                <c:pt idx="7">
                  <c:v>100457</c:v>
                </c:pt>
                <c:pt idx="8">
                  <c:v>8765</c:v>
                </c:pt>
                <c:pt idx="9">
                  <c:v>0</c:v>
                </c:pt>
                <c:pt idx="10">
                  <c:v>0</c:v>
                </c:pt>
                <c:pt idx="11">
                  <c:v>7741</c:v>
                </c:pt>
                <c:pt idx="12">
                  <c:v>25</c:v>
                </c:pt>
                <c:pt idx="13">
                  <c:v>0</c:v>
                </c:pt>
                <c:pt idx="14">
                  <c:v>7631</c:v>
                </c:pt>
                <c:pt idx="15">
                  <c:v>87156</c:v>
                </c:pt>
                <c:pt idx="16">
                  <c:v>5105</c:v>
                </c:pt>
                <c:pt idx="17">
                  <c:v>0</c:v>
                </c:pt>
                <c:pt idx="18">
                  <c:v>6888</c:v>
                </c:pt>
                <c:pt idx="19">
                  <c:v>719</c:v>
                </c:pt>
                <c:pt idx="20">
                  <c:v>825</c:v>
                </c:pt>
                <c:pt idx="21">
                  <c:v>74198</c:v>
                </c:pt>
                <c:pt idx="22">
                  <c:v>9468</c:v>
                </c:pt>
                <c:pt idx="23">
                  <c:v>1718</c:v>
                </c:pt>
                <c:pt idx="24">
                  <c:v>0</c:v>
                </c:pt>
                <c:pt idx="25">
                  <c:v>118941</c:v>
                </c:pt>
                <c:pt idx="26">
                  <c:v>4101</c:v>
                </c:pt>
                <c:pt idx="27">
                  <c:v>2770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47-4CF7-88FA-6129A2ECC02A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'Ro-Ro UTIS'!$A$7:$A$34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'Ro-Ro UTIS'!$D$7:$D$34</c:f>
              <c:numCache>
                <c:formatCode>#,##0</c:formatCode>
                <c:ptCount val="28"/>
                <c:pt idx="0">
                  <c:v>0</c:v>
                </c:pt>
                <c:pt idx="1">
                  <c:v>285</c:v>
                </c:pt>
                <c:pt idx="2">
                  <c:v>13252</c:v>
                </c:pt>
                <c:pt idx="3">
                  <c:v>0</c:v>
                </c:pt>
                <c:pt idx="4">
                  <c:v>145999</c:v>
                </c:pt>
                <c:pt idx="5">
                  <c:v>8765</c:v>
                </c:pt>
                <c:pt idx="6">
                  <c:v>159476</c:v>
                </c:pt>
                <c:pt idx="7">
                  <c:v>98700</c:v>
                </c:pt>
                <c:pt idx="8">
                  <c:v>11447</c:v>
                </c:pt>
                <c:pt idx="9">
                  <c:v>0</c:v>
                </c:pt>
                <c:pt idx="10">
                  <c:v>0</c:v>
                </c:pt>
                <c:pt idx="11">
                  <c:v>8114</c:v>
                </c:pt>
                <c:pt idx="12">
                  <c:v>2</c:v>
                </c:pt>
                <c:pt idx="13">
                  <c:v>0</c:v>
                </c:pt>
                <c:pt idx="14">
                  <c:v>8153</c:v>
                </c:pt>
                <c:pt idx="15">
                  <c:v>85367</c:v>
                </c:pt>
                <c:pt idx="16">
                  <c:v>5550</c:v>
                </c:pt>
                <c:pt idx="17">
                  <c:v>0</c:v>
                </c:pt>
                <c:pt idx="18">
                  <c:v>7443</c:v>
                </c:pt>
                <c:pt idx="19">
                  <c:v>7285</c:v>
                </c:pt>
                <c:pt idx="20">
                  <c:v>751</c:v>
                </c:pt>
                <c:pt idx="21">
                  <c:v>73649</c:v>
                </c:pt>
                <c:pt idx="22">
                  <c:v>11653</c:v>
                </c:pt>
                <c:pt idx="23">
                  <c:v>2185</c:v>
                </c:pt>
                <c:pt idx="24">
                  <c:v>0</c:v>
                </c:pt>
                <c:pt idx="25">
                  <c:v>126396</c:v>
                </c:pt>
                <c:pt idx="26">
                  <c:v>4577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47-4CF7-88FA-6129A2ECC0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7009326"/>
        <c:axId val="66452242"/>
      </c:barChart>
      <c:catAx>
        <c:axId val="2700932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6452242"/>
        <c:crosses val="autoZero"/>
        <c:auto val="1"/>
        <c:lblAlgn val="ctr"/>
        <c:lblOffset val="100"/>
        <c:noMultiLvlLbl val="0"/>
      </c:catAx>
      <c:valAx>
        <c:axId val="66452242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7009326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TEUS!$A$7:$A$34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TEUS!$E$7:$E$34</c:f>
              <c:numCache>
                <c:formatCode>#,##0</c:formatCode>
                <c:ptCount val="28"/>
                <c:pt idx="0">
                  <c:v>0</c:v>
                </c:pt>
                <c:pt idx="1">
                  <c:v>57309</c:v>
                </c:pt>
                <c:pt idx="2">
                  <c:v>3378</c:v>
                </c:pt>
                <c:pt idx="3">
                  <c:v>8</c:v>
                </c:pt>
                <c:pt idx="4">
                  <c:v>1114845</c:v>
                </c:pt>
                <c:pt idx="5">
                  <c:v>51465.75</c:v>
                </c:pt>
                <c:pt idx="6">
                  <c:v>18257</c:v>
                </c:pt>
                <c:pt idx="7">
                  <c:v>927196.5</c:v>
                </c:pt>
                <c:pt idx="8">
                  <c:v>101244.25</c:v>
                </c:pt>
                <c:pt idx="9">
                  <c:v>8780</c:v>
                </c:pt>
                <c:pt idx="10">
                  <c:v>38939</c:v>
                </c:pt>
                <c:pt idx="11">
                  <c:v>1518</c:v>
                </c:pt>
                <c:pt idx="12">
                  <c:v>2554.25</c:v>
                </c:pt>
                <c:pt idx="13">
                  <c:v>18571</c:v>
                </c:pt>
                <c:pt idx="14">
                  <c:v>32017</c:v>
                </c:pt>
                <c:pt idx="15">
                  <c:v>373822</c:v>
                </c:pt>
                <c:pt idx="16">
                  <c:v>93845.5</c:v>
                </c:pt>
                <c:pt idx="17">
                  <c:v>10223.75</c:v>
                </c:pt>
                <c:pt idx="18">
                  <c:v>893.5</c:v>
                </c:pt>
                <c:pt idx="19">
                  <c:v>0</c:v>
                </c:pt>
                <c:pt idx="20">
                  <c:v>0</c:v>
                </c:pt>
                <c:pt idx="21">
                  <c:v>131707</c:v>
                </c:pt>
                <c:pt idx="22">
                  <c:v>42324</c:v>
                </c:pt>
                <c:pt idx="23">
                  <c:v>38318</c:v>
                </c:pt>
                <c:pt idx="24">
                  <c:v>3298</c:v>
                </c:pt>
                <c:pt idx="25">
                  <c:v>1313313</c:v>
                </c:pt>
                <c:pt idx="26">
                  <c:v>69885</c:v>
                </c:pt>
                <c:pt idx="27">
                  <c:v>10340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84-4719-9577-B5C7A17B8D2F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TEUS!$A$7:$A$34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TEUS!$D$7:$D$34</c:f>
              <c:numCache>
                <c:formatCode>#,##0</c:formatCode>
                <c:ptCount val="28"/>
                <c:pt idx="0">
                  <c:v>2</c:v>
                </c:pt>
                <c:pt idx="1">
                  <c:v>49059</c:v>
                </c:pt>
                <c:pt idx="2">
                  <c:v>4596</c:v>
                </c:pt>
                <c:pt idx="3">
                  <c:v>0</c:v>
                </c:pt>
                <c:pt idx="4">
                  <c:v>1052697</c:v>
                </c:pt>
                <c:pt idx="5">
                  <c:v>52275</c:v>
                </c:pt>
                <c:pt idx="6">
                  <c:v>18411</c:v>
                </c:pt>
                <c:pt idx="7">
                  <c:v>938976</c:v>
                </c:pt>
                <c:pt idx="8">
                  <c:v>101951.75</c:v>
                </c:pt>
                <c:pt idx="9">
                  <c:v>11451</c:v>
                </c:pt>
                <c:pt idx="10">
                  <c:v>23384</c:v>
                </c:pt>
                <c:pt idx="11">
                  <c:v>1375</c:v>
                </c:pt>
                <c:pt idx="12">
                  <c:v>4006.25</c:v>
                </c:pt>
                <c:pt idx="13">
                  <c:v>16778</c:v>
                </c:pt>
                <c:pt idx="14">
                  <c:v>26261.5</c:v>
                </c:pt>
                <c:pt idx="15">
                  <c:v>353434</c:v>
                </c:pt>
                <c:pt idx="16">
                  <c:v>76184</c:v>
                </c:pt>
                <c:pt idx="17">
                  <c:v>10525</c:v>
                </c:pt>
                <c:pt idx="18">
                  <c:v>1199.5</c:v>
                </c:pt>
                <c:pt idx="19">
                  <c:v>48</c:v>
                </c:pt>
                <c:pt idx="20">
                  <c:v>0</c:v>
                </c:pt>
                <c:pt idx="21">
                  <c:v>143507</c:v>
                </c:pt>
                <c:pt idx="22">
                  <c:v>38253.25</c:v>
                </c:pt>
                <c:pt idx="23">
                  <c:v>37484.75</c:v>
                </c:pt>
                <c:pt idx="24">
                  <c:v>3548</c:v>
                </c:pt>
                <c:pt idx="25">
                  <c:v>1294748</c:v>
                </c:pt>
                <c:pt idx="26">
                  <c:v>68704</c:v>
                </c:pt>
                <c:pt idx="27">
                  <c:v>7801.25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84-4719-9577-B5C7A17B8D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762522"/>
        <c:axId val="41061046"/>
      </c:barChart>
      <c:catAx>
        <c:axId val="576252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1061046"/>
        <c:crosses val="autoZero"/>
        <c:auto val="1"/>
        <c:lblAlgn val="ctr"/>
        <c:lblOffset val="100"/>
        <c:noMultiLvlLbl val="0"/>
      </c:catAx>
      <c:valAx>
        <c:axId val="41061046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762522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'TEUS tránsito'!$A$7:$A$34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'TEUS tránsito'!$E$7:$E$34</c:f>
              <c:numCache>
                <c:formatCode>#,##0</c:formatCode>
                <c:ptCount val="28"/>
                <c:pt idx="0">
                  <c:v>0</c:v>
                </c:pt>
                <c:pt idx="1">
                  <c:v>8058</c:v>
                </c:pt>
                <c:pt idx="2">
                  <c:v>0</c:v>
                </c:pt>
                <c:pt idx="3">
                  <c:v>0</c:v>
                </c:pt>
                <c:pt idx="4">
                  <c:v>968044</c:v>
                </c:pt>
                <c:pt idx="5">
                  <c:v>6156.5</c:v>
                </c:pt>
                <c:pt idx="6">
                  <c:v>4</c:v>
                </c:pt>
                <c:pt idx="7">
                  <c:v>411700</c:v>
                </c:pt>
                <c:pt idx="8">
                  <c:v>7152</c:v>
                </c:pt>
                <c:pt idx="9">
                  <c:v>1022</c:v>
                </c:pt>
                <c:pt idx="10">
                  <c:v>17338.25</c:v>
                </c:pt>
                <c:pt idx="11">
                  <c:v>0</c:v>
                </c:pt>
                <c:pt idx="12">
                  <c:v>1944</c:v>
                </c:pt>
                <c:pt idx="13">
                  <c:v>185</c:v>
                </c:pt>
                <c:pt idx="14">
                  <c:v>12103.5</c:v>
                </c:pt>
                <c:pt idx="15">
                  <c:v>222156</c:v>
                </c:pt>
                <c:pt idx="16">
                  <c:v>76916.25</c:v>
                </c:pt>
                <c:pt idx="17">
                  <c:v>360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18687</c:v>
                </c:pt>
                <c:pt idx="22">
                  <c:v>9733.75</c:v>
                </c:pt>
                <c:pt idx="23">
                  <c:v>1</c:v>
                </c:pt>
                <c:pt idx="24">
                  <c:v>88</c:v>
                </c:pt>
                <c:pt idx="25">
                  <c:v>567408</c:v>
                </c:pt>
                <c:pt idx="26">
                  <c:v>6330</c:v>
                </c:pt>
                <c:pt idx="27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F5-4873-8549-5D52A0BDBFE0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'TEUS tránsito'!$A$7:$A$34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'TEUS tránsito'!$D$7:$D$34</c:f>
              <c:numCache>
                <c:formatCode>#,##0</c:formatCode>
                <c:ptCount val="28"/>
                <c:pt idx="0">
                  <c:v>0</c:v>
                </c:pt>
                <c:pt idx="1">
                  <c:v>530</c:v>
                </c:pt>
                <c:pt idx="2">
                  <c:v>8</c:v>
                </c:pt>
                <c:pt idx="3">
                  <c:v>0</c:v>
                </c:pt>
                <c:pt idx="4">
                  <c:v>908948</c:v>
                </c:pt>
                <c:pt idx="5">
                  <c:v>4455.5</c:v>
                </c:pt>
                <c:pt idx="6">
                  <c:v>6</c:v>
                </c:pt>
                <c:pt idx="7">
                  <c:v>388421.5</c:v>
                </c:pt>
                <c:pt idx="8">
                  <c:v>1008.5</c:v>
                </c:pt>
                <c:pt idx="9">
                  <c:v>202</c:v>
                </c:pt>
                <c:pt idx="10">
                  <c:v>3386</c:v>
                </c:pt>
                <c:pt idx="11">
                  <c:v>0</c:v>
                </c:pt>
                <c:pt idx="12">
                  <c:v>170.25</c:v>
                </c:pt>
                <c:pt idx="13">
                  <c:v>17</c:v>
                </c:pt>
                <c:pt idx="14">
                  <c:v>2411</c:v>
                </c:pt>
                <c:pt idx="15">
                  <c:v>206295</c:v>
                </c:pt>
                <c:pt idx="16">
                  <c:v>69599.5</c:v>
                </c:pt>
                <c:pt idx="17">
                  <c:v>5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32841</c:v>
                </c:pt>
                <c:pt idx="22">
                  <c:v>5749</c:v>
                </c:pt>
                <c:pt idx="23">
                  <c:v>0</c:v>
                </c:pt>
                <c:pt idx="24">
                  <c:v>0</c:v>
                </c:pt>
                <c:pt idx="25">
                  <c:v>597627</c:v>
                </c:pt>
                <c:pt idx="26">
                  <c:v>4979</c:v>
                </c:pt>
                <c:pt idx="2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F5-4873-8549-5D52A0BDBF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224323"/>
        <c:axId val="41313323"/>
      </c:barChart>
      <c:catAx>
        <c:axId val="1622432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1313323"/>
        <c:crosses val="autoZero"/>
        <c:auto val="1"/>
        <c:lblAlgn val="ctr"/>
        <c:lblOffset val="100"/>
        <c:noMultiLvlLbl val="0"/>
      </c:catAx>
      <c:valAx>
        <c:axId val="41313323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6224323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'TEUS nacional'!$A$7:$A$34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'TEUS nacional'!$E$7:$E$34</c:f>
              <c:numCache>
                <c:formatCode>#,##0</c:formatCode>
                <c:ptCount val="28"/>
                <c:pt idx="0">
                  <c:v>0</c:v>
                </c:pt>
                <c:pt idx="1">
                  <c:v>40975.5</c:v>
                </c:pt>
                <c:pt idx="2">
                  <c:v>1226</c:v>
                </c:pt>
                <c:pt idx="3">
                  <c:v>0</c:v>
                </c:pt>
                <c:pt idx="4">
                  <c:v>0</c:v>
                </c:pt>
                <c:pt idx="5">
                  <c:v>40082.5</c:v>
                </c:pt>
                <c:pt idx="6">
                  <c:v>18237</c:v>
                </c:pt>
                <c:pt idx="7">
                  <c:v>52915.5</c:v>
                </c:pt>
                <c:pt idx="8">
                  <c:v>3410.75</c:v>
                </c:pt>
                <c:pt idx="9">
                  <c:v>674</c:v>
                </c:pt>
                <c:pt idx="10">
                  <c:v>2855.5</c:v>
                </c:pt>
                <c:pt idx="11">
                  <c:v>1481</c:v>
                </c:pt>
                <c:pt idx="12">
                  <c:v>0</c:v>
                </c:pt>
                <c:pt idx="13">
                  <c:v>1172</c:v>
                </c:pt>
                <c:pt idx="14">
                  <c:v>17730.5</c:v>
                </c:pt>
                <c:pt idx="15">
                  <c:v>128135</c:v>
                </c:pt>
                <c:pt idx="16">
                  <c:v>2842</c:v>
                </c:pt>
                <c:pt idx="17">
                  <c:v>947.25</c:v>
                </c:pt>
                <c:pt idx="18">
                  <c:v>893.5</c:v>
                </c:pt>
                <c:pt idx="19">
                  <c:v>0</c:v>
                </c:pt>
                <c:pt idx="20">
                  <c:v>0</c:v>
                </c:pt>
                <c:pt idx="21">
                  <c:v>97263</c:v>
                </c:pt>
                <c:pt idx="22">
                  <c:v>7631</c:v>
                </c:pt>
                <c:pt idx="23">
                  <c:v>38183.5</c:v>
                </c:pt>
                <c:pt idx="24">
                  <c:v>0</c:v>
                </c:pt>
                <c:pt idx="25">
                  <c:v>45149</c:v>
                </c:pt>
                <c:pt idx="26">
                  <c:v>4008</c:v>
                </c:pt>
                <c:pt idx="27">
                  <c:v>8378.75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E5-4040-8761-9E0FE1E83125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'TEUS nacional'!$A$7:$A$34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'TEUS nacional'!$D$7:$D$34</c:f>
              <c:numCache>
                <c:formatCode>#,##0</c:formatCode>
                <c:ptCount val="28"/>
                <c:pt idx="0">
                  <c:v>0</c:v>
                </c:pt>
                <c:pt idx="1">
                  <c:v>39720.25</c:v>
                </c:pt>
                <c:pt idx="2">
                  <c:v>976</c:v>
                </c:pt>
                <c:pt idx="3">
                  <c:v>0</c:v>
                </c:pt>
                <c:pt idx="4">
                  <c:v>0</c:v>
                </c:pt>
                <c:pt idx="5">
                  <c:v>40921.25</c:v>
                </c:pt>
                <c:pt idx="6">
                  <c:v>18381</c:v>
                </c:pt>
                <c:pt idx="7">
                  <c:v>54846</c:v>
                </c:pt>
                <c:pt idx="8">
                  <c:v>4473.75</c:v>
                </c:pt>
                <c:pt idx="9">
                  <c:v>2363</c:v>
                </c:pt>
                <c:pt idx="10">
                  <c:v>1387.5</c:v>
                </c:pt>
                <c:pt idx="11">
                  <c:v>1340</c:v>
                </c:pt>
                <c:pt idx="12">
                  <c:v>1099</c:v>
                </c:pt>
                <c:pt idx="13">
                  <c:v>2916</c:v>
                </c:pt>
                <c:pt idx="14">
                  <c:v>21433</c:v>
                </c:pt>
                <c:pt idx="15">
                  <c:v>126614</c:v>
                </c:pt>
                <c:pt idx="16">
                  <c:v>1847</c:v>
                </c:pt>
                <c:pt idx="17">
                  <c:v>2247.5</c:v>
                </c:pt>
                <c:pt idx="18">
                  <c:v>1199.5</c:v>
                </c:pt>
                <c:pt idx="19">
                  <c:v>0</c:v>
                </c:pt>
                <c:pt idx="20">
                  <c:v>0</c:v>
                </c:pt>
                <c:pt idx="21">
                  <c:v>95757</c:v>
                </c:pt>
                <c:pt idx="22">
                  <c:v>5670.75</c:v>
                </c:pt>
                <c:pt idx="23">
                  <c:v>37043.5</c:v>
                </c:pt>
                <c:pt idx="24">
                  <c:v>0</c:v>
                </c:pt>
                <c:pt idx="25">
                  <c:v>51318</c:v>
                </c:pt>
                <c:pt idx="26">
                  <c:v>3087</c:v>
                </c:pt>
                <c:pt idx="27">
                  <c:v>6695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E5-4040-8761-9E0FE1E83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8199161"/>
        <c:axId val="27355688"/>
      </c:barChart>
      <c:catAx>
        <c:axId val="8199161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7355688"/>
        <c:crosses val="autoZero"/>
        <c:auto val="1"/>
        <c:lblAlgn val="ctr"/>
        <c:lblOffset val="100"/>
        <c:noMultiLvlLbl val="0"/>
      </c:catAx>
      <c:valAx>
        <c:axId val="27355688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199161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'TEUS exterior'!$A$7:$A$34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'TEUS exterior'!$E$7:$E$34</c:f>
              <c:numCache>
                <c:formatCode>#,##0</c:formatCode>
                <c:ptCount val="28"/>
                <c:pt idx="0">
                  <c:v>0</c:v>
                </c:pt>
                <c:pt idx="1">
                  <c:v>8275.5</c:v>
                </c:pt>
                <c:pt idx="2">
                  <c:v>2152</c:v>
                </c:pt>
                <c:pt idx="3">
                  <c:v>8</c:v>
                </c:pt>
                <c:pt idx="4">
                  <c:v>146801</c:v>
                </c:pt>
                <c:pt idx="5">
                  <c:v>5226.75</c:v>
                </c:pt>
                <c:pt idx="6">
                  <c:v>16</c:v>
                </c:pt>
                <c:pt idx="7">
                  <c:v>462581</c:v>
                </c:pt>
                <c:pt idx="8">
                  <c:v>90681.5</c:v>
                </c:pt>
                <c:pt idx="9">
                  <c:v>7084</c:v>
                </c:pt>
                <c:pt idx="10">
                  <c:v>18745.25</c:v>
                </c:pt>
                <c:pt idx="11">
                  <c:v>37</c:v>
                </c:pt>
                <c:pt idx="12">
                  <c:v>610.25</c:v>
                </c:pt>
                <c:pt idx="13">
                  <c:v>17214</c:v>
                </c:pt>
                <c:pt idx="14">
                  <c:v>2183</c:v>
                </c:pt>
                <c:pt idx="15">
                  <c:v>23531</c:v>
                </c:pt>
                <c:pt idx="16">
                  <c:v>14087.25</c:v>
                </c:pt>
                <c:pt idx="17">
                  <c:v>8916.5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15757</c:v>
                </c:pt>
                <c:pt idx="22">
                  <c:v>24959.25</c:v>
                </c:pt>
                <c:pt idx="23">
                  <c:v>133.5</c:v>
                </c:pt>
                <c:pt idx="24">
                  <c:v>3210</c:v>
                </c:pt>
                <c:pt idx="25">
                  <c:v>700756</c:v>
                </c:pt>
                <c:pt idx="26">
                  <c:v>59547</c:v>
                </c:pt>
                <c:pt idx="27">
                  <c:v>1907.25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9F-468E-AFC3-94BA895CAC32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'TEUS exterior'!$A$7:$A$34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'TEUS exterior'!$D$7:$D$34</c:f>
              <c:numCache>
                <c:formatCode>#,##0</c:formatCode>
                <c:ptCount val="28"/>
                <c:pt idx="0">
                  <c:v>2</c:v>
                </c:pt>
                <c:pt idx="1">
                  <c:v>8808.75</c:v>
                </c:pt>
                <c:pt idx="2">
                  <c:v>3612</c:v>
                </c:pt>
                <c:pt idx="3">
                  <c:v>0</c:v>
                </c:pt>
                <c:pt idx="4">
                  <c:v>143749</c:v>
                </c:pt>
                <c:pt idx="5">
                  <c:v>6898.25</c:v>
                </c:pt>
                <c:pt idx="6">
                  <c:v>24</c:v>
                </c:pt>
                <c:pt idx="7">
                  <c:v>495708.5</c:v>
                </c:pt>
                <c:pt idx="8">
                  <c:v>96469.5</c:v>
                </c:pt>
                <c:pt idx="9">
                  <c:v>8886</c:v>
                </c:pt>
                <c:pt idx="10">
                  <c:v>18610.5</c:v>
                </c:pt>
                <c:pt idx="11">
                  <c:v>35</c:v>
                </c:pt>
                <c:pt idx="12">
                  <c:v>2737</c:v>
                </c:pt>
                <c:pt idx="13">
                  <c:v>13845</c:v>
                </c:pt>
                <c:pt idx="14">
                  <c:v>2417.5</c:v>
                </c:pt>
                <c:pt idx="15">
                  <c:v>20525</c:v>
                </c:pt>
                <c:pt idx="16">
                  <c:v>4737.5</c:v>
                </c:pt>
                <c:pt idx="17">
                  <c:v>8272.5</c:v>
                </c:pt>
                <c:pt idx="18">
                  <c:v>0</c:v>
                </c:pt>
                <c:pt idx="19">
                  <c:v>48</c:v>
                </c:pt>
                <c:pt idx="20">
                  <c:v>0</c:v>
                </c:pt>
                <c:pt idx="21">
                  <c:v>14909</c:v>
                </c:pt>
                <c:pt idx="22">
                  <c:v>26833.5</c:v>
                </c:pt>
                <c:pt idx="23">
                  <c:v>441.25</c:v>
                </c:pt>
                <c:pt idx="24">
                  <c:v>3548</c:v>
                </c:pt>
                <c:pt idx="25">
                  <c:v>645803</c:v>
                </c:pt>
                <c:pt idx="26">
                  <c:v>60638</c:v>
                </c:pt>
                <c:pt idx="27">
                  <c:v>1104.25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9F-468E-AFC3-94BA895CA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6013222"/>
        <c:axId val="56861045"/>
      </c:barChart>
      <c:catAx>
        <c:axId val="2601322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6861045"/>
        <c:crosses val="autoZero"/>
        <c:auto val="1"/>
        <c:lblAlgn val="ctr"/>
        <c:lblOffset val="100"/>
        <c:noMultiLvlLbl val="0"/>
      </c:catAx>
      <c:valAx>
        <c:axId val="56861045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6013222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'Buques número'!$A$7:$A$34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'Buques número'!$E$7:$E$34</c:f>
              <c:numCache>
                <c:formatCode>#,##0</c:formatCode>
                <c:ptCount val="28"/>
                <c:pt idx="0">
                  <c:v>219</c:v>
                </c:pt>
                <c:pt idx="1">
                  <c:v>185</c:v>
                </c:pt>
                <c:pt idx="2">
                  <c:v>339</c:v>
                </c:pt>
                <c:pt idx="3">
                  <c:v>142</c:v>
                </c:pt>
                <c:pt idx="4">
                  <c:v>6285</c:v>
                </c:pt>
                <c:pt idx="5">
                  <c:v>399</c:v>
                </c:pt>
                <c:pt idx="6">
                  <c:v>7473</c:v>
                </c:pt>
                <c:pt idx="7">
                  <c:v>1764</c:v>
                </c:pt>
                <c:pt idx="8">
                  <c:v>589</c:v>
                </c:pt>
                <c:pt idx="9">
                  <c:v>571</c:v>
                </c:pt>
                <c:pt idx="10">
                  <c:v>319</c:v>
                </c:pt>
                <c:pt idx="11">
                  <c:v>2120</c:v>
                </c:pt>
                <c:pt idx="12">
                  <c:v>174</c:v>
                </c:pt>
                <c:pt idx="13">
                  <c:v>261</c:v>
                </c:pt>
                <c:pt idx="14">
                  <c:v>525</c:v>
                </c:pt>
                <c:pt idx="15">
                  <c:v>3783</c:v>
                </c:pt>
                <c:pt idx="16">
                  <c:v>335</c:v>
                </c:pt>
                <c:pt idx="17">
                  <c:v>156</c:v>
                </c:pt>
                <c:pt idx="18">
                  <c:v>173</c:v>
                </c:pt>
                <c:pt idx="19">
                  <c:v>112</c:v>
                </c:pt>
                <c:pt idx="20">
                  <c:v>223</c:v>
                </c:pt>
                <c:pt idx="21">
                  <c:v>4408</c:v>
                </c:pt>
                <c:pt idx="22">
                  <c:v>321</c:v>
                </c:pt>
                <c:pt idx="23">
                  <c:v>224</c:v>
                </c:pt>
                <c:pt idx="24">
                  <c:v>492</c:v>
                </c:pt>
                <c:pt idx="25">
                  <c:v>1712</c:v>
                </c:pt>
                <c:pt idx="26">
                  <c:v>416</c:v>
                </c:pt>
                <c:pt idx="27">
                  <c:v>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1E-4CEB-A03E-C97F0E5D8C12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'Buques número'!$A$7:$A$34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'Buques número'!$D$7:$D$34</c:f>
              <c:numCache>
                <c:formatCode>#,##0</c:formatCode>
                <c:ptCount val="28"/>
                <c:pt idx="0">
                  <c:v>254</c:v>
                </c:pt>
                <c:pt idx="1">
                  <c:v>186</c:v>
                </c:pt>
                <c:pt idx="2">
                  <c:v>299</c:v>
                </c:pt>
                <c:pt idx="3">
                  <c:v>189</c:v>
                </c:pt>
                <c:pt idx="4">
                  <c:v>6793</c:v>
                </c:pt>
                <c:pt idx="5">
                  <c:v>356</c:v>
                </c:pt>
                <c:pt idx="6">
                  <c:v>8851</c:v>
                </c:pt>
                <c:pt idx="7">
                  <c:v>1780</c:v>
                </c:pt>
                <c:pt idx="8">
                  <c:v>622</c:v>
                </c:pt>
                <c:pt idx="9">
                  <c:v>491</c:v>
                </c:pt>
                <c:pt idx="10">
                  <c:v>310</c:v>
                </c:pt>
                <c:pt idx="11">
                  <c:v>2450</c:v>
                </c:pt>
                <c:pt idx="12">
                  <c:v>189</c:v>
                </c:pt>
                <c:pt idx="13">
                  <c:v>273</c:v>
                </c:pt>
                <c:pt idx="14">
                  <c:v>519</c:v>
                </c:pt>
                <c:pt idx="15">
                  <c:v>3758</c:v>
                </c:pt>
                <c:pt idx="16">
                  <c:v>263</c:v>
                </c:pt>
                <c:pt idx="17">
                  <c:v>115</c:v>
                </c:pt>
                <c:pt idx="18">
                  <c:v>181</c:v>
                </c:pt>
                <c:pt idx="19">
                  <c:v>201</c:v>
                </c:pt>
                <c:pt idx="20">
                  <c:v>222</c:v>
                </c:pt>
                <c:pt idx="21">
                  <c:v>4482</c:v>
                </c:pt>
                <c:pt idx="22">
                  <c:v>365</c:v>
                </c:pt>
                <c:pt idx="23">
                  <c:v>214</c:v>
                </c:pt>
                <c:pt idx="24">
                  <c:v>505</c:v>
                </c:pt>
                <c:pt idx="25">
                  <c:v>1671</c:v>
                </c:pt>
                <c:pt idx="26">
                  <c:v>379</c:v>
                </c:pt>
                <c:pt idx="27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1E-4CEB-A03E-C97F0E5D8C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7583942"/>
        <c:axId val="47092655"/>
      </c:barChart>
      <c:catAx>
        <c:axId val="758394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7092655"/>
        <c:crosses val="autoZero"/>
        <c:auto val="1"/>
        <c:lblAlgn val="ctr"/>
        <c:lblOffset val="100"/>
        <c:noMultiLvlLbl val="0"/>
      </c:catAx>
      <c:valAx>
        <c:axId val="47092655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583942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'Total presentación'!$A$7:$A$34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'Total presentación'!$E$7:$E$34</c:f>
              <c:numCache>
                <c:formatCode>#,##0</c:formatCode>
                <c:ptCount val="28"/>
                <c:pt idx="0">
                  <c:v>2768047</c:v>
                </c:pt>
                <c:pt idx="1">
                  <c:v>739557</c:v>
                </c:pt>
                <c:pt idx="2">
                  <c:v>1570616</c:v>
                </c:pt>
                <c:pt idx="3">
                  <c:v>903032</c:v>
                </c:pt>
                <c:pt idx="4">
                  <c:v>21646456</c:v>
                </c:pt>
                <c:pt idx="5">
                  <c:v>1330341</c:v>
                </c:pt>
                <c:pt idx="6">
                  <c:v>3652425</c:v>
                </c:pt>
                <c:pt idx="7">
                  <c:v>16831916</c:v>
                </c:pt>
                <c:pt idx="8">
                  <c:v>8348632</c:v>
                </c:pt>
                <c:pt idx="9">
                  <c:v>9019119</c:v>
                </c:pt>
                <c:pt idx="10">
                  <c:v>4601612</c:v>
                </c:pt>
                <c:pt idx="11">
                  <c:v>336930</c:v>
                </c:pt>
                <c:pt idx="12">
                  <c:v>1793797</c:v>
                </c:pt>
                <c:pt idx="13">
                  <c:v>3120927</c:v>
                </c:pt>
                <c:pt idx="14">
                  <c:v>6951542</c:v>
                </c:pt>
                <c:pt idx="15">
                  <c:v>8142696</c:v>
                </c:pt>
                <c:pt idx="16">
                  <c:v>1629702</c:v>
                </c:pt>
                <c:pt idx="17">
                  <c:v>476496</c:v>
                </c:pt>
                <c:pt idx="18">
                  <c:v>136085</c:v>
                </c:pt>
                <c:pt idx="19">
                  <c:v>627795</c:v>
                </c:pt>
                <c:pt idx="20">
                  <c:v>863414</c:v>
                </c:pt>
                <c:pt idx="21">
                  <c:v>3368176</c:v>
                </c:pt>
                <c:pt idx="22">
                  <c:v>1701260</c:v>
                </c:pt>
                <c:pt idx="23">
                  <c:v>1018862</c:v>
                </c:pt>
                <c:pt idx="24">
                  <c:v>7355057</c:v>
                </c:pt>
                <c:pt idx="25">
                  <c:v>18593902</c:v>
                </c:pt>
                <c:pt idx="26">
                  <c:v>1202595</c:v>
                </c:pt>
                <c:pt idx="27">
                  <c:v>395043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19-4755-865B-2A34AFB5132F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'Total presentación'!$A$7:$A$34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'Total presentación'!$D$7:$D$34</c:f>
              <c:numCache>
                <c:formatCode>#,##0</c:formatCode>
                <c:ptCount val="28"/>
                <c:pt idx="0">
                  <c:v>3242685</c:v>
                </c:pt>
                <c:pt idx="1">
                  <c:v>683205</c:v>
                </c:pt>
                <c:pt idx="2">
                  <c:v>1358999</c:v>
                </c:pt>
                <c:pt idx="3">
                  <c:v>1112639</c:v>
                </c:pt>
                <c:pt idx="4">
                  <c:v>23525958</c:v>
                </c:pt>
                <c:pt idx="5">
                  <c:v>1258798</c:v>
                </c:pt>
                <c:pt idx="6">
                  <c:v>3955471</c:v>
                </c:pt>
                <c:pt idx="7">
                  <c:v>16211563</c:v>
                </c:pt>
                <c:pt idx="8">
                  <c:v>8153955</c:v>
                </c:pt>
                <c:pt idx="9">
                  <c:v>8621071</c:v>
                </c:pt>
                <c:pt idx="10">
                  <c:v>4421142</c:v>
                </c:pt>
                <c:pt idx="11">
                  <c:v>323679</c:v>
                </c:pt>
                <c:pt idx="12">
                  <c:v>1447701</c:v>
                </c:pt>
                <c:pt idx="13">
                  <c:v>4117498</c:v>
                </c:pt>
                <c:pt idx="14">
                  <c:v>7015046</c:v>
                </c:pt>
                <c:pt idx="15">
                  <c:v>7806588</c:v>
                </c:pt>
                <c:pt idx="16">
                  <c:v>1277790</c:v>
                </c:pt>
                <c:pt idx="17">
                  <c:v>582701</c:v>
                </c:pt>
                <c:pt idx="18">
                  <c:v>130897</c:v>
                </c:pt>
                <c:pt idx="19">
                  <c:v>654558</c:v>
                </c:pt>
                <c:pt idx="20">
                  <c:v>854759</c:v>
                </c:pt>
                <c:pt idx="21">
                  <c:v>3594326</c:v>
                </c:pt>
                <c:pt idx="22">
                  <c:v>1737381</c:v>
                </c:pt>
                <c:pt idx="23">
                  <c:v>1081956</c:v>
                </c:pt>
                <c:pt idx="24">
                  <c:v>7081492</c:v>
                </c:pt>
                <c:pt idx="25">
                  <c:v>19315294</c:v>
                </c:pt>
                <c:pt idx="26">
                  <c:v>1202363</c:v>
                </c:pt>
                <c:pt idx="27">
                  <c:v>356632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19-4755-865B-2A34AFB513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965850"/>
        <c:axId val="46826194"/>
      </c:barChart>
      <c:catAx>
        <c:axId val="496585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6826194"/>
        <c:crosses val="autoZero"/>
        <c:auto val="1"/>
        <c:lblAlgn val="ctr"/>
        <c:lblOffset val="100"/>
        <c:noMultiLvlLbl val="0"/>
      </c:catAx>
      <c:valAx>
        <c:axId val="46826194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965850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'Buques GT'!$A$7:$A$34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'Buques GT'!$E$7:$E$34</c:f>
              <c:numCache>
                <c:formatCode>#,##0</c:formatCode>
                <c:ptCount val="28"/>
                <c:pt idx="0">
                  <c:v>5356063</c:v>
                </c:pt>
                <c:pt idx="1">
                  <c:v>3767122</c:v>
                </c:pt>
                <c:pt idx="2">
                  <c:v>5692230</c:v>
                </c:pt>
                <c:pt idx="3">
                  <c:v>979583</c:v>
                </c:pt>
                <c:pt idx="4">
                  <c:v>115855861</c:v>
                </c:pt>
                <c:pt idx="5">
                  <c:v>6745316</c:v>
                </c:pt>
                <c:pt idx="6">
                  <c:v>41343209</c:v>
                </c:pt>
                <c:pt idx="7">
                  <c:v>75011259</c:v>
                </c:pt>
                <c:pt idx="8">
                  <c:v>12867743</c:v>
                </c:pt>
                <c:pt idx="9">
                  <c:v>11225790</c:v>
                </c:pt>
                <c:pt idx="10">
                  <c:v>4798765</c:v>
                </c:pt>
                <c:pt idx="11">
                  <c:v>16913724</c:v>
                </c:pt>
                <c:pt idx="12">
                  <c:v>3089232</c:v>
                </c:pt>
                <c:pt idx="13">
                  <c:v>3824668</c:v>
                </c:pt>
                <c:pt idx="14">
                  <c:v>9127426</c:v>
                </c:pt>
                <c:pt idx="15">
                  <c:v>94727884</c:v>
                </c:pt>
                <c:pt idx="16">
                  <c:v>15512013</c:v>
                </c:pt>
                <c:pt idx="17">
                  <c:v>1041045</c:v>
                </c:pt>
                <c:pt idx="18">
                  <c:v>4957495</c:v>
                </c:pt>
                <c:pt idx="19">
                  <c:v>1512617</c:v>
                </c:pt>
                <c:pt idx="20">
                  <c:v>1632112</c:v>
                </c:pt>
                <c:pt idx="21">
                  <c:v>69790829</c:v>
                </c:pt>
                <c:pt idx="22">
                  <c:v>5766236</c:v>
                </c:pt>
                <c:pt idx="23">
                  <c:v>1406093</c:v>
                </c:pt>
                <c:pt idx="24">
                  <c:v>9852182</c:v>
                </c:pt>
                <c:pt idx="25">
                  <c:v>69444756</c:v>
                </c:pt>
                <c:pt idx="26">
                  <c:v>9948202</c:v>
                </c:pt>
                <c:pt idx="27">
                  <c:v>937752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BF-4206-8A10-BBCF0B8B4491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'Buques GT'!$A$7:$A$34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'Buques GT'!$D$7:$D$34</c:f>
              <c:numCache>
                <c:formatCode>#,##0</c:formatCode>
                <c:ptCount val="28"/>
                <c:pt idx="0">
                  <c:v>5280548</c:v>
                </c:pt>
                <c:pt idx="1">
                  <c:v>2387903</c:v>
                </c:pt>
                <c:pt idx="2">
                  <c:v>5315964</c:v>
                </c:pt>
                <c:pt idx="3">
                  <c:v>1396523</c:v>
                </c:pt>
                <c:pt idx="4">
                  <c:v>129397622</c:v>
                </c:pt>
                <c:pt idx="5">
                  <c:v>5780106</c:v>
                </c:pt>
                <c:pt idx="6">
                  <c:v>49326149</c:v>
                </c:pt>
                <c:pt idx="7">
                  <c:v>72078612</c:v>
                </c:pt>
                <c:pt idx="8">
                  <c:v>11956989</c:v>
                </c:pt>
                <c:pt idx="9">
                  <c:v>10671161</c:v>
                </c:pt>
                <c:pt idx="10">
                  <c:v>4764812</c:v>
                </c:pt>
                <c:pt idx="11">
                  <c:v>17547839</c:v>
                </c:pt>
                <c:pt idx="12">
                  <c:v>2975708</c:v>
                </c:pt>
                <c:pt idx="13">
                  <c:v>4182104</c:v>
                </c:pt>
                <c:pt idx="14">
                  <c:v>9148332</c:v>
                </c:pt>
                <c:pt idx="15">
                  <c:v>95371556</c:v>
                </c:pt>
                <c:pt idx="16">
                  <c:v>12080111</c:v>
                </c:pt>
                <c:pt idx="17">
                  <c:v>869018</c:v>
                </c:pt>
                <c:pt idx="18">
                  <c:v>5145324</c:v>
                </c:pt>
                <c:pt idx="19">
                  <c:v>3300188</c:v>
                </c:pt>
                <c:pt idx="20">
                  <c:v>1647830</c:v>
                </c:pt>
                <c:pt idx="21">
                  <c:v>64602162</c:v>
                </c:pt>
                <c:pt idx="22">
                  <c:v>6378965</c:v>
                </c:pt>
                <c:pt idx="23">
                  <c:v>1348965</c:v>
                </c:pt>
                <c:pt idx="24">
                  <c:v>10114483</c:v>
                </c:pt>
                <c:pt idx="25">
                  <c:v>65048193</c:v>
                </c:pt>
                <c:pt idx="26">
                  <c:v>9943197</c:v>
                </c:pt>
                <c:pt idx="27">
                  <c:v>663735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BF-4206-8A10-BBCF0B8B44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317776"/>
        <c:axId val="54142191"/>
      </c:barChart>
      <c:catAx>
        <c:axId val="331777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4142191"/>
        <c:crosses val="autoZero"/>
        <c:auto val="1"/>
        <c:lblAlgn val="ctr"/>
        <c:lblOffset val="100"/>
        <c:noMultiLvlLbl val="0"/>
      </c:catAx>
      <c:valAx>
        <c:axId val="54142191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317776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Cruceros!$A$7:$A$34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Cruceros!$E$7:$E$34</c:f>
              <c:numCache>
                <c:formatCode>#,##0</c:formatCode>
                <c:ptCount val="28"/>
                <c:pt idx="0">
                  <c:v>14</c:v>
                </c:pt>
                <c:pt idx="1">
                  <c:v>9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43</c:v>
                </c:pt>
                <c:pt idx="6">
                  <c:v>29</c:v>
                </c:pt>
                <c:pt idx="7">
                  <c:v>106</c:v>
                </c:pt>
                <c:pt idx="8">
                  <c:v>2</c:v>
                </c:pt>
                <c:pt idx="9">
                  <c:v>15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366</c:v>
                </c:pt>
                <c:pt idx="16">
                  <c:v>41</c:v>
                </c:pt>
                <c:pt idx="17">
                  <c:v>0</c:v>
                </c:pt>
                <c:pt idx="18">
                  <c:v>2</c:v>
                </c:pt>
                <c:pt idx="19">
                  <c:v>0</c:v>
                </c:pt>
                <c:pt idx="20">
                  <c:v>0</c:v>
                </c:pt>
                <c:pt idx="21">
                  <c:v>304</c:v>
                </c:pt>
                <c:pt idx="22">
                  <c:v>2</c:v>
                </c:pt>
                <c:pt idx="23">
                  <c:v>13</c:v>
                </c:pt>
                <c:pt idx="24">
                  <c:v>1</c:v>
                </c:pt>
                <c:pt idx="25">
                  <c:v>31</c:v>
                </c:pt>
                <c:pt idx="26">
                  <c:v>8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F6-4A50-99F9-0DBF01617224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Cruceros!$A$7:$A$34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Cruceros!$D$7:$D$34</c:f>
              <c:numCache>
                <c:formatCode>#,##0</c:formatCode>
                <c:ptCount val="28"/>
                <c:pt idx="0">
                  <c:v>13</c:v>
                </c:pt>
                <c:pt idx="1">
                  <c:v>4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37</c:v>
                </c:pt>
                <c:pt idx="6">
                  <c:v>47</c:v>
                </c:pt>
                <c:pt idx="7">
                  <c:v>74</c:v>
                </c:pt>
                <c:pt idx="8">
                  <c:v>2</c:v>
                </c:pt>
                <c:pt idx="9">
                  <c:v>16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341</c:v>
                </c:pt>
                <c:pt idx="16">
                  <c:v>30</c:v>
                </c:pt>
                <c:pt idx="17">
                  <c:v>0</c:v>
                </c:pt>
                <c:pt idx="18">
                  <c:v>2</c:v>
                </c:pt>
                <c:pt idx="19">
                  <c:v>3</c:v>
                </c:pt>
                <c:pt idx="20">
                  <c:v>0</c:v>
                </c:pt>
                <c:pt idx="21">
                  <c:v>276</c:v>
                </c:pt>
                <c:pt idx="22">
                  <c:v>2</c:v>
                </c:pt>
                <c:pt idx="23">
                  <c:v>7</c:v>
                </c:pt>
                <c:pt idx="24">
                  <c:v>0</c:v>
                </c:pt>
                <c:pt idx="25">
                  <c:v>27</c:v>
                </c:pt>
                <c:pt idx="26">
                  <c:v>12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F6-4A50-99F9-0DBF016172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548983"/>
        <c:axId val="66312158"/>
      </c:barChart>
      <c:catAx>
        <c:axId val="1654898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6312158"/>
        <c:crosses val="autoZero"/>
        <c:auto val="1"/>
        <c:lblAlgn val="ctr"/>
        <c:lblOffset val="100"/>
        <c:noMultiLvlLbl val="0"/>
      </c:catAx>
      <c:valAx>
        <c:axId val="66312158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6548983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'Pasajeros total'!$A$7:$A$34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'Pasajeros total'!$E$7:$E$34</c:f>
              <c:numCache>
                <c:formatCode>#,##0</c:formatCode>
                <c:ptCount val="28"/>
                <c:pt idx="0">
                  <c:v>43178</c:v>
                </c:pt>
                <c:pt idx="1">
                  <c:v>66147</c:v>
                </c:pt>
                <c:pt idx="2">
                  <c:v>84657</c:v>
                </c:pt>
                <c:pt idx="3">
                  <c:v>0</c:v>
                </c:pt>
                <c:pt idx="4">
                  <c:v>975513</c:v>
                </c:pt>
                <c:pt idx="5">
                  <c:v>69456</c:v>
                </c:pt>
                <c:pt idx="6">
                  <c:v>890593</c:v>
                </c:pt>
                <c:pt idx="7">
                  <c:v>698928</c:v>
                </c:pt>
                <c:pt idx="8">
                  <c:v>23920</c:v>
                </c:pt>
                <c:pt idx="9">
                  <c:v>24521</c:v>
                </c:pt>
                <c:pt idx="10">
                  <c:v>0</c:v>
                </c:pt>
                <c:pt idx="11">
                  <c:v>358406</c:v>
                </c:pt>
                <c:pt idx="12">
                  <c:v>0</c:v>
                </c:pt>
                <c:pt idx="13">
                  <c:v>0</c:v>
                </c:pt>
                <c:pt idx="14">
                  <c:v>8921</c:v>
                </c:pt>
                <c:pt idx="15">
                  <c:v>1342347</c:v>
                </c:pt>
                <c:pt idx="16">
                  <c:v>139238</c:v>
                </c:pt>
                <c:pt idx="17">
                  <c:v>0</c:v>
                </c:pt>
                <c:pt idx="18">
                  <c:v>112149</c:v>
                </c:pt>
                <c:pt idx="19">
                  <c:v>20306</c:v>
                </c:pt>
                <c:pt idx="20">
                  <c:v>0</c:v>
                </c:pt>
                <c:pt idx="21">
                  <c:v>2081422</c:v>
                </c:pt>
                <c:pt idx="22">
                  <c:v>20491</c:v>
                </c:pt>
                <c:pt idx="23">
                  <c:v>4215</c:v>
                </c:pt>
                <c:pt idx="24">
                  <c:v>861</c:v>
                </c:pt>
                <c:pt idx="25">
                  <c:v>207895</c:v>
                </c:pt>
                <c:pt idx="26">
                  <c:v>15663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1F-4435-B65C-C639A4EB950E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'Pasajeros total'!$A$7:$A$34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'Pasajeros total'!$D$7:$D$34</c:f>
              <c:numCache>
                <c:formatCode>#,##0</c:formatCode>
                <c:ptCount val="28"/>
                <c:pt idx="0">
                  <c:v>38468</c:v>
                </c:pt>
                <c:pt idx="1">
                  <c:v>37142</c:v>
                </c:pt>
                <c:pt idx="2">
                  <c:v>86603</c:v>
                </c:pt>
                <c:pt idx="3">
                  <c:v>0</c:v>
                </c:pt>
                <c:pt idx="4">
                  <c:v>1002193</c:v>
                </c:pt>
                <c:pt idx="5">
                  <c:v>49924</c:v>
                </c:pt>
                <c:pt idx="6">
                  <c:v>997514</c:v>
                </c:pt>
                <c:pt idx="7">
                  <c:v>564998</c:v>
                </c:pt>
                <c:pt idx="8">
                  <c:v>20980</c:v>
                </c:pt>
                <c:pt idx="9">
                  <c:v>22534</c:v>
                </c:pt>
                <c:pt idx="10">
                  <c:v>0</c:v>
                </c:pt>
                <c:pt idx="11">
                  <c:v>394443</c:v>
                </c:pt>
                <c:pt idx="12">
                  <c:v>0</c:v>
                </c:pt>
                <c:pt idx="13">
                  <c:v>0</c:v>
                </c:pt>
                <c:pt idx="14">
                  <c:v>10244</c:v>
                </c:pt>
                <c:pt idx="15">
                  <c:v>1205446</c:v>
                </c:pt>
                <c:pt idx="16">
                  <c:v>91431</c:v>
                </c:pt>
                <c:pt idx="17">
                  <c:v>0</c:v>
                </c:pt>
                <c:pt idx="18">
                  <c:v>92783</c:v>
                </c:pt>
                <c:pt idx="19">
                  <c:v>21876</c:v>
                </c:pt>
                <c:pt idx="20">
                  <c:v>3</c:v>
                </c:pt>
                <c:pt idx="21">
                  <c:v>2025291</c:v>
                </c:pt>
                <c:pt idx="22">
                  <c:v>19748</c:v>
                </c:pt>
                <c:pt idx="23">
                  <c:v>2259</c:v>
                </c:pt>
                <c:pt idx="24">
                  <c:v>0</c:v>
                </c:pt>
                <c:pt idx="25">
                  <c:v>190202</c:v>
                </c:pt>
                <c:pt idx="26">
                  <c:v>29729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1F-4435-B65C-C639A4EB9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226563"/>
        <c:axId val="27336496"/>
      </c:barChart>
      <c:catAx>
        <c:axId val="122656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7336496"/>
        <c:crosses val="autoZero"/>
        <c:auto val="1"/>
        <c:lblAlgn val="ctr"/>
        <c:lblOffset val="100"/>
        <c:noMultiLvlLbl val="0"/>
      </c:catAx>
      <c:valAx>
        <c:axId val="27336496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26563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'Pasajeros regulares'!$A$7:$A$34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'Pasajeros regulares'!$E$7:$E$34</c:f>
              <c:numCache>
                <c:formatCode>#,##0</c:formatCode>
                <c:ptCount val="28"/>
                <c:pt idx="0">
                  <c:v>0</c:v>
                </c:pt>
                <c:pt idx="1">
                  <c:v>32564</c:v>
                </c:pt>
                <c:pt idx="2">
                  <c:v>84657</c:v>
                </c:pt>
                <c:pt idx="3">
                  <c:v>0</c:v>
                </c:pt>
                <c:pt idx="4">
                  <c:v>975513</c:v>
                </c:pt>
                <c:pt idx="5">
                  <c:v>8649</c:v>
                </c:pt>
                <c:pt idx="6">
                  <c:v>812217</c:v>
                </c:pt>
                <c:pt idx="7">
                  <c:v>234152</c:v>
                </c:pt>
                <c:pt idx="8">
                  <c:v>14525</c:v>
                </c:pt>
                <c:pt idx="9">
                  <c:v>0</c:v>
                </c:pt>
                <c:pt idx="10">
                  <c:v>0</c:v>
                </c:pt>
                <c:pt idx="11">
                  <c:v>358360</c:v>
                </c:pt>
                <c:pt idx="12">
                  <c:v>0</c:v>
                </c:pt>
                <c:pt idx="13">
                  <c:v>0</c:v>
                </c:pt>
                <c:pt idx="14">
                  <c:v>8921</c:v>
                </c:pt>
                <c:pt idx="15">
                  <c:v>272739</c:v>
                </c:pt>
                <c:pt idx="16">
                  <c:v>67204</c:v>
                </c:pt>
                <c:pt idx="17">
                  <c:v>0</c:v>
                </c:pt>
                <c:pt idx="18">
                  <c:v>110210</c:v>
                </c:pt>
                <c:pt idx="19">
                  <c:v>20306</c:v>
                </c:pt>
                <c:pt idx="20">
                  <c:v>0</c:v>
                </c:pt>
                <c:pt idx="21">
                  <c:v>1277565</c:v>
                </c:pt>
                <c:pt idx="22">
                  <c:v>18514</c:v>
                </c:pt>
                <c:pt idx="23">
                  <c:v>0</c:v>
                </c:pt>
                <c:pt idx="24">
                  <c:v>19</c:v>
                </c:pt>
                <c:pt idx="25">
                  <c:v>147218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0C-43D5-B0A4-02B0546F78B2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'Pasajeros regulares'!$A$7:$A$34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'Pasajeros regulares'!$D$7:$D$34</c:f>
              <c:numCache>
                <c:formatCode>#,##0</c:formatCode>
                <c:ptCount val="28"/>
                <c:pt idx="0">
                  <c:v>0</c:v>
                </c:pt>
                <c:pt idx="1">
                  <c:v>29652</c:v>
                </c:pt>
                <c:pt idx="2">
                  <c:v>86248</c:v>
                </c:pt>
                <c:pt idx="3">
                  <c:v>0</c:v>
                </c:pt>
                <c:pt idx="4">
                  <c:v>1002193</c:v>
                </c:pt>
                <c:pt idx="5">
                  <c:v>8447</c:v>
                </c:pt>
                <c:pt idx="6">
                  <c:v>846350</c:v>
                </c:pt>
                <c:pt idx="7">
                  <c:v>213694</c:v>
                </c:pt>
                <c:pt idx="8">
                  <c:v>16053</c:v>
                </c:pt>
                <c:pt idx="9">
                  <c:v>0</c:v>
                </c:pt>
                <c:pt idx="10">
                  <c:v>0</c:v>
                </c:pt>
                <c:pt idx="11">
                  <c:v>392585</c:v>
                </c:pt>
                <c:pt idx="12">
                  <c:v>0</c:v>
                </c:pt>
                <c:pt idx="13">
                  <c:v>0</c:v>
                </c:pt>
                <c:pt idx="14">
                  <c:v>8972</c:v>
                </c:pt>
                <c:pt idx="15">
                  <c:v>289089</c:v>
                </c:pt>
                <c:pt idx="16">
                  <c:v>59810</c:v>
                </c:pt>
                <c:pt idx="17">
                  <c:v>0</c:v>
                </c:pt>
                <c:pt idx="18">
                  <c:v>91927</c:v>
                </c:pt>
                <c:pt idx="19">
                  <c:v>17237</c:v>
                </c:pt>
                <c:pt idx="20">
                  <c:v>3</c:v>
                </c:pt>
                <c:pt idx="21">
                  <c:v>1315512</c:v>
                </c:pt>
                <c:pt idx="22">
                  <c:v>19748</c:v>
                </c:pt>
                <c:pt idx="23">
                  <c:v>0</c:v>
                </c:pt>
                <c:pt idx="24">
                  <c:v>0</c:v>
                </c:pt>
                <c:pt idx="25">
                  <c:v>133392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0C-43D5-B0A4-02B0546F7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4280936"/>
        <c:axId val="50685038"/>
      </c:barChart>
      <c:catAx>
        <c:axId val="6428093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0685038"/>
        <c:crosses val="autoZero"/>
        <c:auto val="1"/>
        <c:lblAlgn val="ctr"/>
        <c:lblOffset val="100"/>
        <c:noMultiLvlLbl val="0"/>
      </c:catAx>
      <c:valAx>
        <c:axId val="50685038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4280936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'Pasajeros crucero'!$A$7:$A$34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'Pasajeros crucero'!$E$7:$E$34</c:f>
              <c:numCache>
                <c:formatCode>#,##0</c:formatCode>
                <c:ptCount val="28"/>
                <c:pt idx="0">
                  <c:v>43178</c:v>
                </c:pt>
                <c:pt idx="1">
                  <c:v>33583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60807</c:v>
                </c:pt>
                <c:pt idx="6">
                  <c:v>78376</c:v>
                </c:pt>
                <c:pt idx="7">
                  <c:v>464776</c:v>
                </c:pt>
                <c:pt idx="8">
                  <c:v>9395</c:v>
                </c:pt>
                <c:pt idx="9">
                  <c:v>24521</c:v>
                </c:pt>
                <c:pt idx="10">
                  <c:v>0</c:v>
                </c:pt>
                <c:pt idx="11">
                  <c:v>46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1069608</c:v>
                </c:pt>
                <c:pt idx="16">
                  <c:v>72034</c:v>
                </c:pt>
                <c:pt idx="17">
                  <c:v>0</c:v>
                </c:pt>
                <c:pt idx="18">
                  <c:v>1939</c:v>
                </c:pt>
                <c:pt idx="19">
                  <c:v>0</c:v>
                </c:pt>
                <c:pt idx="20">
                  <c:v>0</c:v>
                </c:pt>
                <c:pt idx="21">
                  <c:v>803857</c:v>
                </c:pt>
                <c:pt idx="22">
                  <c:v>1977</c:v>
                </c:pt>
                <c:pt idx="23">
                  <c:v>4215</c:v>
                </c:pt>
                <c:pt idx="24">
                  <c:v>842</c:v>
                </c:pt>
                <c:pt idx="25">
                  <c:v>60677</c:v>
                </c:pt>
                <c:pt idx="26">
                  <c:v>15663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B4-4CA6-AE04-1A99204756F2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'Pasajeros crucero'!$A$7:$A$34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'Pasajeros crucero'!$D$7:$D$34</c:f>
              <c:numCache>
                <c:formatCode>#,##0</c:formatCode>
                <c:ptCount val="28"/>
                <c:pt idx="0">
                  <c:v>38468</c:v>
                </c:pt>
                <c:pt idx="1">
                  <c:v>7490</c:v>
                </c:pt>
                <c:pt idx="2">
                  <c:v>355</c:v>
                </c:pt>
                <c:pt idx="3">
                  <c:v>0</c:v>
                </c:pt>
                <c:pt idx="4">
                  <c:v>0</c:v>
                </c:pt>
                <c:pt idx="5">
                  <c:v>41477</c:v>
                </c:pt>
                <c:pt idx="6">
                  <c:v>151164</c:v>
                </c:pt>
                <c:pt idx="7">
                  <c:v>351304</c:v>
                </c:pt>
                <c:pt idx="8">
                  <c:v>4927</c:v>
                </c:pt>
                <c:pt idx="9">
                  <c:v>22534</c:v>
                </c:pt>
                <c:pt idx="10">
                  <c:v>0</c:v>
                </c:pt>
                <c:pt idx="11">
                  <c:v>1858</c:v>
                </c:pt>
                <c:pt idx="12">
                  <c:v>0</c:v>
                </c:pt>
                <c:pt idx="13">
                  <c:v>0</c:v>
                </c:pt>
                <c:pt idx="14">
                  <c:v>1272</c:v>
                </c:pt>
                <c:pt idx="15">
                  <c:v>916357</c:v>
                </c:pt>
                <c:pt idx="16">
                  <c:v>31621</c:v>
                </c:pt>
                <c:pt idx="17">
                  <c:v>0</c:v>
                </c:pt>
                <c:pt idx="18">
                  <c:v>856</c:v>
                </c:pt>
                <c:pt idx="19">
                  <c:v>4639</c:v>
                </c:pt>
                <c:pt idx="20">
                  <c:v>0</c:v>
                </c:pt>
                <c:pt idx="21">
                  <c:v>709779</c:v>
                </c:pt>
                <c:pt idx="22">
                  <c:v>0</c:v>
                </c:pt>
                <c:pt idx="23">
                  <c:v>2259</c:v>
                </c:pt>
                <c:pt idx="24">
                  <c:v>0</c:v>
                </c:pt>
                <c:pt idx="25">
                  <c:v>56810</c:v>
                </c:pt>
                <c:pt idx="26">
                  <c:v>29729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B4-4CA6-AE04-1A99204756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3524150"/>
        <c:axId val="59521342"/>
      </c:barChart>
      <c:catAx>
        <c:axId val="6352415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9521342"/>
        <c:crosses val="autoZero"/>
        <c:auto val="1"/>
        <c:lblAlgn val="ctr"/>
        <c:lblOffset val="100"/>
        <c:noMultiLvlLbl val="0"/>
      </c:catAx>
      <c:valAx>
        <c:axId val="59521342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3524150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'Automóviles régimen pasaje'!$A$7:$A$34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'Automóviles régimen pasaje'!$E$7:$E$34</c:f>
              <c:numCache>
                <c:formatCode>#,##0</c:formatCode>
                <c:ptCount val="28"/>
                <c:pt idx="0">
                  <c:v>0</c:v>
                </c:pt>
                <c:pt idx="1">
                  <c:v>16876</c:v>
                </c:pt>
                <c:pt idx="2">
                  <c:v>27885</c:v>
                </c:pt>
                <c:pt idx="3">
                  <c:v>0</c:v>
                </c:pt>
                <c:pt idx="4">
                  <c:v>218155</c:v>
                </c:pt>
                <c:pt idx="5">
                  <c:v>5300</c:v>
                </c:pt>
                <c:pt idx="6">
                  <c:v>194820</c:v>
                </c:pt>
                <c:pt idx="7">
                  <c:v>73633</c:v>
                </c:pt>
                <c:pt idx="8">
                  <c:v>6949</c:v>
                </c:pt>
                <c:pt idx="9">
                  <c:v>0</c:v>
                </c:pt>
                <c:pt idx="10">
                  <c:v>0</c:v>
                </c:pt>
                <c:pt idx="11">
                  <c:v>85473</c:v>
                </c:pt>
                <c:pt idx="12">
                  <c:v>0</c:v>
                </c:pt>
                <c:pt idx="13">
                  <c:v>0</c:v>
                </c:pt>
                <c:pt idx="14">
                  <c:v>5586</c:v>
                </c:pt>
                <c:pt idx="15">
                  <c:v>123474</c:v>
                </c:pt>
                <c:pt idx="16">
                  <c:v>15887</c:v>
                </c:pt>
                <c:pt idx="17">
                  <c:v>0</c:v>
                </c:pt>
                <c:pt idx="18">
                  <c:v>30671</c:v>
                </c:pt>
                <c:pt idx="19">
                  <c:v>6912</c:v>
                </c:pt>
                <c:pt idx="20">
                  <c:v>0</c:v>
                </c:pt>
                <c:pt idx="21">
                  <c:v>387145</c:v>
                </c:pt>
                <c:pt idx="22">
                  <c:v>9133</c:v>
                </c:pt>
                <c:pt idx="23">
                  <c:v>0</c:v>
                </c:pt>
                <c:pt idx="24">
                  <c:v>0</c:v>
                </c:pt>
                <c:pt idx="25">
                  <c:v>44844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13-4BE3-8B92-16935B3EE76A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'Automóviles régimen pasaje'!$A$7:$A$34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'Automóviles régimen pasaje'!$D$7:$D$34</c:f>
              <c:numCache>
                <c:formatCode>#,##0</c:formatCode>
                <c:ptCount val="28"/>
                <c:pt idx="0">
                  <c:v>0</c:v>
                </c:pt>
                <c:pt idx="1">
                  <c:v>13090</c:v>
                </c:pt>
                <c:pt idx="2">
                  <c:v>27928</c:v>
                </c:pt>
                <c:pt idx="3">
                  <c:v>0</c:v>
                </c:pt>
                <c:pt idx="4">
                  <c:v>224657</c:v>
                </c:pt>
                <c:pt idx="5">
                  <c:v>5200</c:v>
                </c:pt>
                <c:pt idx="6">
                  <c:v>199157</c:v>
                </c:pt>
                <c:pt idx="7">
                  <c:v>67991</c:v>
                </c:pt>
                <c:pt idx="8">
                  <c:v>7446</c:v>
                </c:pt>
                <c:pt idx="9">
                  <c:v>0</c:v>
                </c:pt>
                <c:pt idx="10">
                  <c:v>0</c:v>
                </c:pt>
                <c:pt idx="11">
                  <c:v>102012</c:v>
                </c:pt>
                <c:pt idx="12">
                  <c:v>0</c:v>
                </c:pt>
                <c:pt idx="13">
                  <c:v>0</c:v>
                </c:pt>
                <c:pt idx="14">
                  <c:v>5511</c:v>
                </c:pt>
                <c:pt idx="15">
                  <c:v>128874</c:v>
                </c:pt>
                <c:pt idx="16">
                  <c:v>13359</c:v>
                </c:pt>
                <c:pt idx="17">
                  <c:v>0</c:v>
                </c:pt>
                <c:pt idx="18">
                  <c:v>23613</c:v>
                </c:pt>
                <c:pt idx="19">
                  <c:v>4879</c:v>
                </c:pt>
                <c:pt idx="20">
                  <c:v>0</c:v>
                </c:pt>
                <c:pt idx="21">
                  <c:v>397143</c:v>
                </c:pt>
                <c:pt idx="22">
                  <c:v>9734</c:v>
                </c:pt>
                <c:pt idx="23">
                  <c:v>0</c:v>
                </c:pt>
                <c:pt idx="24">
                  <c:v>0</c:v>
                </c:pt>
                <c:pt idx="25">
                  <c:v>39119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13-4BE3-8B92-16935B3EE7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059089"/>
        <c:axId val="44114411"/>
      </c:barChart>
      <c:catAx>
        <c:axId val="4059089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4114411"/>
        <c:crosses val="autoZero"/>
        <c:auto val="1"/>
        <c:lblAlgn val="ctr"/>
        <c:lblOffset val="100"/>
        <c:noMultiLvlLbl val="0"/>
      </c:catAx>
      <c:valAx>
        <c:axId val="44114411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059089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'Automóviles régimen mercancía'!$A$7:$A$34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'Automóviles régimen mercancía'!$E$7:$E$34</c:f>
              <c:numCache>
                <c:formatCode>#,##0</c:formatCode>
                <c:ptCount val="28"/>
                <c:pt idx="0">
                  <c:v>0</c:v>
                </c:pt>
                <c:pt idx="1">
                  <c:v>8723</c:v>
                </c:pt>
                <c:pt idx="2">
                  <c:v>1831</c:v>
                </c:pt>
                <c:pt idx="3">
                  <c:v>0</c:v>
                </c:pt>
                <c:pt idx="4">
                  <c:v>1638</c:v>
                </c:pt>
                <c:pt idx="5">
                  <c:v>7378</c:v>
                </c:pt>
                <c:pt idx="6">
                  <c:v>28186</c:v>
                </c:pt>
                <c:pt idx="7">
                  <c:v>177110</c:v>
                </c:pt>
                <c:pt idx="8">
                  <c:v>4262</c:v>
                </c:pt>
                <c:pt idx="9">
                  <c:v>143</c:v>
                </c:pt>
                <c:pt idx="10">
                  <c:v>7526</c:v>
                </c:pt>
                <c:pt idx="11">
                  <c:v>811</c:v>
                </c:pt>
                <c:pt idx="12">
                  <c:v>0</c:v>
                </c:pt>
                <c:pt idx="13">
                  <c:v>536</c:v>
                </c:pt>
                <c:pt idx="14">
                  <c:v>17025</c:v>
                </c:pt>
                <c:pt idx="15">
                  <c:v>39091</c:v>
                </c:pt>
                <c:pt idx="16">
                  <c:v>22634</c:v>
                </c:pt>
                <c:pt idx="17">
                  <c:v>280</c:v>
                </c:pt>
                <c:pt idx="18">
                  <c:v>548</c:v>
                </c:pt>
                <c:pt idx="19">
                  <c:v>1993</c:v>
                </c:pt>
                <c:pt idx="20">
                  <c:v>44321</c:v>
                </c:pt>
                <c:pt idx="21">
                  <c:v>22639</c:v>
                </c:pt>
                <c:pt idx="22">
                  <c:v>91801</c:v>
                </c:pt>
                <c:pt idx="23">
                  <c:v>2713</c:v>
                </c:pt>
                <c:pt idx="24">
                  <c:v>57283</c:v>
                </c:pt>
                <c:pt idx="25">
                  <c:v>131058</c:v>
                </c:pt>
                <c:pt idx="26">
                  <c:v>159352</c:v>
                </c:pt>
                <c:pt idx="27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8E-4967-B55B-08375064A432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'Automóviles régimen mercancía'!$A$7:$A$34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'Automóviles régimen mercancía'!$D$7:$D$34</c:f>
              <c:numCache>
                <c:formatCode>#,##0</c:formatCode>
                <c:ptCount val="28"/>
                <c:pt idx="0">
                  <c:v>0</c:v>
                </c:pt>
                <c:pt idx="1">
                  <c:v>2079</c:v>
                </c:pt>
                <c:pt idx="2">
                  <c:v>1565</c:v>
                </c:pt>
                <c:pt idx="3">
                  <c:v>0</c:v>
                </c:pt>
                <c:pt idx="4">
                  <c:v>1526</c:v>
                </c:pt>
                <c:pt idx="5">
                  <c:v>7105</c:v>
                </c:pt>
                <c:pt idx="6">
                  <c:v>27081</c:v>
                </c:pt>
                <c:pt idx="7">
                  <c:v>168446</c:v>
                </c:pt>
                <c:pt idx="8">
                  <c:v>4317</c:v>
                </c:pt>
                <c:pt idx="9">
                  <c:v>288</c:v>
                </c:pt>
                <c:pt idx="10">
                  <c:v>50</c:v>
                </c:pt>
                <c:pt idx="11">
                  <c:v>326</c:v>
                </c:pt>
                <c:pt idx="12">
                  <c:v>1</c:v>
                </c:pt>
                <c:pt idx="13">
                  <c:v>105</c:v>
                </c:pt>
                <c:pt idx="14">
                  <c:v>3893</c:v>
                </c:pt>
                <c:pt idx="15">
                  <c:v>36436</c:v>
                </c:pt>
                <c:pt idx="16">
                  <c:v>37232</c:v>
                </c:pt>
                <c:pt idx="17">
                  <c:v>24</c:v>
                </c:pt>
                <c:pt idx="18">
                  <c:v>514</c:v>
                </c:pt>
                <c:pt idx="19">
                  <c:v>25</c:v>
                </c:pt>
                <c:pt idx="20">
                  <c:v>49080</c:v>
                </c:pt>
                <c:pt idx="21">
                  <c:v>21550</c:v>
                </c:pt>
                <c:pt idx="22">
                  <c:v>91558</c:v>
                </c:pt>
                <c:pt idx="23">
                  <c:v>6682</c:v>
                </c:pt>
                <c:pt idx="24">
                  <c:v>66857</c:v>
                </c:pt>
                <c:pt idx="25">
                  <c:v>116216</c:v>
                </c:pt>
                <c:pt idx="26">
                  <c:v>162621</c:v>
                </c:pt>
                <c:pt idx="27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8E-4967-B55B-08375064A4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0170848"/>
        <c:axId val="9651472"/>
      </c:barChart>
      <c:catAx>
        <c:axId val="2017084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9651472"/>
        <c:crosses val="autoZero"/>
        <c:auto val="1"/>
        <c:lblAlgn val="ctr"/>
        <c:lblOffset val="100"/>
        <c:noMultiLvlLbl val="0"/>
      </c:catAx>
      <c:valAx>
        <c:axId val="9651472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170848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'Import total'!$A$7:$A$34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total'!$E$7:$E$34</c:f>
              <c:numCache>
                <c:formatCode>#,##0</c:formatCode>
                <c:ptCount val="28"/>
                <c:pt idx="0">
                  <c:v>1842455</c:v>
                </c:pt>
                <c:pt idx="1">
                  <c:v>136907</c:v>
                </c:pt>
                <c:pt idx="2">
                  <c:v>200587</c:v>
                </c:pt>
                <c:pt idx="3">
                  <c:v>495860</c:v>
                </c:pt>
                <c:pt idx="4">
                  <c:v>4212613</c:v>
                </c:pt>
                <c:pt idx="5">
                  <c:v>329017</c:v>
                </c:pt>
                <c:pt idx="6">
                  <c:v>18057</c:v>
                </c:pt>
                <c:pt idx="7">
                  <c:v>4392497</c:v>
                </c:pt>
                <c:pt idx="8">
                  <c:v>5645563</c:v>
                </c:pt>
                <c:pt idx="9">
                  <c:v>6167463</c:v>
                </c:pt>
                <c:pt idx="10">
                  <c:v>3029115</c:v>
                </c:pt>
                <c:pt idx="11">
                  <c:v>169704</c:v>
                </c:pt>
                <c:pt idx="12">
                  <c:v>1318778</c:v>
                </c:pt>
                <c:pt idx="13">
                  <c:v>1986489</c:v>
                </c:pt>
                <c:pt idx="14">
                  <c:v>3619384</c:v>
                </c:pt>
                <c:pt idx="15">
                  <c:v>525176</c:v>
                </c:pt>
                <c:pt idx="16">
                  <c:v>263826</c:v>
                </c:pt>
                <c:pt idx="17">
                  <c:v>303801</c:v>
                </c:pt>
                <c:pt idx="18">
                  <c:v>0</c:v>
                </c:pt>
                <c:pt idx="19">
                  <c:v>230852</c:v>
                </c:pt>
                <c:pt idx="20">
                  <c:v>555129</c:v>
                </c:pt>
                <c:pt idx="21">
                  <c:v>326709</c:v>
                </c:pt>
                <c:pt idx="22">
                  <c:v>724163</c:v>
                </c:pt>
                <c:pt idx="23">
                  <c:v>483295</c:v>
                </c:pt>
                <c:pt idx="24">
                  <c:v>5218683</c:v>
                </c:pt>
                <c:pt idx="25">
                  <c:v>4391891</c:v>
                </c:pt>
                <c:pt idx="26">
                  <c:v>420748</c:v>
                </c:pt>
                <c:pt idx="27">
                  <c:v>207473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34-4B33-B83F-24E3E5E980B5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'Import total'!$A$7:$A$34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total'!$D$7:$D$34</c:f>
              <c:numCache>
                <c:formatCode>#,##0</c:formatCode>
                <c:ptCount val="28"/>
                <c:pt idx="0">
                  <c:v>2048223</c:v>
                </c:pt>
                <c:pt idx="1">
                  <c:v>198619</c:v>
                </c:pt>
                <c:pt idx="2">
                  <c:v>220893</c:v>
                </c:pt>
                <c:pt idx="3">
                  <c:v>483076</c:v>
                </c:pt>
                <c:pt idx="4">
                  <c:v>4443437</c:v>
                </c:pt>
                <c:pt idx="5">
                  <c:v>256241</c:v>
                </c:pt>
                <c:pt idx="6">
                  <c:v>53019</c:v>
                </c:pt>
                <c:pt idx="7">
                  <c:v>4225430</c:v>
                </c:pt>
                <c:pt idx="8">
                  <c:v>5430405</c:v>
                </c:pt>
                <c:pt idx="9">
                  <c:v>6257597</c:v>
                </c:pt>
                <c:pt idx="10">
                  <c:v>3166881</c:v>
                </c:pt>
                <c:pt idx="11">
                  <c:v>73773</c:v>
                </c:pt>
                <c:pt idx="12">
                  <c:v>972221</c:v>
                </c:pt>
                <c:pt idx="13">
                  <c:v>2936055</c:v>
                </c:pt>
                <c:pt idx="14">
                  <c:v>3775551</c:v>
                </c:pt>
                <c:pt idx="15">
                  <c:v>446250</c:v>
                </c:pt>
                <c:pt idx="16">
                  <c:v>279114</c:v>
                </c:pt>
                <c:pt idx="17">
                  <c:v>416580</c:v>
                </c:pt>
                <c:pt idx="18">
                  <c:v>0</c:v>
                </c:pt>
                <c:pt idx="19">
                  <c:v>306319</c:v>
                </c:pt>
                <c:pt idx="20">
                  <c:v>570933</c:v>
                </c:pt>
                <c:pt idx="21">
                  <c:v>276081</c:v>
                </c:pt>
                <c:pt idx="22">
                  <c:v>746673</c:v>
                </c:pt>
                <c:pt idx="23">
                  <c:v>534359</c:v>
                </c:pt>
                <c:pt idx="24">
                  <c:v>5216046</c:v>
                </c:pt>
                <c:pt idx="25">
                  <c:v>4173992</c:v>
                </c:pt>
                <c:pt idx="26">
                  <c:v>415948</c:v>
                </c:pt>
                <c:pt idx="27">
                  <c:v>183497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34-4B33-B83F-24E3E5E980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2033625"/>
        <c:axId val="6039413"/>
      </c:barChart>
      <c:catAx>
        <c:axId val="12033625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039413"/>
        <c:crosses val="autoZero"/>
        <c:auto val="1"/>
        <c:lblAlgn val="ctr"/>
        <c:lblOffset val="100"/>
        <c:noMultiLvlLbl val="0"/>
      </c:catAx>
      <c:valAx>
        <c:axId val="6039413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33625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499999999999997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'Import GL'!$A$7:$A$34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GL'!$E$7:$E$34</c:f>
              <c:numCache>
                <c:formatCode>#,##0</c:formatCode>
                <c:ptCount val="28"/>
                <c:pt idx="0">
                  <c:v>1229210</c:v>
                </c:pt>
                <c:pt idx="1">
                  <c:v>2100</c:v>
                </c:pt>
                <c:pt idx="2">
                  <c:v>16902</c:v>
                </c:pt>
                <c:pt idx="3">
                  <c:v>43280</c:v>
                </c:pt>
                <c:pt idx="4">
                  <c:v>2731771</c:v>
                </c:pt>
                <c:pt idx="5">
                  <c:v>4697</c:v>
                </c:pt>
                <c:pt idx="6">
                  <c:v>0</c:v>
                </c:pt>
                <c:pt idx="7">
                  <c:v>1857356</c:v>
                </c:pt>
                <c:pt idx="8">
                  <c:v>4139834</c:v>
                </c:pt>
                <c:pt idx="9">
                  <c:v>4868862</c:v>
                </c:pt>
                <c:pt idx="10">
                  <c:v>1516784</c:v>
                </c:pt>
                <c:pt idx="11">
                  <c:v>169294</c:v>
                </c:pt>
                <c:pt idx="12">
                  <c:v>664666</c:v>
                </c:pt>
                <c:pt idx="13">
                  <c:v>264114</c:v>
                </c:pt>
                <c:pt idx="14">
                  <c:v>3001229</c:v>
                </c:pt>
                <c:pt idx="15">
                  <c:v>329755</c:v>
                </c:pt>
                <c:pt idx="16">
                  <c:v>21648</c:v>
                </c:pt>
                <c:pt idx="17">
                  <c:v>0</c:v>
                </c:pt>
                <c:pt idx="18">
                  <c:v>0</c:v>
                </c:pt>
                <c:pt idx="19">
                  <c:v>173610</c:v>
                </c:pt>
                <c:pt idx="20">
                  <c:v>0</c:v>
                </c:pt>
                <c:pt idx="21">
                  <c:v>202937</c:v>
                </c:pt>
                <c:pt idx="22">
                  <c:v>36481</c:v>
                </c:pt>
                <c:pt idx="23">
                  <c:v>185475</c:v>
                </c:pt>
                <c:pt idx="24">
                  <c:v>3310247</c:v>
                </c:pt>
                <c:pt idx="25">
                  <c:v>868654</c:v>
                </c:pt>
                <c:pt idx="26">
                  <c:v>8266</c:v>
                </c:pt>
                <c:pt idx="27">
                  <c:v>67298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E1-4E8D-B071-4CA72FEE3CBD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'Import GL'!$A$7:$A$34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GL'!$D$7:$D$34</c:f>
              <c:numCache>
                <c:formatCode>#,##0</c:formatCode>
                <c:ptCount val="28"/>
                <c:pt idx="0">
                  <c:v>1342949</c:v>
                </c:pt>
                <c:pt idx="1">
                  <c:v>0</c:v>
                </c:pt>
                <c:pt idx="2">
                  <c:v>12032</c:v>
                </c:pt>
                <c:pt idx="3">
                  <c:v>81801</c:v>
                </c:pt>
                <c:pt idx="4">
                  <c:v>2920941</c:v>
                </c:pt>
                <c:pt idx="5">
                  <c:v>17456</c:v>
                </c:pt>
                <c:pt idx="6">
                  <c:v>30992</c:v>
                </c:pt>
                <c:pt idx="7">
                  <c:v>1558767</c:v>
                </c:pt>
                <c:pt idx="8">
                  <c:v>3969716</c:v>
                </c:pt>
                <c:pt idx="9">
                  <c:v>4858111</c:v>
                </c:pt>
                <c:pt idx="10">
                  <c:v>1587755</c:v>
                </c:pt>
                <c:pt idx="11">
                  <c:v>73375</c:v>
                </c:pt>
                <c:pt idx="12">
                  <c:v>490776</c:v>
                </c:pt>
                <c:pt idx="13">
                  <c:v>291106</c:v>
                </c:pt>
                <c:pt idx="14">
                  <c:v>3053242</c:v>
                </c:pt>
                <c:pt idx="15">
                  <c:v>253305</c:v>
                </c:pt>
                <c:pt idx="16">
                  <c:v>12659</c:v>
                </c:pt>
                <c:pt idx="17">
                  <c:v>0</c:v>
                </c:pt>
                <c:pt idx="18">
                  <c:v>0</c:v>
                </c:pt>
                <c:pt idx="19">
                  <c:v>179962</c:v>
                </c:pt>
                <c:pt idx="20">
                  <c:v>0</c:v>
                </c:pt>
                <c:pt idx="21">
                  <c:v>152674</c:v>
                </c:pt>
                <c:pt idx="22">
                  <c:v>51120</c:v>
                </c:pt>
                <c:pt idx="23">
                  <c:v>82461</c:v>
                </c:pt>
                <c:pt idx="24">
                  <c:v>3247848</c:v>
                </c:pt>
                <c:pt idx="25">
                  <c:v>774392</c:v>
                </c:pt>
                <c:pt idx="26">
                  <c:v>2986</c:v>
                </c:pt>
                <c:pt idx="27">
                  <c:v>68645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E1-4E8D-B071-4CA72FEE3C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8224004"/>
        <c:axId val="38888936"/>
      </c:barChart>
      <c:catAx>
        <c:axId val="3822400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8888936"/>
        <c:crosses val="autoZero"/>
        <c:auto val="1"/>
        <c:lblAlgn val="ctr"/>
        <c:lblOffset val="100"/>
        <c:noMultiLvlLbl val="0"/>
      </c:catAx>
      <c:valAx>
        <c:axId val="38888936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8224004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499999999999997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'Import GS'!$A$7:$A$34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GS'!$E$7:$E$34</c:f>
              <c:numCache>
                <c:formatCode>#,##0</c:formatCode>
                <c:ptCount val="28"/>
                <c:pt idx="0">
                  <c:v>534841</c:v>
                </c:pt>
                <c:pt idx="1">
                  <c:v>85791</c:v>
                </c:pt>
                <c:pt idx="2">
                  <c:v>43362</c:v>
                </c:pt>
                <c:pt idx="3">
                  <c:v>296570</c:v>
                </c:pt>
                <c:pt idx="4">
                  <c:v>46320</c:v>
                </c:pt>
                <c:pt idx="5">
                  <c:v>303143</c:v>
                </c:pt>
                <c:pt idx="6">
                  <c:v>14171</c:v>
                </c:pt>
                <c:pt idx="7">
                  <c:v>506412</c:v>
                </c:pt>
                <c:pt idx="8">
                  <c:v>529564</c:v>
                </c:pt>
                <c:pt idx="9">
                  <c:v>1185248</c:v>
                </c:pt>
                <c:pt idx="10">
                  <c:v>1483645</c:v>
                </c:pt>
                <c:pt idx="11">
                  <c:v>0</c:v>
                </c:pt>
                <c:pt idx="12">
                  <c:v>617795</c:v>
                </c:pt>
                <c:pt idx="13">
                  <c:v>1505252</c:v>
                </c:pt>
                <c:pt idx="14">
                  <c:v>555881</c:v>
                </c:pt>
                <c:pt idx="15">
                  <c:v>73706</c:v>
                </c:pt>
                <c:pt idx="16">
                  <c:v>185632</c:v>
                </c:pt>
                <c:pt idx="17">
                  <c:v>184142</c:v>
                </c:pt>
                <c:pt idx="18">
                  <c:v>0</c:v>
                </c:pt>
                <c:pt idx="19">
                  <c:v>43351</c:v>
                </c:pt>
                <c:pt idx="20">
                  <c:v>164831</c:v>
                </c:pt>
                <c:pt idx="21">
                  <c:v>42013</c:v>
                </c:pt>
                <c:pt idx="22">
                  <c:v>493072</c:v>
                </c:pt>
                <c:pt idx="23">
                  <c:v>281050</c:v>
                </c:pt>
                <c:pt idx="24">
                  <c:v>1647560</c:v>
                </c:pt>
                <c:pt idx="25">
                  <c:v>432794</c:v>
                </c:pt>
                <c:pt idx="26">
                  <c:v>12444</c:v>
                </c:pt>
                <c:pt idx="27">
                  <c:v>69175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7F-4717-86F5-44232672A4B5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'Import GS'!$A$7:$A$34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GS'!$D$7:$D$34</c:f>
              <c:numCache>
                <c:formatCode>#,##0</c:formatCode>
                <c:ptCount val="28"/>
                <c:pt idx="0">
                  <c:v>638976</c:v>
                </c:pt>
                <c:pt idx="1">
                  <c:v>140703</c:v>
                </c:pt>
                <c:pt idx="2">
                  <c:v>50774</c:v>
                </c:pt>
                <c:pt idx="3">
                  <c:v>385293</c:v>
                </c:pt>
                <c:pt idx="4">
                  <c:v>40896</c:v>
                </c:pt>
                <c:pt idx="5">
                  <c:v>223769</c:v>
                </c:pt>
                <c:pt idx="6">
                  <c:v>21340</c:v>
                </c:pt>
                <c:pt idx="7">
                  <c:v>650324</c:v>
                </c:pt>
                <c:pt idx="8">
                  <c:v>520774</c:v>
                </c:pt>
                <c:pt idx="9">
                  <c:v>1277901</c:v>
                </c:pt>
                <c:pt idx="10">
                  <c:v>1556819</c:v>
                </c:pt>
                <c:pt idx="11">
                  <c:v>0</c:v>
                </c:pt>
                <c:pt idx="12">
                  <c:v>469581</c:v>
                </c:pt>
                <c:pt idx="13">
                  <c:v>2520854</c:v>
                </c:pt>
                <c:pt idx="14">
                  <c:v>711057</c:v>
                </c:pt>
                <c:pt idx="15">
                  <c:v>88606</c:v>
                </c:pt>
                <c:pt idx="16">
                  <c:v>229554</c:v>
                </c:pt>
                <c:pt idx="17">
                  <c:v>314205</c:v>
                </c:pt>
                <c:pt idx="18">
                  <c:v>0</c:v>
                </c:pt>
                <c:pt idx="19">
                  <c:v>38223</c:v>
                </c:pt>
                <c:pt idx="20">
                  <c:v>242828</c:v>
                </c:pt>
                <c:pt idx="21">
                  <c:v>41677</c:v>
                </c:pt>
                <c:pt idx="22">
                  <c:v>466514</c:v>
                </c:pt>
                <c:pt idx="23">
                  <c:v>422649</c:v>
                </c:pt>
                <c:pt idx="24">
                  <c:v>1727836</c:v>
                </c:pt>
                <c:pt idx="25">
                  <c:v>460207</c:v>
                </c:pt>
                <c:pt idx="26">
                  <c:v>13887</c:v>
                </c:pt>
                <c:pt idx="27">
                  <c:v>42229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7F-4717-86F5-44232672A4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6810974"/>
        <c:axId val="61757911"/>
      </c:barChart>
      <c:catAx>
        <c:axId val="4681097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757911"/>
        <c:crosses val="autoZero"/>
        <c:auto val="1"/>
        <c:lblAlgn val="ctr"/>
        <c:lblOffset val="100"/>
        <c:noMultiLvlLbl val="0"/>
      </c:catAx>
      <c:valAx>
        <c:axId val="61757911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6810974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499999999999997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Líquidos!$A$7:$A$34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Líquidos!$E$7:$E$34</c:f>
              <c:numCache>
                <c:formatCode>#,##0</c:formatCode>
                <c:ptCount val="28"/>
                <c:pt idx="0">
                  <c:v>1930950</c:v>
                </c:pt>
                <c:pt idx="1">
                  <c:v>19756</c:v>
                </c:pt>
                <c:pt idx="2">
                  <c:v>41907</c:v>
                </c:pt>
                <c:pt idx="3">
                  <c:v>126187</c:v>
                </c:pt>
                <c:pt idx="4">
                  <c:v>6202795</c:v>
                </c:pt>
                <c:pt idx="5">
                  <c:v>187260</c:v>
                </c:pt>
                <c:pt idx="6">
                  <c:v>195855</c:v>
                </c:pt>
                <c:pt idx="7">
                  <c:v>4120575</c:v>
                </c:pt>
                <c:pt idx="8">
                  <c:v>5376723</c:v>
                </c:pt>
                <c:pt idx="9">
                  <c:v>6774351</c:v>
                </c:pt>
                <c:pt idx="10">
                  <c:v>2294457</c:v>
                </c:pt>
                <c:pt idx="11">
                  <c:v>192643</c:v>
                </c:pt>
                <c:pt idx="12">
                  <c:v>806251</c:v>
                </c:pt>
                <c:pt idx="13">
                  <c:v>411037</c:v>
                </c:pt>
                <c:pt idx="14">
                  <c:v>5321519</c:v>
                </c:pt>
                <c:pt idx="15">
                  <c:v>2789443</c:v>
                </c:pt>
                <c:pt idx="16">
                  <c:v>28744</c:v>
                </c:pt>
                <c:pt idx="17">
                  <c:v>0</c:v>
                </c:pt>
                <c:pt idx="18">
                  <c:v>18365</c:v>
                </c:pt>
                <c:pt idx="19">
                  <c:v>361468</c:v>
                </c:pt>
                <c:pt idx="20">
                  <c:v>0</c:v>
                </c:pt>
                <c:pt idx="21">
                  <c:v>1013183</c:v>
                </c:pt>
                <c:pt idx="22">
                  <c:v>39175</c:v>
                </c:pt>
                <c:pt idx="23">
                  <c:v>195210</c:v>
                </c:pt>
                <c:pt idx="24">
                  <c:v>4606141</c:v>
                </c:pt>
                <c:pt idx="25">
                  <c:v>1172455</c:v>
                </c:pt>
                <c:pt idx="26">
                  <c:v>8269</c:v>
                </c:pt>
                <c:pt idx="27">
                  <c:v>67298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32-4C19-B9CE-87D70C8FD9E3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Líquidos!$A$7:$A$34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Líquidos!$D$7:$D$34</c:f>
              <c:numCache>
                <c:formatCode>#,##0</c:formatCode>
                <c:ptCount val="28"/>
                <c:pt idx="0">
                  <c:v>2172114</c:v>
                </c:pt>
                <c:pt idx="1">
                  <c:v>9534</c:v>
                </c:pt>
                <c:pt idx="2">
                  <c:v>26263</c:v>
                </c:pt>
                <c:pt idx="3">
                  <c:v>142812</c:v>
                </c:pt>
                <c:pt idx="4">
                  <c:v>7253929</c:v>
                </c:pt>
                <c:pt idx="5">
                  <c:v>151411</c:v>
                </c:pt>
                <c:pt idx="6">
                  <c:v>332546</c:v>
                </c:pt>
                <c:pt idx="7">
                  <c:v>3192667</c:v>
                </c:pt>
                <c:pt idx="8">
                  <c:v>5049340</c:v>
                </c:pt>
                <c:pt idx="9">
                  <c:v>6527807</c:v>
                </c:pt>
                <c:pt idx="10">
                  <c:v>2257580</c:v>
                </c:pt>
                <c:pt idx="11">
                  <c:v>174311</c:v>
                </c:pt>
                <c:pt idx="12">
                  <c:v>530569</c:v>
                </c:pt>
                <c:pt idx="13">
                  <c:v>397505</c:v>
                </c:pt>
                <c:pt idx="14">
                  <c:v>5357097</c:v>
                </c:pt>
                <c:pt idx="15">
                  <c:v>2540241</c:v>
                </c:pt>
                <c:pt idx="16">
                  <c:v>34388</c:v>
                </c:pt>
                <c:pt idx="17">
                  <c:v>0</c:v>
                </c:pt>
                <c:pt idx="18">
                  <c:v>14534</c:v>
                </c:pt>
                <c:pt idx="19">
                  <c:v>311685</c:v>
                </c:pt>
                <c:pt idx="20">
                  <c:v>0</c:v>
                </c:pt>
                <c:pt idx="21">
                  <c:v>1087274</c:v>
                </c:pt>
                <c:pt idx="22">
                  <c:v>55464</c:v>
                </c:pt>
                <c:pt idx="23">
                  <c:v>93921</c:v>
                </c:pt>
                <c:pt idx="24">
                  <c:v>4459954</c:v>
                </c:pt>
                <c:pt idx="25">
                  <c:v>1026998</c:v>
                </c:pt>
                <c:pt idx="26">
                  <c:v>2986</c:v>
                </c:pt>
                <c:pt idx="27">
                  <c:v>68645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32-4C19-B9CE-87D70C8FD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9740583"/>
        <c:axId val="43629899"/>
      </c:barChart>
      <c:catAx>
        <c:axId val="1974058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29899"/>
        <c:crosses val="autoZero"/>
        <c:auto val="1"/>
        <c:lblAlgn val="ctr"/>
        <c:lblOffset val="100"/>
        <c:noMultiLvlLbl val="0"/>
      </c:catAx>
      <c:valAx>
        <c:axId val="43629899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9740583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'Import MG'!$A$7:$A$34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MG'!$E$7:$E$34</c:f>
              <c:numCache>
                <c:formatCode>#,##0</c:formatCode>
                <c:ptCount val="28"/>
                <c:pt idx="0">
                  <c:v>78404</c:v>
                </c:pt>
                <c:pt idx="1">
                  <c:v>49016</c:v>
                </c:pt>
                <c:pt idx="2">
                  <c:v>140323</c:v>
                </c:pt>
                <c:pt idx="3">
                  <c:v>156010</c:v>
                </c:pt>
                <c:pt idx="4">
                  <c:v>1434522</c:v>
                </c:pt>
                <c:pt idx="5">
                  <c:v>21177</c:v>
                </c:pt>
                <c:pt idx="6">
                  <c:v>3886</c:v>
                </c:pt>
                <c:pt idx="7">
                  <c:v>2028729</c:v>
                </c:pt>
                <c:pt idx="8">
                  <c:v>976165</c:v>
                </c:pt>
                <c:pt idx="9">
                  <c:v>113353</c:v>
                </c:pt>
                <c:pt idx="10">
                  <c:v>28686</c:v>
                </c:pt>
                <c:pt idx="11">
                  <c:v>410</c:v>
                </c:pt>
                <c:pt idx="12">
                  <c:v>36317</c:v>
                </c:pt>
                <c:pt idx="13">
                  <c:v>217123</c:v>
                </c:pt>
                <c:pt idx="14">
                  <c:v>62274</c:v>
                </c:pt>
                <c:pt idx="15">
                  <c:v>121715</c:v>
                </c:pt>
                <c:pt idx="16">
                  <c:v>56546</c:v>
                </c:pt>
                <c:pt idx="17">
                  <c:v>119659</c:v>
                </c:pt>
                <c:pt idx="18">
                  <c:v>0</c:v>
                </c:pt>
                <c:pt idx="19">
                  <c:v>13891</c:v>
                </c:pt>
                <c:pt idx="20">
                  <c:v>390298</c:v>
                </c:pt>
                <c:pt idx="21">
                  <c:v>81759</c:v>
                </c:pt>
                <c:pt idx="22">
                  <c:v>194610</c:v>
                </c:pt>
                <c:pt idx="23">
                  <c:v>16770</c:v>
                </c:pt>
                <c:pt idx="24">
                  <c:v>260876</c:v>
                </c:pt>
                <c:pt idx="25">
                  <c:v>3090443</c:v>
                </c:pt>
                <c:pt idx="26">
                  <c:v>400038</c:v>
                </c:pt>
                <c:pt idx="27">
                  <c:v>71000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0A-4B02-9547-537D8FFC85E6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'Import MG'!$A$7:$A$34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MG'!$D$7:$D$34</c:f>
              <c:numCache>
                <c:formatCode>#,##0</c:formatCode>
                <c:ptCount val="28"/>
                <c:pt idx="0">
                  <c:v>66298</c:v>
                </c:pt>
                <c:pt idx="1">
                  <c:v>57916</c:v>
                </c:pt>
                <c:pt idx="2">
                  <c:v>158087</c:v>
                </c:pt>
                <c:pt idx="3">
                  <c:v>15982</c:v>
                </c:pt>
                <c:pt idx="4">
                  <c:v>1481600</c:v>
                </c:pt>
                <c:pt idx="5">
                  <c:v>15016</c:v>
                </c:pt>
                <c:pt idx="6">
                  <c:v>687</c:v>
                </c:pt>
                <c:pt idx="7">
                  <c:v>2016339</c:v>
                </c:pt>
                <c:pt idx="8">
                  <c:v>939915</c:v>
                </c:pt>
                <c:pt idx="9">
                  <c:v>121585</c:v>
                </c:pt>
                <c:pt idx="10">
                  <c:v>22307</c:v>
                </c:pt>
                <c:pt idx="11">
                  <c:v>398</c:v>
                </c:pt>
                <c:pt idx="12">
                  <c:v>11864</c:v>
                </c:pt>
                <c:pt idx="13">
                  <c:v>124095</c:v>
                </c:pt>
                <c:pt idx="14">
                  <c:v>11252</c:v>
                </c:pt>
                <c:pt idx="15">
                  <c:v>104339</c:v>
                </c:pt>
                <c:pt idx="16">
                  <c:v>36901</c:v>
                </c:pt>
                <c:pt idx="17">
                  <c:v>102375</c:v>
                </c:pt>
                <c:pt idx="18">
                  <c:v>0</c:v>
                </c:pt>
                <c:pt idx="19">
                  <c:v>88134</c:v>
                </c:pt>
                <c:pt idx="20">
                  <c:v>328105</c:v>
                </c:pt>
                <c:pt idx="21">
                  <c:v>81730</c:v>
                </c:pt>
                <c:pt idx="22">
                  <c:v>229039</c:v>
                </c:pt>
                <c:pt idx="23">
                  <c:v>29249</c:v>
                </c:pt>
                <c:pt idx="24">
                  <c:v>240362</c:v>
                </c:pt>
                <c:pt idx="25">
                  <c:v>2939393</c:v>
                </c:pt>
                <c:pt idx="26">
                  <c:v>399075</c:v>
                </c:pt>
                <c:pt idx="27">
                  <c:v>72623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0A-4B02-9547-537D8FFC85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0569270"/>
        <c:axId val="25161738"/>
      </c:barChart>
      <c:catAx>
        <c:axId val="2056927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5161738"/>
        <c:crosses val="autoZero"/>
        <c:auto val="1"/>
        <c:lblAlgn val="ctr"/>
        <c:lblOffset val="100"/>
        <c:noMultiLvlLbl val="0"/>
      </c:catAx>
      <c:valAx>
        <c:axId val="25161738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569270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725000000000005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'Export total'!$A$7:$A$34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total'!$E$7:$E$34</c:f>
              <c:numCache>
                <c:formatCode>#,##0</c:formatCode>
                <c:ptCount val="28"/>
                <c:pt idx="0">
                  <c:v>480064</c:v>
                </c:pt>
                <c:pt idx="1">
                  <c:v>192065</c:v>
                </c:pt>
                <c:pt idx="2">
                  <c:v>1000030</c:v>
                </c:pt>
                <c:pt idx="3">
                  <c:v>338743</c:v>
                </c:pt>
                <c:pt idx="4">
                  <c:v>2061466</c:v>
                </c:pt>
                <c:pt idx="5">
                  <c:v>219613</c:v>
                </c:pt>
                <c:pt idx="6">
                  <c:v>391</c:v>
                </c:pt>
                <c:pt idx="7">
                  <c:v>2710931</c:v>
                </c:pt>
                <c:pt idx="8">
                  <c:v>1683080</c:v>
                </c:pt>
                <c:pt idx="9">
                  <c:v>1840658</c:v>
                </c:pt>
                <c:pt idx="10">
                  <c:v>830411</c:v>
                </c:pt>
                <c:pt idx="11">
                  <c:v>10608</c:v>
                </c:pt>
                <c:pt idx="12">
                  <c:v>424266</c:v>
                </c:pt>
                <c:pt idx="13">
                  <c:v>674933</c:v>
                </c:pt>
                <c:pt idx="14">
                  <c:v>982844</c:v>
                </c:pt>
                <c:pt idx="15">
                  <c:v>115367</c:v>
                </c:pt>
                <c:pt idx="16">
                  <c:v>195483</c:v>
                </c:pt>
                <c:pt idx="17">
                  <c:v>149456</c:v>
                </c:pt>
                <c:pt idx="18">
                  <c:v>0</c:v>
                </c:pt>
                <c:pt idx="19">
                  <c:v>191337</c:v>
                </c:pt>
                <c:pt idx="20">
                  <c:v>276632</c:v>
                </c:pt>
                <c:pt idx="21">
                  <c:v>45276</c:v>
                </c:pt>
                <c:pt idx="22">
                  <c:v>649570</c:v>
                </c:pt>
                <c:pt idx="23">
                  <c:v>158942</c:v>
                </c:pt>
                <c:pt idx="24">
                  <c:v>617722</c:v>
                </c:pt>
                <c:pt idx="25">
                  <c:v>3327983</c:v>
                </c:pt>
                <c:pt idx="26">
                  <c:v>450497</c:v>
                </c:pt>
                <c:pt idx="27">
                  <c:v>85329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E9-445C-B921-DFBEC96AD00B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'Export total'!$A$7:$A$34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total'!$D$7:$D$34</c:f>
              <c:numCache>
                <c:formatCode>#,##0</c:formatCode>
                <c:ptCount val="28"/>
                <c:pt idx="0">
                  <c:v>594282</c:v>
                </c:pt>
                <c:pt idx="1">
                  <c:v>124716</c:v>
                </c:pt>
                <c:pt idx="2">
                  <c:v>864463</c:v>
                </c:pt>
                <c:pt idx="3">
                  <c:v>581168</c:v>
                </c:pt>
                <c:pt idx="4">
                  <c:v>2187105</c:v>
                </c:pt>
                <c:pt idx="5">
                  <c:v>264537</c:v>
                </c:pt>
                <c:pt idx="6">
                  <c:v>1066</c:v>
                </c:pt>
                <c:pt idx="7">
                  <c:v>2915978</c:v>
                </c:pt>
                <c:pt idx="8">
                  <c:v>2035834</c:v>
                </c:pt>
                <c:pt idx="9">
                  <c:v>1730113</c:v>
                </c:pt>
                <c:pt idx="10">
                  <c:v>722636</c:v>
                </c:pt>
                <c:pt idx="11">
                  <c:v>4537</c:v>
                </c:pt>
                <c:pt idx="12">
                  <c:v>386702</c:v>
                </c:pt>
                <c:pt idx="13">
                  <c:v>870008</c:v>
                </c:pt>
                <c:pt idx="14">
                  <c:v>1346008</c:v>
                </c:pt>
                <c:pt idx="15">
                  <c:v>102369</c:v>
                </c:pt>
                <c:pt idx="16">
                  <c:v>104882</c:v>
                </c:pt>
                <c:pt idx="17">
                  <c:v>143597</c:v>
                </c:pt>
                <c:pt idx="18">
                  <c:v>0</c:v>
                </c:pt>
                <c:pt idx="19">
                  <c:v>130436</c:v>
                </c:pt>
                <c:pt idx="20">
                  <c:v>267107</c:v>
                </c:pt>
                <c:pt idx="21">
                  <c:v>66493</c:v>
                </c:pt>
                <c:pt idx="22">
                  <c:v>708870</c:v>
                </c:pt>
                <c:pt idx="23">
                  <c:v>189073</c:v>
                </c:pt>
                <c:pt idx="24">
                  <c:v>838984</c:v>
                </c:pt>
                <c:pt idx="25">
                  <c:v>3698639</c:v>
                </c:pt>
                <c:pt idx="26">
                  <c:v>457951</c:v>
                </c:pt>
                <c:pt idx="27">
                  <c:v>80674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E9-445C-B921-DFBEC96AD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4867583"/>
        <c:axId val="3394278"/>
      </c:barChart>
      <c:catAx>
        <c:axId val="2486758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394278"/>
        <c:crosses val="autoZero"/>
        <c:auto val="1"/>
        <c:lblAlgn val="ctr"/>
        <c:lblOffset val="100"/>
        <c:noMultiLvlLbl val="0"/>
      </c:catAx>
      <c:valAx>
        <c:axId val="3394278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4867583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475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'Export GL'!$A$7:$A$34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GL'!$E$7:$E$34</c:f>
              <c:numCache>
                <c:formatCode>#,##0</c:formatCode>
                <c:ptCount val="28"/>
                <c:pt idx="0">
                  <c:v>306470</c:v>
                </c:pt>
                <c:pt idx="1">
                  <c:v>161</c:v>
                </c:pt>
                <c:pt idx="2">
                  <c:v>25005</c:v>
                </c:pt>
                <c:pt idx="3">
                  <c:v>48075</c:v>
                </c:pt>
                <c:pt idx="4">
                  <c:v>717659</c:v>
                </c:pt>
                <c:pt idx="5">
                  <c:v>428</c:v>
                </c:pt>
                <c:pt idx="6">
                  <c:v>0</c:v>
                </c:pt>
                <c:pt idx="7">
                  <c:v>148175</c:v>
                </c:pt>
                <c:pt idx="8">
                  <c:v>605999</c:v>
                </c:pt>
                <c:pt idx="9">
                  <c:v>1081285</c:v>
                </c:pt>
                <c:pt idx="10">
                  <c:v>418246</c:v>
                </c:pt>
                <c:pt idx="11">
                  <c:v>10608</c:v>
                </c:pt>
                <c:pt idx="12">
                  <c:v>135388</c:v>
                </c:pt>
                <c:pt idx="13">
                  <c:v>15926</c:v>
                </c:pt>
                <c:pt idx="14">
                  <c:v>615832</c:v>
                </c:pt>
                <c:pt idx="15">
                  <c:v>54201</c:v>
                </c:pt>
                <c:pt idx="16">
                  <c:v>7096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28188</c:v>
                </c:pt>
                <c:pt idx="22">
                  <c:v>0</c:v>
                </c:pt>
                <c:pt idx="23">
                  <c:v>3142</c:v>
                </c:pt>
                <c:pt idx="24">
                  <c:v>441357</c:v>
                </c:pt>
                <c:pt idx="25">
                  <c:v>76843</c:v>
                </c:pt>
                <c:pt idx="26">
                  <c:v>3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3A-4747-B813-6A93C3D1CDE0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'Export GL'!$A$7:$A$34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GL'!$D$7:$D$34</c:f>
              <c:numCache>
                <c:formatCode>#,##0</c:formatCode>
                <c:ptCount val="28"/>
                <c:pt idx="0">
                  <c:v>381384</c:v>
                </c:pt>
                <c:pt idx="1">
                  <c:v>3</c:v>
                </c:pt>
                <c:pt idx="2">
                  <c:v>14231</c:v>
                </c:pt>
                <c:pt idx="3">
                  <c:v>43409</c:v>
                </c:pt>
                <c:pt idx="4">
                  <c:v>742704</c:v>
                </c:pt>
                <c:pt idx="5">
                  <c:v>4009</c:v>
                </c:pt>
                <c:pt idx="6">
                  <c:v>0</c:v>
                </c:pt>
                <c:pt idx="7">
                  <c:v>65541</c:v>
                </c:pt>
                <c:pt idx="8">
                  <c:v>742938</c:v>
                </c:pt>
                <c:pt idx="9">
                  <c:v>1126104</c:v>
                </c:pt>
                <c:pt idx="10">
                  <c:v>262777</c:v>
                </c:pt>
                <c:pt idx="11">
                  <c:v>4537</c:v>
                </c:pt>
                <c:pt idx="12">
                  <c:v>26405</c:v>
                </c:pt>
                <c:pt idx="13">
                  <c:v>17753</c:v>
                </c:pt>
                <c:pt idx="14">
                  <c:v>844511</c:v>
                </c:pt>
                <c:pt idx="15">
                  <c:v>56432</c:v>
                </c:pt>
                <c:pt idx="16">
                  <c:v>9144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48517</c:v>
                </c:pt>
                <c:pt idx="22">
                  <c:v>2304</c:v>
                </c:pt>
                <c:pt idx="23">
                  <c:v>0</c:v>
                </c:pt>
                <c:pt idx="24">
                  <c:v>642380</c:v>
                </c:pt>
                <c:pt idx="25">
                  <c:v>33786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3A-4747-B813-6A93C3D1CD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5304235"/>
        <c:axId val="2479845"/>
      </c:barChart>
      <c:catAx>
        <c:axId val="65304235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479845"/>
        <c:crosses val="autoZero"/>
        <c:auto val="1"/>
        <c:lblAlgn val="ctr"/>
        <c:lblOffset val="100"/>
        <c:noMultiLvlLbl val="0"/>
      </c:catAx>
      <c:valAx>
        <c:axId val="2479845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5304235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475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'Export GS'!$A$7:$A$34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GS'!$E$7:$E$34</c:f>
              <c:numCache>
                <c:formatCode>#,##0</c:formatCode>
                <c:ptCount val="28"/>
                <c:pt idx="0">
                  <c:v>138043</c:v>
                </c:pt>
                <c:pt idx="1">
                  <c:v>167218</c:v>
                </c:pt>
                <c:pt idx="2">
                  <c:v>882080</c:v>
                </c:pt>
                <c:pt idx="3">
                  <c:v>198800</c:v>
                </c:pt>
                <c:pt idx="4">
                  <c:v>6</c:v>
                </c:pt>
                <c:pt idx="5">
                  <c:v>171021</c:v>
                </c:pt>
                <c:pt idx="6">
                  <c:v>0</c:v>
                </c:pt>
                <c:pt idx="7">
                  <c:v>358190</c:v>
                </c:pt>
                <c:pt idx="8">
                  <c:v>397807</c:v>
                </c:pt>
                <c:pt idx="9">
                  <c:v>711276</c:v>
                </c:pt>
                <c:pt idx="10">
                  <c:v>236034</c:v>
                </c:pt>
                <c:pt idx="11">
                  <c:v>0</c:v>
                </c:pt>
                <c:pt idx="12">
                  <c:v>148663</c:v>
                </c:pt>
                <c:pt idx="13">
                  <c:v>456992</c:v>
                </c:pt>
                <c:pt idx="14">
                  <c:v>343441</c:v>
                </c:pt>
                <c:pt idx="15">
                  <c:v>2500</c:v>
                </c:pt>
                <c:pt idx="16">
                  <c:v>71558</c:v>
                </c:pt>
                <c:pt idx="17">
                  <c:v>0</c:v>
                </c:pt>
                <c:pt idx="18">
                  <c:v>0</c:v>
                </c:pt>
                <c:pt idx="19">
                  <c:v>188265</c:v>
                </c:pt>
                <c:pt idx="20">
                  <c:v>33109</c:v>
                </c:pt>
                <c:pt idx="21">
                  <c:v>0</c:v>
                </c:pt>
                <c:pt idx="22">
                  <c:v>289011</c:v>
                </c:pt>
                <c:pt idx="23">
                  <c:v>68953</c:v>
                </c:pt>
                <c:pt idx="24">
                  <c:v>64577</c:v>
                </c:pt>
                <c:pt idx="25">
                  <c:v>107408</c:v>
                </c:pt>
                <c:pt idx="26">
                  <c:v>0</c:v>
                </c:pt>
                <c:pt idx="27">
                  <c:v>13073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0D-4C73-9A51-4B64EC955A41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'Export GS'!$A$7:$A$34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GS'!$D$7:$D$34</c:f>
              <c:numCache>
                <c:formatCode>#,##0</c:formatCode>
                <c:ptCount val="28"/>
                <c:pt idx="0">
                  <c:v>193978</c:v>
                </c:pt>
                <c:pt idx="1">
                  <c:v>94768</c:v>
                </c:pt>
                <c:pt idx="2">
                  <c:v>729095</c:v>
                </c:pt>
                <c:pt idx="3">
                  <c:v>258463</c:v>
                </c:pt>
                <c:pt idx="4">
                  <c:v>5140</c:v>
                </c:pt>
                <c:pt idx="5">
                  <c:v>171001</c:v>
                </c:pt>
                <c:pt idx="6">
                  <c:v>0</c:v>
                </c:pt>
                <c:pt idx="7">
                  <c:v>315633</c:v>
                </c:pt>
                <c:pt idx="8">
                  <c:v>543710</c:v>
                </c:pt>
                <c:pt idx="9">
                  <c:v>518582</c:v>
                </c:pt>
                <c:pt idx="10">
                  <c:v>265140</c:v>
                </c:pt>
                <c:pt idx="11">
                  <c:v>0</c:v>
                </c:pt>
                <c:pt idx="12">
                  <c:v>227337</c:v>
                </c:pt>
                <c:pt idx="13">
                  <c:v>636056</c:v>
                </c:pt>
                <c:pt idx="14">
                  <c:v>443839</c:v>
                </c:pt>
                <c:pt idx="15">
                  <c:v>9</c:v>
                </c:pt>
                <c:pt idx="16">
                  <c:v>64463</c:v>
                </c:pt>
                <c:pt idx="17">
                  <c:v>2596</c:v>
                </c:pt>
                <c:pt idx="18">
                  <c:v>0</c:v>
                </c:pt>
                <c:pt idx="19">
                  <c:v>109821</c:v>
                </c:pt>
                <c:pt idx="20">
                  <c:v>33329</c:v>
                </c:pt>
                <c:pt idx="21">
                  <c:v>1869</c:v>
                </c:pt>
                <c:pt idx="22">
                  <c:v>299562</c:v>
                </c:pt>
                <c:pt idx="23">
                  <c:v>123876</c:v>
                </c:pt>
                <c:pt idx="24">
                  <c:v>12299</c:v>
                </c:pt>
                <c:pt idx="25">
                  <c:v>139990</c:v>
                </c:pt>
                <c:pt idx="26">
                  <c:v>0</c:v>
                </c:pt>
                <c:pt idx="27">
                  <c:v>14622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0D-4C73-9A51-4B64EC955A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6455769"/>
        <c:axId val="35827959"/>
      </c:barChart>
      <c:catAx>
        <c:axId val="46455769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5827959"/>
        <c:crosses val="autoZero"/>
        <c:auto val="1"/>
        <c:lblAlgn val="ctr"/>
        <c:lblOffset val="100"/>
        <c:noMultiLvlLbl val="0"/>
      </c:catAx>
      <c:valAx>
        <c:axId val="35827959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6455769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475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'Export MG'!$A$7:$A$34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MG'!$E$7:$E$34</c:f>
              <c:numCache>
                <c:formatCode>#,##0</c:formatCode>
                <c:ptCount val="28"/>
                <c:pt idx="0">
                  <c:v>35551</c:v>
                </c:pt>
                <c:pt idx="1">
                  <c:v>24686</c:v>
                </c:pt>
                <c:pt idx="2">
                  <c:v>92945</c:v>
                </c:pt>
                <c:pt idx="3">
                  <c:v>91868</c:v>
                </c:pt>
                <c:pt idx="4">
                  <c:v>1343801</c:v>
                </c:pt>
                <c:pt idx="5">
                  <c:v>48164</c:v>
                </c:pt>
                <c:pt idx="6">
                  <c:v>391</c:v>
                </c:pt>
                <c:pt idx="7">
                  <c:v>2204566</c:v>
                </c:pt>
                <c:pt idx="8">
                  <c:v>679274</c:v>
                </c:pt>
                <c:pt idx="9">
                  <c:v>48097</c:v>
                </c:pt>
                <c:pt idx="10">
                  <c:v>176131</c:v>
                </c:pt>
                <c:pt idx="11">
                  <c:v>0</c:v>
                </c:pt>
                <c:pt idx="12">
                  <c:v>140215</c:v>
                </c:pt>
                <c:pt idx="13">
                  <c:v>202015</c:v>
                </c:pt>
                <c:pt idx="14">
                  <c:v>23571</c:v>
                </c:pt>
                <c:pt idx="15">
                  <c:v>58666</c:v>
                </c:pt>
                <c:pt idx="16">
                  <c:v>116829</c:v>
                </c:pt>
                <c:pt idx="17">
                  <c:v>149456</c:v>
                </c:pt>
                <c:pt idx="18">
                  <c:v>0</c:v>
                </c:pt>
                <c:pt idx="19">
                  <c:v>3072</c:v>
                </c:pt>
                <c:pt idx="20">
                  <c:v>243523</c:v>
                </c:pt>
                <c:pt idx="21">
                  <c:v>17088</c:v>
                </c:pt>
                <c:pt idx="22">
                  <c:v>360559</c:v>
                </c:pt>
                <c:pt idx="23">
                  <c:v>86847</c:v>
                </c:pt>
                <c:pt idx="24">
                  <c:v>111788</c:v>
                </c:pt>
                <c:pt idx="25">
                  <c:v>3143732</c:v>
                </c:pt>
                <c:pt idx="26">
                  <c:v>450494</c:v>
                </c:pt>
                <c:pt idx="27">
                  <c:v>72256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42-4AC7-BE15-F15FD457525B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'Export MG'!$A$7:$A$34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MG'!$D$7:$D$34</c:f>
              <c:numCache>
                <c:formatCode>#,##0</c:formatCode>
                <c:ptCount val="28"/>
                <c:pt idx="0">
                  <c:v>18920</c:v>
                </c:pt>
                <c:pt idx="1">
                  <c:v>29945</c:v>
                </c:pt>
                <c:pt idx="2">
                  <c:v>121137</c:v>
                </c:pt>
                <c:pt idx="3">
                  <c:v>279296</c:v>
                </c:pt>
                <c:pt idx="4">
                  <c:v>1439261</c:v>
                </c:pt>
                <c:pt idx="5">
                  <c:v>89527</c:v>
                </c:pt>
                <c:pt idx="6">
                  <c:v>1066</c:v>
                </c:pt>
                <c:pt idx="7">
                  <c:v>2534804</c:v>
                </c:pt>
                <c:pt idx="8">
                  <c:v>749186</c:v>
                </c:pt>
                <c:pt idx="9">
                  <c:v>85427</c:v>
                </c:pt>
                <c:pt idx="10">
                  <c:v>194719</c:v>
                </c:pt>
                <c:pt idx="11">
                  <c:v>0</c:v>
                </c:pt>
                <c:pt idx="12">
                  <c:v>132960</c:v>
                </c:pt>
                <c:pt idx="13">
                  <c:v>216199</c:v>
                </c:pt>
                <c:pt idx="14">
                  <c:v>57658</c:v>
                </c:pt>
                <c:pt idx="15">
                  <c:v>45928</c:v>
                </c:pt>
                <c:pt idx="16">
                  <c:v>31275</c:v>
                </c:pt>
                <c:pt idx="17">
                  <c:v>141001</c:v>
                </c:pt>
                <c:pt idx="18">
                  <c:v>0</c:v>
                </c:pt>
                <c:pt idx="19">
                  <c:v>20615</c:v>
                </c:pt>
                <c:pt idx="20">
                  <c:v>233778</c:v>
                </c:pt>
                <c:pt idx="21">
                  <c:v>16107</c:v>
                </c:pt>
                <c:pt idx="22">
                  <c:v>407004</c:v>
                </c:pt>
                <c:pt idx="23">
                  <c:v>65197</c:v>
                </c:pt>
                <c:pt idx="24">
                  <c:v>184305</c:v>
                </c:pt>
                <c:pt idx="25">
                  <c:v>3524863</c:v>
                </c:pt>
                <c:pt idx="26">
                  <c:v>457951</c:v>
                </c:pt>
                <c:pt idx="27">
                  <c:v>66052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42-4AC7-BE15-F15FD45752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9713173"/>
        <c:axId val="37973050"/>
      </c:barChart>
      <c:catAx>
        <c:axId val="971317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7973050"/>
        <c:crosses val="autoZero"/>
        <c:auto val="1"/>
        <c:lblAlgn val="ctr"/>
        <c:lblOffset val="100"/>
        <c:noMultiLvlLbl val="0"/>
      </c:catAx>
      <c:valAx>
        <c:axId val="37973050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9713173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475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TRÁFICO TOTAL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41196673.949000001</c:v>
              </c:pt>
              <c:pt idx="1">
                <c:v>44545628.034999996</c:v>
              </c:pt>
              <c:pt idx="2">
                <c:v>47173040.622000001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EF17-4133-8A01-C7AB65637AB6}"/>
            </c:ext>
          </c:extLst>
        </c:ser>
        <c:ser>
          <c:idx val="1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43139338.160999998</c:v>
              </c:pt>
              <c:pt idx="1">
                <c:v>43905756.189000003</c:v>
              </c:pt>
              <c:pt idx="2">
                <c:v>47852334.751000002</c:v>
              </c:pt>
              <c:pt idx="3">
                <c:v>47626216.517999999</c:v>
              </c:pt>
              <c:pt idx="4">
                <c:v>47721020.148999996</c:v>
              </c:pt>
              <c:pt idx="5">
                <c:v>45308031.474999987</c:v>
              </c:pt>
              <c:pt idx="6">
                <c:v>48552801.795999996</c:v>
              </c:pt>
              <c:pt idx="7">
                <c:v>44645870.443999991</c:v>
              </c:pt>
              <c:pt idx="8">
                <c:v>46724084.248000011</c:v>
              </c:pt>
              <c:pt idx="9">
                <c:v>48877703.431999996</c:v>
              </c:pt>
              <c:pt idx="10">
                <c:v>46828120.157000013</c:v>
              </c:pt>
              <c:pt idx="11">
                <c:v>44986326.044999987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F17-4133-8A01-C7AB65637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55308"/>
        <c:axId val="54495687"/>
      </c:lineChart>
      <c:catAx>
        <c:axId val="15455308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4495687"/>
        <c:crosses val="autoZero"/>
        <c:auto val="1"/>
        <c:lblAlgn val="ctr"/>
        <c:lblOffset val="100"/>
        <c:noMultiLvlLbl val="0"/>
      </c:catAx>
      <c:valAx>
        <c:axId val="54495687"/>
        <c:scaling>
          <c:orientation val="minMax"/>
          <c:min val="0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455308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LÍQUIDOS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450000000000001"/>
          <c:y val="0.11824999999999999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13681694</c:v>
              </c:pt>
              <c:pt idx="1">
                <c:v>15171232</c:v>
              </c:pt>
              <c:pt idx="2">
                <c:v>15449091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0420-4A3F-8362-FEF655D13A61}"/>
            </c:ext>
          </c:extLst>
        </c:ser>
        <c:ser>
          <c:idx val="1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14105361</c:v>
              </c:pt>
              <c:pt idx="1">
                <c:v>13828730</c:v>
              </c:pt>
              <c:pt idx="2">
                <c:v>15337484</c:v>
              </c:pt>
              <c:pt idx="3">
                <c:v>15747498</c:v>
              </c:pt>
              <c:pt idx="4">
                <c:v>14797835</c:v>
              </c:pt>
              <c:pt idx="5">
                <c:v>13388732</c:v>
              </c:pt>
              <c:pt idx="6">
                <c:v>16367415</c:v>
              </c:pt>
              <c:pt idx="7">
                <c:v>14913586</c:v>
              </c:pt>
              <c:pt idx="8">
                <c:v>15028821</c:v>
              </c:pt>
              <c:pt idx="9">
                <c:v>16717042</c:v>
              </c:pt>
              <c:pt idx="10">
                <c:v>14925758</c:v>
              </c:pt>
              <c:pt idx="11">
                <c:v>15761917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420-4A3F-8362-FEF655D13A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792837"/>
        <c:axId val="58127585"/>
      </c:lineChart>
      <c:catAx>
        <c:axId val="57792837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8127585"/>
        <c:crosses val="autoZero"/>
        <c:auto val="1"/>
        <c:lblAlgn val="ctr"/>
        <c:lblOffset val="100"/>
        <c:noMultiLvlLbl val="0"/>
      </c:catAx>
      <c:valAx>
        <c:axId val="58127585"/>
        <c:scaling>
          <c:orientation val="minMax"/>
          <c:min val="0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7792837"/>
        <c:crosses val="autoZero"/>
        <c:crossBetween val="midCat"/>
      </c:valAx>
      <c:spPr>
        <a:noFill/>
        <a:ln w="6350">
          <a:noFill/>
          <a:prstDash val="sysDot"/>
        </a:ln>
        <a:effectLst>
          <a:glow rad="127000">
            <a:schemeClr val="bg2"/>
          </a:glow>
        </a:effectLst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SÓLIDOS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6244502</c:v>
              </c:pt>
              <c:pt idx="1">
                <c:v>6483554</c:v>
              </c:pt>
              <c:pt idx="2">
                <c:v>5812737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EF5-442A-9218-67759DDA6775}"/>
            </c:ext>
          </c:extLst>
        </c:ser>
        <c:ser>
          <c:idx val="1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6164452</c:v>
              </c:pt>
              <c:pt idx="1">
                <c:v>6739960</c:v>
              </c:pt>
              <c:pt idx="2">
                <c:v>7341603</c:v>
              </c:pt>
              <c:pt idx="3">
                <c:v>6633658</c:v>
              </c:pt>
              <c:pt idx="4">
                <c:v>6510902</c:v>
              </c:pt>
              <c:pt idx="5">
                <c:v>6456124</c:v>
              </c:pt>
              <c:pt idx="6">
                <c:v>6414055</c:v>
              </c:pt>
              <c:pt idx="7">
                <c:v>6273326</c:v>
              </c:pt>
              <c:pt idx="8">
                <c:v>7778514</c:v>
              </c:pt>
              <c:pt idx="9">
                <c:v>7313082</c:v>
              </c:pt>
              <c:pt idx="10">
                <c:v>7521627</c:v>
              </c:pt>
              <c:pt idx="11">
                <c:v>6587851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EF5-442A-9218-67759DDA67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684123"/>
        <c:axId val="56082560"/>
      </c:lineChart>
      <c:catAx>
        <c:axId val="58684123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6082560"/>
        <c:crosses val="autoZero"/>
        <c:auto val="1"/>
        <c:lblAlgn val="ctr"/>
        <c:lblOffset val="100"/>
        <c:noMultiLvlLbl val="0"/>
      </c:catAx>
      <c:valAx>
        <c:axId val="56082560"/>
        <c:scaling>
          <c:orientation val="minMax"/>
          <c:min val="0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8684123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 GENERAL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19968944</c:v>
              </c:pt>
              <c:pt idx="1">
                <c:v>21787748</c:v>
              </c:pt>
              <c:pt idx="2">
                <c:v>24526530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8EE3-4389-BF8E-0EAC36DB067C}"/>
            </c:ext>
          </c:extLst>
        </c:ser>
        <c:ser>
          <c:idx val="1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21655187</c:v>
              </c:pt>
              <c:pt idx="1">
                <c:v>22034142</c:v>
              </c:pt>
              <c:pt idx="2">
                <c:v>23919228</c:v>
              </c:pt>
              <c:pt idx="3">
                <c:v>23955586</c:v>
              </c:pt>
              <c:pt idx="4">
                <c:v>25160464</c:v>
              </c:pt>
              <c:pt idx="5">
                <c:v>24217346</c:v>
              </c:pt>
              <c:pt idx="6">
                <c:v>24422489</c:v>
              </c:pt>
              <c:pt idx="7">
                <c:v>22173978</c:v>
              </c:pt>
              <c:pt idx="8">
                <c:v>22623218</c:v>
              </c:pt>
              <c:pt idx="9">
                <c:v>23343691</c:v>
              </c:pt>
              <c:pt idx="10">
                <c:v>23064621</c:v>
              </c:pt>
              <c:pt idx="11">
                <c:v>21381946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EE3-4389-BF8E-0EAC36DB06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174046"/>
        <c:axId val="23459721"/>
      </c:lineChart>
      <c:catAx>
        <c:axId val="36174046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3459721"/>
        <c:crosses val="autoZero"/>
        <c:auto val="1"/>
        <c:lblAlgn val="ctr"/>
        <c:lblOffset val="100"/>
        <c:noMultiLvlLbl val="0"/>
      </c:catAx>
      <c:valAx>
        <c:axId val="23459721"/>
        <c:scaling>
          <c:orientation val="minMax"/>
          <c:min val="0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6174046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MERCANCÍAS EN CONTENEDORES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450000000000001"/>
          <c:y val="0.11824999999999999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13873107</c:v>
              </c:pt>
              <c:pt idx="1">
                <c:v>14803090</c:v>
              </c:pt>
              <c:pt idx="2">
                <c:v>16552522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4FE-4637-94DC-EF0D87FEFD84}"/>
            </c:ext>
          </c:extLst>
        </c:ser>
        <c:ser>
          <c:idx val="1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15059365</c:v>
              </c:pt>
              <c:pt idx="1">
                <c:v>14894425</c:v>
              </c:pt>
              <c:pt idx="2">
                <c:v>16086335</c:v>
              </c:pt>
              <c:pt idx="3">
                <c:v>16485082</c:v>
              </c:pt>
              <c:pt idx="4">
                <c:v>16997274</c:v>
              </c:pt>
              <c:pt idx="5">
                <c:v>16462638</c:v>
              </c:pt>
              <c:pt idx="6">
                <c:v>16703924</c:v>
              </c:pt>
              <c:pt idx="7">
                <c:v>15800891</c:v>
              </c:pt>
              <c:pt idx="8">
                <c:v>15311828</c:v>
              </c:pt>
              <c:pt idx="9">
                <c:v>16036745</c:v>
              </c:pt>
              <c:pt idx="10">
                <c:v>15842531</c:v>
              </c:pt>
              <c:pt idx="11">
                <c:v>14685827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4FE-4637-94DC-EF0D87FEF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680333"/>
        <c:axId val="5092032"/>
      </c:lineChart>
      <c:catAx>
        <c:axId val="38680333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092032"/>
        <c:crosses val="autoZero"/>
        <c:auto val="1"/>
        <c:lblAlgn val="ctr"/>
        <c:lblOffset val="100"/>
        <c:noMultiLvlLbl val="0"/>
      </c:catAx>
      <c:valAx>
        <c:axId val="5092032"/>
        <c:scaling>
          <c:orientation val="minMax"/>
          <c:min val="0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8680333"/>
        <c:crosses val="autoZero"/>
        <c:crossBetween val="midCat"/>
      </c:valAx>
      <c:spPr>
        <a:noFill/>
        <a:ln w="6350">
          <a:noFill/>
          <a:prstDash val="sysDot"/>
        </a:ln>
        <a:effectLst>
          <a:glow rad="127000">
            <a:schemeClr val="bg2"/>
          </a:glow>
        </a:effectLst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Sólidos!$A$7:$A$34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Sólidos!$E$7:$E$34</c:f>
              <c:numCache>
                <c:formatCode>#,##0</c:formatCode>
                <c:ptCount val="28"/>
                <c:pt idx="0">
                  <c:v>718127</c:v>
                </c:pt>
                <c:pt idx="1">
                  <c:v>258884</c:v>
                </c:pt>
                <c:pt idx="2">
                  <c:v>1136085</c:v>
                </c:pt>
                <c:pt idx="3">
                  <c:v>528951</c:v>
                </c:pt>
                <c:pt idx="4">
                  <c:v>59350</c:v>
                </c:pt>
                <c:pt idx="5">
                  <c:v>533722</c:v>
                </c:pt>
                <c:pt idx="6">
                  <c:v>75386</c:v>
                </c:pt>
                <c:pt idx="7">
                  <c:v>916329</c:v>
                </c:pt>
                <c:pt idx="8">
                  <c:v>946697</c:v>
                </c:pt>
                <c:pt idx="9">
                  <c:v>2053293</c:v>
                </c:pt>
                <c:pt idx="10">
                  <c:v>1814150</c:v>
                </c:pt>
                <c:pt idx="11">
                  <c:v>2386</c:v>
                </c:pt>
                <c:pt idx="12">
                  <c:v>774613</c:v>
                </c:pt>
                <c:pt idx="13">
                  <c:v>2241664</c:v>
                </c:pt>
                <c:pt idx="14">
                  <c:v>1143061</c:v>
                </c:pt>
                <c:pt idx="15">
                  <c:v>114530</c:v>
                </c:pt>
                <c:pt idx="16">
                  <c:v>262590</c:v>
                </c:pt>
                <c:pt idx="17">
                  <c:v>184142</c:v>
                </c:pt>
                <c:pt idx="18">
                  <c:v>6281</c:v>
                </c:pt>
                <c:pt idx="19">
                  <c:v>239416</c:v>
                </c:pt>
                <c:pt idx="20">
                  <c:v>201914</c:v>
                </c:pt>
                <c:pt idx="21">
                  <c:v>95788</c:v>
                </c:pt>
                <c:pt idx="22">
                  <c:v>794898</c:v>
                </c:pt>
                <c:pt idx="23">
                  <c:v>413586</c:v>
                </c:pt>
                <c:pt idx="24">
                  <c:v>2330142</c:v>
                </c:pt>
                <c:pt idx="25">
                  <c:v>544832</c:v>
                </c:pt>
                <c:pt idx="26">
                  <c:v>52535</c:v>
                </c:pt>
                <c:pt idx="27">
                  <c:v>97441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C1-42E3-ACB5-3B07B6FB803E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Sólidos!$A$7:$A$34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Sólidos!$D$7:$D$34</c:f>
              <c:numCache>
                <c:formatCode>#,##0</c:formatCode>
                <c:ptCount val="28"/>
                <c:pt idx="0">
                  <c:v>982466</c:v>
                </c:pt>
                <c:pt idx="1">
                  <c:v>317889</c:v>
                </c:pt>
                <c:pt idx="2">
                  <c:v>915405</c:v>
                </c:pt>
                <c:pt idx="3">
                  <c:v>668814</c:v>
                </c:pt>
                <c:pt idx="4">
                  <c:v>90941</c:v>
                </c:pt>
                <c:pt idx="5">
                  <c:v>471691</c:v>
                </c:pt>
                <c:pt idx="6">
                  <c:v>95205</c:v>
                </c:pt>
                <c:pt idx="7">
                  <c:v>990789</c:v>
                </c:pt>
                <c:pt idx="8">
                  <c:v>1096080</c:v>
                </c:pt>
                <c:pt idx="9">
                  <c:v>1858758</c:v>
                </c:pt>
                <c:pt idx="10">
                  <c:v>1864052</c:v>
                </c:pt>
                <c:pt idx="11">
                  <c:v>2700</c:v>
                </c:pt>
                <c:pt idx="12">
                  <c:v>756933</c:v>
                </c:pt>
                <c:pt idx="13">
                  <c:v>3338953</c:v>
                </c:pt>
                <c:pt idx="14">
                  <c:v>1288635</c:v>
                </c:pt>
                <c:pt idx="15">
                  <c:v>111392</c:v>
                </c:pt>
                <c:pt idx="16">
                  <c:v>297517</c:v>
                </c:pt>
                <c:pt idx="17">
                  <c:v>316801</c:v>
                </c:pt>
                <c:pt idx="18">
                  <c:v>0</c:v>
                </c:pt>
                <c:pt idx="19">
                  <c:v>148044</c:v>
                </c:pt>
                <c:pt idx="20">
                  <c:v>276157</c:v>
                </c:pt>
                <c:pt idx="21">
                  <c:v>114934</c:v>
                </c:pt>
                <c:pt idx="22">
                  <c:v>766076</c:v>
                </c:pt>
                <c:pt idx="23">
                  <c:v>581046</c:v>
                </c:pt>
                <c:pt idx="24">
                  <c:v>2126767</c:v>
                </c:pt>
                <c:pt idx="25">
                  <c:v>609603</c:v>
                </c:pt>
                <c:pt idx="26">
                  <c:v>65755</c:v>
                </c:pt>
                <c:pt idx="27">
                  <c:v>92612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C1-42E3-ACB5-3B07B6FB80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1366481"/>
        <c:axId val="31102498"/>
      </c:barChart>
      <c:catAx>
        <c:axId val="41366481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1102498"/>
        <c:crosses val="autoZero"/>
        <c:auto val="1"/>
        <c:lblAlgn val="ctr"/>
        <c:lblOffset val="100"/>
        <c:noMultiLvlLbl val="0"/>
      </c:catAx>
      <c:valAx>
        <c:axId val="31102498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1366481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TEUS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450000000000001"/>
          <c:y val="0.11824999999999999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1369265.75</c:v>
              </c:pt>
              <c:pt idx="1">
                <c:v>1461072</c:v>
              </c:pt>
              <c:pt idx="2">
                <c:v>1633714.75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7C8-4B30-B5EB-36775A8FEE09}"/>
            </c:ext>
          </c:extLst>
        </c:ser>
        <c:ser>
          <c:idx val="1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1415917.25</c:v>
              </c:pt>
              <c:pt idx="1">
                <c:v>1416991</c:v>
              </c:pt>
              <c:pt idx="2">
                <c:v>1503752</c:v>
              </c:pt>
              <c:pt idx="3">
                <c:v>1569684.75</c:v>
              </c:pt>
              <c:pt idx="4">
                <c:v>1677216.25</c:v>
              </c:pt>
              <c:pt idx="5">
                <c:v>1617075.75</c:v>
              </c:pt>
              <c:pt idx="6">
                <c:v>1674723.5</c:v>
              </c:pt>
              <c:pt idx="7">
                <c:v>1601433.25</c:v>
              </c:pt>
              <c:pt idx="8">
                <c:v>1553011.75</c:v>
              </c:pt>
              <c:pt idx="9">
                <c:v>1616821.75</c:v>
              </c:pt>
              <c:pt idx="10">
                <c:v>1575712.75</c:v>
              </c:pt>
              <c:pt idx="11">
                <c:v>1412206.25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7C8-4B30-B5EB-36775A8FEE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939596"/>
        <c:axId val="59365036"/>
      </c:lineChart>
      <c:catAx>
        <c:axId val="44939596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9365036"/>
        <c:crosses val="autoZero"/>
        <c:auto val="1"/>
        <c:lblAlgn val="ctr"/>
        <c:lblOffset val="100"/>
        <c:noMultiLvlLbl val="0"/>
      </c:catAx>
      <c:valAx>
        <c:axId val="59365036"/>
        <c:scaling>
          <c:orientation val="minMax"/>
          <c:min val="0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4939596"/>
        <c:crosses val="autoZero"/>
        <c:crossBetween val="midCat"/>
      </c:valAx>
      <c:spPr>
        <a:noFill/>
        <a:ln w="6350">
          <a:noFill/>
          <a:prstDash val="sysDot"/>
        </a:ln>
        <a:effectLst>
          <a:glow rad="127000">
            <a:schemeClr val="bg2"/>
          </a:glow>
        </a:effectLst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TRÁFICO TOTAL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70850000000000002"/>
        </c:manualLayout>
      </c:layout>
      <c:lineChart>
        <c:grouping val="standard"/>
        <c:varyColors val="0"/>
        <c:ser>
          <c:idx val="1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-4.5032313772404242E-2</c:v>
              </c:pt>
              <c:pt idx="1">
                <c:v>-1.496686718221696E-2</c:v>
              </c:pt>
              <c:pt idx="2">
                <c:v>-1.469328591515251E-2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3C7-478A-B16E-44A94F6F41C5}"/>
            </c:ext>
          </c:extLst>
        </c:ser>
        <c:ser>
          <c:idx val="2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-5.8139058512655883E-2</c:v>
              </c:pt>
              <c:pt idx="1">
                <c:v>-2.038177744673841E-2</c:v>
              </c:pt>
              <c:pt idx="2">
                <c:v>-9.9875407260436866E-3</c:v>
              </c:pt>
              <c:pt idx="3">
                <c:v>-1.510745570842731E-2</c:v>
              </c:pt>
              <c:pt idx="4">
                <c:v>-2.6399275240935771E-2</c:v>
              </c:pt>
              <c:pt idx="5">
                <c:v>-2.9215815598588539E-2</c:v>
              </c:pt>
              <c:pt idx="6">
                <c:v>-2.0936170472202979E-2</c:v>
              </c:pt>
              <c:pt idx="7">
                <c:v>-2.2550478022089981E-2</c:v>
              </c:pt>
              <c:pt idx="8">
                <c:v>-1.6650795178017371E-2</c:v>
              </c:pt>
              <c:pt idx="9">
                <c:v>-9.0635888136665343E-3</c:v>
              </c:pt>
              <c:pt idx="10">
                <c:v>-3.9597542966072208E-3</c:v>
              </c:pt>
              <c:pt idx="11">
                <c:v>-2.7821256670780281E-3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3C7-478A-B16E-44A94F6F41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897951"/>
        <c:axId val="50433856"/>
      </c:lineChart>
      <c:catAx>
        <c:axId val="43897951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0433856"/>
        <c:crosses val="autoZero"/>
        <c:auto val="1"/>
        <c:lblAlgn val="ctr"/>
        <c:lblOffset val="100"/>
        <c:noMultiLvlLbl val="0"/>
      </c:catAx>
      <c:valAx>
        <c:axId val="50433856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897951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LÍQUIDOS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70850000000000002"/>
        </c:manualLayout>
      </c:layout>
      <c:lineChart>
        <c:grouping val="standard"/>
        <c:varyColors val="0"/>
        <c:ser>
          <c:idx val="1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-3.003588493764886E-2</c:v>
              </c:pt>
              <c:pt idx="1">
                <c:v>3.2892962223112887E-2</c:v>
              </c:pt>
              <c:pt idx="2">
                <c:v>2.3813369400120129E-2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6504-4F66-9386-755DC4CA2EB2}"/>
            </c:ext>
          </c:extLst>
        </c:ser>
        <c:ser>
          <c:idx val="2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-0.10181610618688</c:v>
              </c:pt>
              <c:pt idx="1">
                <c:v>-6.6210144954908734E-2</c:v>
              </c:pt>
              <c:pt idx="2">
                <c:v>-4.0158446393613663E-2</c:v>
              </c:pt>
              <c:pt idx="3">
                <c:v>-3.07776927436888E-2</c:v>
              </c:pt>
              <c:pt idx="4">
                <c:v>-3.9761409610205467E-2</c:v>
              </c:pt>
              <c:pt idx="5">
                <c:v>-5.0585165342311389E-2</c:v>
              </c:pt>
              <c:pt idx="6">
                <c:v>-3.0086418090245481E-2</c:v>
              </c:pt>
              <c:pt idx="7">
                <c:v>-2.972521758162849E-2</c:v>
              </c:pt>
              <c:pt idx="8">
                <c:v>-1.8424191008146851E-2</c:v>
              </c:pt>
              <c:pt idx="9">
                <c:v>1.702165191515892E-3</c:v>
              </c:pt>
              <c:pt idx="10">
                <c:v>4.4508906105342749E-3</c:v>
              </c:pt>
              <c:pt idx="11">
                <c:v>1.00716020135132E-2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504-4F66-9386-755DC4CA2E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30582"/>
        <c:axId val="25797077"/>
      </c:lineChart>
      <c:catAx>
        <c:axId val="4030582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5797077"/>
        <c:crosses val="autoZero"/>
        <c:auto val="1"/>
        <c:lblAlgn val="ctr"/>
        <c:lblOffset val="100"/>
        <c:noMultiLvlLbl val="0"/>
      </c:catAx>
      <c:valAx>
        <c:axId val="25797077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030582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SÓLIDOS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70850000000000002"/>
        </c:manualLayout>
      </c:layout>
      <c:lineChart>
        <c:grouping val="standard"/>
        <c:varyColors val="0"/>
        <c:ser>
          <c:idx val="1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1.29857447182653E-2</c:v>
              </c:pt>
              <c:pt idx="1">
                <c:v>-1.3666333653947199E-2</c:v>
              </c:pt>
              <c:pt idx="2">
                <c:v>-8.4225068488786525E-2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B74-4793-A121-AD3A7875781F}"/>
            </c:ext>
          </c:extLst>
        </c:ser>
        <c:ser>
          <c:idx val="2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-0.18080437410946909</c:v>
              </c:pt>
              <c:pt idx="1">
                <c:v>-5.1750894447974427E-2</c:v>
              </c:pt>
              <c:pt idx="2">
                <c:v>9.1899977782650133E-4</c:v>
              </c:pt>
              <c:pt idx="3">
                <c:v>-1.2394417138810071E-2</c:v>
              </c:pt>
              <c:pt idx="4">
                <c:v>-4.6342909420301837E-2</c:v>
              </c:pt>
              <c:pt idx="5">
                <c:v>-4.9213902002220762E-2</c:v>
              </c:pt>
              <c:pt idx="6">
                <c:v>-5.9024330313283253E-2</c:v>
              </c:pt>
              <c:pt idx="7">
                <c:v>-6.7591259850120822E-2</c:v>
              </c:pt>
              <c:pt idx="8">
                <c:v>-5.4532994031194833E-2</c:v>
              </c:pt>
              <c:pt idx="9">
                <c:v>-4.6059819978581773E-2</c:v>
              </c:pt>
              <c:pt idx="10">
                <c:v>-3.5390365215341557E-2</c:v>
              </c:pt>
              <c:pt idx="11">
                <c:v>-3.5727994852317917E-2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B74-4793-A121-AD3A787578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681836"/>
        <c:axId val="23903177"/>
      </c:lineChart>
      <c:catAx>
        <c:axId val="7681836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3903177"/>
        <c:crosses val="autoZero"/>
        <c:auto val="1"/>
        <c:lblAlgn val="ctr"/>
        <c:lblOffset val="100"/>
        <c:noMultiLvlLbl val="0"/>
      </c:catAx>
      <c:valAx>
        <c:axId val="23903177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681836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 GENERAL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70850000000000002"/>
        </c:manualLayout>
      </c:layout>
      <c:lineChart>
        <c:grouping val="standard"/>
        <c:varyColors val="0"/>
        <c:ser>
          <c:idx val="1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-7.7867856786459466E-2</c:v>
              </c:pt>
              <c:pt idx="1">
                <c:v>-4.4235904836167239E-2</c:v>
              </c:pt>
              <c:pt idx="2">
                <c:v>-1.9603065925515861E-2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E382-4D2B-A8D9-7AD0E6A58506}"/>
            </c:ext>
          </c:extLst>
        </c:ser>
        <c:ser>
          <c:idx val="2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2.1313022262922528E-2</c:v>
              </c:pt>
              <c:pt idx="1">
                <c:v>2.102765008244423E-2</c:v>
              </c:pt>
              <c:pt idx="2">
                <c:v>5.8801578234508592E-3</c:v>
              </c:pt>
              <c:pt idx="3">
                <c:v>-4.7045690613065627E-3</c:v>
              </c:pt>
              <c:pt idx="4">
                <c:v>-1.1081306529633791E-2</c:v>
              </c:pt>
              <c:pt idx="5">
                <c:v>-8.6653085086609849E-3</c:v>
              </c:pt>
              <c:pt idx="6">
                <c:v>-2.9416290702671821E-3</c:v>
              </c:pt>
              <c:pt idx="7">
                <c:v>-3.6752495201182178E-3</c:v>
              </c:pt>
              <c:pt idx="8">
                <c:v>-3.4188120759470748E-3</c:v>
              </c:pt>
              <c:pt idx="9">
                <c:v>-4.3719609094396983E-3</c:v>
              </c:pt>
              <c:pt idx="10">
                <c:v>6.2675587468286054E-4</c:v>
              </c:pt>
              <c:pt idx="11">
                <c:v>-6.8192611900430578E-4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382-4D2B-A8D9-7AD0E6A585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676252"/>
        <c:axId val="8378926"/>
      </c:lineChart>
      <c:catAx>
        <c:axId val="50676252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378926"/>
        <c:crosses val="autoZero"/>
        <c:auto val="1"/>
        <c:lblAlgn val="ctr"/>
        <c:lblOffset val="100"/>
        <c:noMultiLvlLbl val="0"/>
      </c:catAx>
      <c:valAx>
        <c:axId val="8378926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0676252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MERCANCÍAS EN CONTENEDORES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70850000000000002"/>
        </c:manualLayout>
      </c:layout>
      <c:lineChart>
        <c:grouping val="standard"/>
        <c:varyColors val="0"/>
        <c:ser>
          <c:idx val="1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-7.8772112901174807E-2</c:v>
              </c:pt>
              <c:pt idx="1">
                <c:v>-4.2652131833734508E-2</c:v>
              </c:pt>
              <c:pt idx="2">
                <c:v>-1.762388785868851E-2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CAC6-409F-8F89-AAA328631E2F}"/>
            </c:ext>
          </c:extLst>
        </c:ser>
        <c:ser>
          <c:idx val="2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2.577319552517876E-2</c:v>
              </c:pt>
              <c:pt idx="1">
                <c:v>9.7769777595348994E-3</c:v>
              </c:pt>
              <c:pt idx="2">
                <c:v>-1.279935186293624E-2</c:v>
              </c:pt>
              <c:pt idx="3">
                <c:v>-1.8806463656342979E-2</c:v>
              </c:pt>
              <c:pt idx="4">
                <c:v>-2.4412517633512602E-2</c:v>
              </c:pt>
              <c:pt idx="5">
                <c:v>-2.4944248893447481E-2</c:v>
              </c:pt>
              <c:pt idx="6">
                <c:v>-1.8130583171781071E-2</c:v>
              </c:pt>
              <c:pt idx="7">
                <c:v>-1.83928476807107E-2</c:v>
              </c:pt>
              <c:pt idx="8">
                <c:v>-1.933138082648711E-2</c:v>
              </c:pt>
              <c:pt idx="9">
                <c:v>-1.8987952766160939E-2</c:v>
              </c:pt>
              <c:pt idx="10">
                <c:v>-1.191226984660454E-2</c:v>
              </c:pt>
              <c:pt idx="11">
                <c:v>-1.3591438410952891E-2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AC6-409F-8F89-AAA328631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913829"/>
        <c:axId val="8048591"/>
      </c:lineChart>
      <c:catAx>
        <c:axId val="47913829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048591"/>
        <c:crosses val="autoZero"/>
        <c:auto val="1"/>
        <c:lblAlgn val="ctr"/>
        <c:lblOffset val="100"/>
        <c:noMultiLvlLbl val="0"/>
      </c:catAx>
      <c:valAx>
        <c:axId val="8048591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7913829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TEUS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70850000000000002"/>
        </c:manualLayout>
      </c:layout>
      <c:lineChart>
        <c:grouping val="standard"/>
        <c:varyColors val="0"/>
        <c:ser>
          <c:idx val="1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-3.2947900027349708E-2</c:v>
              </c:pt>
              <c:pt idx="1">
                <c:v>-9.0737142651897685E-4</c:v>
              </c:pt>
              <c:pt idx="2">
                <c:v>2.937565837674283E-2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C17-46B3-B8D1-8EAB8317CB0C}"/>
            </c:ext>
          </c:extLst>
        </c:ser>
        <c:ser>
          <c:idx val="2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5.0050707212660583E-2</c:v>
              </c:pt>
              <c:pt idx="1">
                <c:v>3.2936255596012209E-2</c:v>
              </c:pt>
              <c:pt idx="2">
                <c:v>8.1631111138233958E-3</c:v>
              </c:pt>
              <c:pt idx="3">
                <c:v>5.0673724643195417E-3</c:v>
              </c:pt>
              <c:pt idx="4">
                <c:v>3.6464688995518908E-3</c:v>
              </c:pt>
              <c:pt idx="5">
                <c:v>6.0444872688416593E-3</c:v>
              </c:pt>
              <c:pt idx="6">
                <c:v>1.8015063268475021E-2</c:v>
              </c:pt>
              <c:pt idx="7">
                <c:v>2.05389413162822E-2</c:v>
              </c:pt>
              <c:pt idx="8">
                <c:v>2.1943090383451439E-2</c:v>
              </c:pt>
              <c:pt idx="9">
                <c:v>2.4025997803661658E-2</c:v>
              </c:pt>
              <c:pt idx="10">
                <c:v>3.1129904954953821E-2</c:v>
              </c:pt>
              <c:pt idx="11">
                <c:v>2.77011640274436E-2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C17-46B3-B8D1-8EAB8317CB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745501"/>
        <c:axId val="9849348"/>
      </c:lineChart>
      <c:catAx>
        <c:axId val="38745501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9849348"/>
        <c:crosses val="autoZero"/>
        <c:auto val="1"/>
        <c:lblAlgn val="ctr"/>
        <c:lblOffset val="100"/>
        <c:noMultiLvlLbl val="0"/>
      </c:catAx>
      <c:valAx>
        <c:axId val="9849348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8745501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TRÁFICO TOTAL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B21-42FA-8940-94431CF21AC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21-42FA-8940-94431CF21AC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21-42FA-8940-94431CF21AC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21-42FA-8940-94431CF21AC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21-42FA-8940-94431CF21AC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21-42FA-8940-94431CF21AC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21-42FA-8940-94431CF21AC7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21-42FA-8940-94431CF21AC7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21-42FA-8940-94431CF21AC7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21-42FA-8940-94431CF21AC7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21-42FA-8940-94431CF21AC7}"/>
                </c:ext>
              </c:extLst>
            </c:dLbl>
            <c:numFmt formatCode="#,##0.0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abr.-25</c:v>
              </c:pt>
              <c:pt idx="1">
                <c:v>may.-25</c:v>
              </c:pt>
              <c:pt idx="2">
                <c:v>jun.-25</c:v>
              </c:pt>
              <c:pt idx="3">
                <c:v>jul.-25</c:v>
              </c:pt>
              <c:pt idx="4">
                <c:v>ago.-25</c:v>
              </c:pt>
              <c:pt idx="5">
                <c:v>sep.-25</c:v>
              </c:pt>
              <c:pt idx="6">
                <c:v>oct.-25</c:v>
              </c:pt>
              <c:pt idx="7">
                <c:v>nov.-25</c:v>
              </c:pt>
              <c:pt idx="8">
                <c:v>dic.-25</c:v>
              </c:pt>
              <c:pt idx="9">
                <c:v>ene.-26</c:v>
              </c:pt>
              <c:pt idx="10">
                <c:v>feb.-26</c:v>
              </c:pt>
              <c:pt idx="11">
                <c:v>mar.-26</c:v>
              </c:pt>
            </c:strLit>
          </c:cat>
          <c:val>
            <c:numLit>
              <c:formatCode>#,##0.00</c:formatCode>
              <c:ptCount val="12"/>
              <c:pt idx="0">
                <c:v>554.91948318000004</c:v>
              </c:pt>
              <c:pt idx="1">
                <c:v>551.47614262899992</c:v>
              </c:pt>
              <c:pt idx="2">
                <c:v>549.42647136599987</c:v>
              </c:pt>
              <c:pt idx="3">
                <c:v>550.78861959599965</c:v>
              </c:pt>
              <c:pt idx="4">
                <c:v>549.21188360499991</c:v>
              </c:pt>
              <c:pt idx="5">
                <c:v>550.684111089</c:v>
              </c:pt>
              <c:pt idx="6">
                <c:v>553.47204743700013</c:v>
              </c:pt>
              <c:pt idx="7">
                <c:v>555.6870491320002</c:v>
              </c:pt>
              <c:pt idx="8">
                <c:v>556.16760336500022</c:v>
              </c:pt>
              <c:pt idx="9">
                <c:v>554.22493915300026</c:v>
              </c:pt>
              <c:pt idx="10">
                <c:v>554.86481099900016</c:v>
              </c:pt>
              <c:pt idx="11">
                <c:v>554.18551687000013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4B21-42FA-8940-94431CF21AC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138496"/>
        <c:axId val="33674774"/>
      </c:lineChart>
      <c:catAx>
        <c:axId val="4138496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3674774"/>
        <c:crosses val="autoZero"/>
        <c:auto val="1"/>
        <c:lblAlgn val="ctr"/>
        <c:lblOffset val="100"/>
        <c:noMultiLvlLbl val="0"/>
      </c:catAx>
      <c:valAx>
        <c:axId val="33674774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138496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LÍQUIDOS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DD-47A1-8E25-161BC210DCB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DD-47A1-8E25-161BC210DCB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DD-47A1-8E25-161BC210DCB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DD-47A1-8E25-161BC210DCB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DD-47A1-8E25-161BC210DCB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DD-47A1-8E25-161BC210DCBB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DD-47A1-8E25-161BC210DCBB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DD-47A1-8E25-161BC210DCB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9DD-47A1-8E25-161BC210DCB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DD-47A1-8E25-161BC210DCBB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DD-47A1-8E25-161BC210DCBB}"/>
                </c:ext>
              </c:extLst>
            </c:dLbl>
            <c:numFmt formatCode="#,##0.0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abr.-25</c:v>
              </c:pt>
              <c:pt idx="1">
                <c:v>may.-25</c:v>
              </c:pt>
              <c:pt idx="2">
                <c:v>jun.-25</c:v>
              </c:pt>
              <c:pt idx="3">
                <c:v>jul.-25</c:v>
              </c:pt>
              <c:pt idx="4">
                <c:v>ago.-25</c:v>
              </c:pt>
              <c:pt idx="5">
                <c:v>sep.-25</c:v>
              </c:pt>
              <c:pt idx="6">
                <c:v>oct.-25</c:v>
              </c:pt>
              <c:pt idx="7">
                <c:v>nov.-25</c:v>
              </c:pt>
              <c:pt idx="8">
                <c:v>dic.-25</c:v>
              </c:pt>
              <c:pt idx="9">
                <c:v>ene.-26</c:v>
              </c:pt>
              <c:pt idx="10">
                <c:v>feb.-26</c:v>
              </c:pt>
              <c:pt idx="11">
                <c:v>mar.-26</c:v>
              </c:pt>
            </c:strLit>
          </c:cat>
          <c:val>
            <c:numLit>
              <c:formatCode>#,##0.00</c:formatCode>
              <c:ptCount val="12"/>
              <c:pt idx="0">
                <c:v>177.24203900000001</c:v>
              </c:pt>
              <c:pt idx="1">
                <c:v>176.05959300000001</c:v>
              </c:pt>
              <c:pt idx="2">
                <c:v>174.46984399999999</c:v>
              </c:pt>
              <c:pt idx="3">
                <c:v>175.90338800000001</c:v>
              </c:pt>
              <c:pt idx="4">
                <c:v>175.48625000000001</c:v>
              </c:pt>
              <c:pt idx="5">
                <c:v>176.610105</c:v>
              </c:pt>
              <c:pt idx="6">
                <c:v>179.371478</c:v>
              </c:pt>
              <c:pt idx="7">
                <c:v>179.84803600000001</c:v>
              </c:pt>
              <c:pt idx="8">
                <c:v>180.92017899999999</c:v>
              </c:pt>
              <c:pt idx="9">
                <c:v>180.496512</c:v>
              </c:pt>
              <c:pt idx="10">
                <c:v>181.83901399999999</c:v>
              </c:pt>
              <c:pt idx="11">
                <c:v>181.95062100000001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79DD-47A1-8E25-161BC210DCB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0800561"/>
        <c:axId val="50243515"/>
      </c:lineChart>
      <c:catAx>
        <c:axId val="10800561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0243515"/>
        <c:crosses val="autoZero"/>
        <c:auto val="1"/>
        <c:lblAlgn val="ctr"/>
        <c:lblOffset val="100"/>
        <c:noMultiLvlLbl val="0"/>
      </c:catAx>
      <c:valAx>
        <c:axId val="50243515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800561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SÓLIDOS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B8-482A-B188-5B38A292C21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B8-482A-B188-5B38A292C21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B8-482A-B188-5B38A292C21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B8-482A-B188-5B38A292C21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B8-482A-B188-5B38A292C21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B8-482A-B188-5B38A292C21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B8-482A-B188-5B38A292C210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B8-482A-B188-5B38A292C210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B8-482A-B188-5B38A292C210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B8-482A-B188-5B38A292C21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B8-482A-B188-5B38A292C210}"/>
                </c:ext>
              </c:extLst>
            </c:dLbl>
            <c:numFmt formatCode="#,##0.0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abr.-25</c:v>
              </c:pt>
              <c:pt idx="1">
                <c:v>may.-25</c:v>
              </c:pt>
              <c:pt idx="2">
                <c:v>jun.-25</c:v>
              </c:pt>
              <c:pt idx="3">
                <c:v>jul.-25</c:v>
              </c:pt>
              <c:pt idx="4">
                <c:v>ago.-25</c:v>
              </c:pt>
              <c:pt idx="5">
                <c:v>sep.-25</c:v>
              </c:pt>
              <c:pt idx="6">
                <c:v>oct.-25</c:v>
              </c:pt>
              <c:pt idx="7">
                <c:v>nov.-25</c:v>
              </c:pt>
              <c:pt idx="8">
                <c:v>dic.-25</c:v>
              </c:pt>
              <c:pt idx="9">
                <c:v>ene.-26</c:v>
              </c:pt>
              <c:pt idx="10">
                <c:v>feb.-26</c:v>
              </c:pt>
              <c:pt idx="11">
                <c:v>mar.-26</c:v>
              </c:pt>
            </c:strLit>
          </c:cat>
          <c:val>
            <c:numLit>
              <c:formatCode>#,##0.00</c:formatCode>
              <c:ptCount val="12"/>
              <c:pt idx="0">
                <c:v>84.426248000000001</c:v>
              </c:pt>
              <c:pt idx="1">
                <c:v>83.140974</c:v>
              </c:pt>
              <c:pt idx="2">
                <c:v>82.701070999999999</c:v>
              </c:pt>
              <c:pt idx="3">
                <c:v>81.861801</c:v>
              </c:pt>
              <c:pt idx="4">
                <c:v>80.955337999999998</c:v>
              </c:pt>
              <c:pt idx="5">
                <c:v>81.284854999999993</c:v>
              </c:pt>
              <c:pt idx="6">
                <c:v>81.498364999999993</c:v>
              </c:pt>
              <c:pt idx="7">
                <c:v>82.006523000000001</c:v>
              </c:pt>
              <c:pt idx="8">
                <c:v>81.735153999999994</c:v>
              </c:pt>
              <c:pt idx="9">
                <c:v>81.815203999999994</c:v>
              </c:pt>
              <c:pt idx="10">
                <c:v>81.558797999999996</c:v>
              </c:pt>
              <c:pt idx="11">
                <c:v>80.029932000000002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12B8-482A-B188-5B38A292C21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583584"/>
        <c:axId val="48492774"/>
      </c:lineChart>
      <c:catAx>
        <c:axId val="1583584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8492774"/>
        <c:crosses val="autoZero"/>
        <c:auto val="1"/>
        <c:lblAlgn val="ctr"/>
        <c:lblOffset val="100"/>
        <c:noMultiLvlLbl val="0"/>
      </c:catAx>
      <c:valAx>
        <c:axId val="48492774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83584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'Mercancía general'!$A$7:$A$34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'Mercancía general'!$E$7:$E$34</c:f>
              <c:numCache>
                <c:formatCode>#,##0</c:formatCode>
                <c:ptCount val="28"/>
                <c:pt idx="0">
                  <c:v>118970</c:v>
                </c:pt>
                <c:pt idx="1">
                  <c:v>460917</c:v>
                </c:pt>
                <c:pt idx="2">
                  <c:v>392624</c:v>
                </c:pt>
                <c:pt idx="3">
                  <c:v>247894</c:v>
                </c:pt>
                <c:pt idx="4">
                  <c:v>15384311</c:v>
                </c:pt>
                <c:pt idx="5">
                  <c:v>609359</c:v>
                </c:pt>
                <c:pt idx="6">
                  <c:v>3381184</c:v>
                </c:pt>
                <c:pt idx="7">
                  <c:v>11795012</c:v>
                </c:pt>
                <c:pt idx="8">
                  <c:v>2025212</c:v>
                </c:pt>
                <c:pt idx="9">
                  <c:v>191475</c:v>
                </c:pt>
                <c:pt idx="10">
                  <c:v>493005</c:v>
                </c:pt>
                <c:pt idx="11">
                  <c:v>141901</c:v>
                </c:pt>
                <c:pt idx="12">
                  <c:v>212933</c:v>
                </c:pt>
                <c:pt idx="13">
                  <c:v>468226</c:v>
                </c:pt>
                <c:pt idx="14">
                  <c:v>486962</c:v>
                </c:pt>
                <c:pt idx="15">
                  <c:v>5238723</c:v>
                </c:pt>
                <c:pt idx="16">
                  <c:v>1338368</c:v>
                </c:pt>
                <c:pt idx="17">
                  <c:v>292354</c:v>
                </c:pt>
                <c:pt idx="18">
                  <c:v>111439</c:v>
                </c:pt>
                <c:pt idx="19">
                  <c:v>26911</c:v>
                </c:pt>
                <c:pt idx="20">
                  <c:v>661500</c:v>
                </c:pt>
                <c:pt idx="21">
                  <c:v>2259205</c:v>
                </c:pt>
                <c:pt idx="22">
                  <c:v>867187</c:v>
                </c:pt>
                <c:pt idx="23">
                  <c:v>410066</c:v>
                </c:pt>
                <c:pt idx="24">
                  <c:v>418774</c:v>
                </c:pt>
                <c:pt idx="25">
                  <c:v>16876615</c:v>
                </c:pt>
                <c:pt idx="26">
                  <c:v>1141791</c:v>
                </c:pt>
                <c:pt idx="27">
                  <c:v>230304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92-4C4C-9BEB-C715C2B1A4CD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'Mercancía general'!$A$7:$A$34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'Mercancía general'!$D$7:$D$34</c:f>
              <c:numCache>
                <c:formatCode>#,##0</c:formatCode>
                <c:ptCount val="28"/>
                <c:pt idx="0">
                  <c:v>88105</c:v>
                </c:pt>
                <c:pt idx="1">
                  <c:v>355782</c:v>
                </c:pt>
                <c:pt idx="2">
                  <c:v>417331</c:v>
                </c:pt>
                <c:pt idx="3">
                  <c:v>301013</c:v>
                </c:pt>
                <c:pt idx="4">
                  <c:v>16181088</c:v>
                </c:pt>
                <c:pt idx="5">
                  <c:v>635696</c:v>
                </c:pt>
                <c:pt idx="6">
                  <c:v>3527720</c:v>
                </c:pt>
                <c:pt idx="7">
                  <c:v>12028107</c:v>
                </c:pt>
                <c:pt idx="8">
                  <c:v>2008535</c:v>
                </c:pt>
                <c:pt idx="9">
                  <c:v>234506</c:v>
                </c:pt>
                <c:pt idx="10">
                  <c:v>299510</c:v>
                </c:pt>
                <c:pt idx="11">
                  <c:v>146668</c:v>
                </c:pt>
                <c:pt idx="12">
                  <c:v>160199</c:v>
                </c:pt>
                <c:pt idx="13">
                  <c:v>381040</c:v>
                </c:pt>
                <c:pt idx="14">
                  <c:v>369314</c:v>
                </c:pt>
                <c:pt idx="15">
                  <c:v>5154955</c:v>
                </c:pt>
                <c:pt idx="16">
                  <c:v>945885</c:v>
                </c:pt>
                <c:pt idx="17">
                  <c:v>265900</c:v>
                </c:pt>
                <c:pt idx="18">
                  <c:v>116363</c:v>
                </c:pt>
                <c:pt idx="19">
                  <c:v>194829</c:v>
                </c:pt>
                <c:pt idx="20">
                  <c:v>578602</c:v>
                </c:pt>
                <c:pt idx="21">
                  <c:v>2392118</c:v>
                </c:pt>
                <c:pt idx="22">
                  <c:v>915841</c:v>
                </c:pt>
                <c:pt idx="23">
                  <c:v>406989</c:v>
                </c:pt>
                <c:pt idx="24">
                  <c:v>494771</c:v>
                </c:pt>
                <c:pt idx="25">
                  <c:v>17678693</c:v>
                </c:pt>
                <c:pt idx="26">
                  <c:v>1133622</c:v>
                </c:pt>
                <c:pt idx="27">
                  <c:v>195375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92-4C4C-9BEB-C715C2B1A4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8847221"/>
        <c:axId val="3139695"/>
      </c:barChart>
      <c:catAx>
        <c:axId val="48847221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139695"/>
        <c:crosses val="autoZero"/>
        <c:auto val="1"/>
        <c:lblAlgn val="ctr"/>
        <c:lblOffset val="100"/>
        <c:noMultiLvlLbl val="0"/>
      </c:catAx>
      <c:valAx>
        <c:axId val="3139695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8847221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 GENERAL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221-4C90-AB3B-5CE880C1EE7A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21-4C90-AB3B-5CE880C1EE7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21-4C90-AB3B-5CE880C1EE7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21-4C90-AB3B-5CE880C1EE7A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21-4C90-AB3B-5CE880C1EE7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21-4C90-AB3B-5CE880C1EE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21-4C90-AB3B-5CE880C1EE7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21-4C90-AB3B-5CE880C1EE7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21-4C90-AB3B-5CE880C1EE7A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21-4C90-AB3B-5CE880C1EE7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21-4C90-AB3B-5CE880C1EE7A}"/>
                </c:ext>
              </c:extLst>
            </c:dLbl>
            <c:numFmt formatCode="#,##0.0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abr.-25</c:v>
              </c:pt>
              <c:pt idx="1">
                <c:v>may.-25</c:v>
              </c:pt>
              <c:pt idx="2">
                <c:v>jun.-25</c:v>
              </c:pt>
              <c:pt idx="3">
                <c:v>jul.-25</c:v>
              </c:pt>
              <c:pt idx="4">
                <c:v>ago.-25</c:v>
              </c:pt>
              <c:pt idx="5">
                <c:v>sep.-25</c:v>
              </c:pt>
              <c:pt idx="6">
                <c:v>oct.-25</c:v>
              </c:pt>
              <c:pt idx="7">
                <c:v>nov.-25</c:v>
              </c:pt>
              <c:pt idx="8">
                <c:v>dic.-25</c:v>
              </c:pt>
              <c:pt idx="9">
                <c:v>ene.-26</c:v>
              </c:pt>
              <c:pt idx="10">
                <c:v>feb.-26</c:v>
              </c:pt>
              <c:pt idx="11">
                <c:v>mar.-26</c:v>
              </c:pt>
            </c:strLit>
          </c:cat>
          <c:val>
            <c:numLit>
              <c:formatCode>#,##0.00</c:formatCode>
              <c:ptCount val="12"/>
              <c:pt idx="0">
                <c:v>277.70876199999998</c:v>
              </c:pt>
              <c:pt idx="1">
                <c:v>276.83361300000001</c:v>
              </c:pt>
              <c:pt idx="2">
                <c:v>276.90958699999999</c:v>
              </c:pt>
              <c:pt idx="3">
                <c:v>277.65369199999998</c:v>
              </c:pt>
              <c:pt idx="4">
                <c:v>277.44977499999999</c:v>
              </c:pt>
              <c:pt idx="5">
                <c:v>277.42059999999998</c:v>
              </c:pt>
              <c:pt idx="6">
                <c:v>277.11620900000003</c:v>
              </c:pt>
              <c:pt idx="7">
                <c:v>278.30227400000001</c:v>
              </c:pt>
              <c:pt idx="8">
                <c:v>277.95189599999998</c:v>
              </c:pt>
              <c:pt idx="9">
                <c:v>276.26565299999999</c:v>
              </c:pt>
              <c:pt idx="10">
                <c:v>276.01925899999998</c:v>
              </c:pt>
              <c:pt idx="11">
                <c:v>276.62656099999998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4221-4C90-AB3B-5CE880C1EE7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6003051"/>
        <c:axId val="2779591"/>
      </c:lineChart>
      <c:catAx>
        <c:axId val="46003051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779591"/>
        <c:crosses val="autoZero"/>
        <c:auto val="1"/>
        <c:lblAlgn val="ctr"/>
        <c:lblOffset val="100"/>
        <c:noMultiLvlLbl val="0"/>
      </c:catAx>
      <c:valAx>
        <c:axId val="2779591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6003051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MERCANCÍAS EN CONTENEDORES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A2-457A-A44C-FCECEC83D55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A2-457A-A44C-FCECEC83D55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A2-457A-A44C-FCECEC83D55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A2-457A-A44C-FCECEC83D55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A2-457A-A44C-FCECEC83D55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A2-457A-A44C-FCECEC83D55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A2-457A-A44C-FCECEC83D555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A2-457A-A44C-FCECEC83D55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2A2-457A-A44C-FCECEC83D555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2A2-457A-A44C-FCECEC83D555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2A2-457A-A44C-FCECEC83D555}"/>
                </c:ext>
              </c:extLst>
            </c:dLbl>
            <c:numFmt formatCode="#,##0.0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abr.-25</c:v>
              </c:pt>
              <c:pt idx="1">
                <c:v>may.-25</c:v>
              </c:pt>
              <c:pt idx="2">
                <c:v>jun.-25</c:v>
              </c:pt>
              <c:pt idx="3">
                <c:v>jul.-25</c:v>
              </c:pt>
              <c:pt idx="4">
                <c:v>ago.-25</c:v>
              </c:pt>
              <c:pt idx="5">
                <c:v>sep.-25</c:v>
              </c:pt>
              <c:pt idx="6">
                <c:v>oct.-25</c:v>
              </c:pt>
              <c:pt idx="7">
                <c:v>nov.-25</c:v>
              </c:pt>
              <c:pt idx="8">
                <c:v>dic.-25</c:v>
              </c:pt>
              <c:pt idx="9">
                <c:v>ene.-26</c:v>
              </c:pt>
              <c:pt idx="10">
                <c:v>feb.-26</c:v>
              </c:pt>
              <c:pt idx="11">
                <c:v>mar.-26</c:v>
              </c:pt>
            </c:strLit>
          </c:cat>
          <c:val>
            <c:numLit>
              <c:formatCode>#,##0.00</c:formatCode>
              <c:ptCount val="12"/>
              <c:pt idx="0">
                <c:v>191.791459</c:v>
              </c:pt>
              <c:pt idx="1">
                <c:v>190.99995200000001</c:v>
              </c:pt>
              <c:pt idx="2">
                <c:v>190.534347</c:v>
              </c:pt>
              <c:pt idx="3">
                <c:v>190.90903</c:v>
              </c:pt>
              <c:pt idx="4">
                <c:v>190.58229700000001</c:v>
              </c:pt>
              <c:pt idx="5">
                <c:v>190.15519</c:v>
              </c:pt>
              <c:pt idx="6">
                <c:v>189.89612500000001</c:v>
              </c:pt>
              <c:pt idx="7">
                <c:v>190.87188499999999</c:v>
              </c:pt>
              <c:pt idx="8">
                <c:v>190.36686499999999</c:v>
              </c:pt>
              <c:pt idx="9">
                <c:v>189.18060700000001</c:v>
              </c:pt>
              <c:pt idx="10">
                <c:v>189.08927199999999</c:v>
              </c:pt>
              <c:pt idx="11">
                <c:v>189.55545900000001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52A2-457A-A44C-FCECEC83D55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0116752"/>
        <c:axId val="34644260"/>
      </c:lineChart>
      <c:catAx>
        <c:axId val="50116752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4644260"/>
        <c:crosses val="autoZero"/>
        <c:auto val="1"/>
        <c:lblAlgn val="ctr"/>
        <c:lblOffset val="100"/>
        <c:noMultiLvlLbl val="0"/>
      </c:catAx>
      <c:valAx>
        <c:axId val="34644260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0116752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TEUS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89-4E98-9271-BDECE2E552B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89-4E98-9271-BDECE2E552B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89-4E98-9271-BDECE2E552B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89-4E98-9271-BDECE2E552B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89-4E98-9271-BDECE2E552B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89-4E98-9271-BDECE2E552B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89-4E98-9271-BDECE2E552B7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89-4E98-9271-BDECE2E552B7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089-4E98-9271-BDECE2E552B7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89-4E98-9271-BDECE2E552B7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89-4E98-9271-BDECE2E552B7}"/>
                </c:ext>
              </c:extLst>
            </c:dLbl>
            <c:numFmt formatCode="#,##0.0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abr.-25</c:v>
              </c:pt>
              <c:pt idx="1">
                <c:v>may.-25</c:v>
              </c:pt>
              <c:pt idx="2">
                <c:v>jun.-25</c:v>
              </c:pt>
              <c:pt idx="3">
                <c:v>jul.-25</c:v>
              </c:pt>
              <c:pt idx="4">
                <c:v>ago.-25</c:v>
              </c:pt>
              <c:pt idx="5">
                <c:v>sep.-25</c:v>
              </c:pt>
              <c:pt idx="6">
                <c:v>oct.-25</c:v>
              </c:pt>
              <c:pt idx="7">
                <c:v>nov.-25</c:v>
              </c:pt>
              <c:pt idx="8">
                <c:v>dic.-25</c:v>
              </c:pt>
              <c:pt idx="9">
                <c:v>ene.-26</c:v>
              </c:pt>
              <c:pt idx="10">
                <c:v>feb.-26</c:v>
              </c:pt>
              <c:pt idx="11">
                <c:v>mar.-26</c:v>
              </c:pt>
            </c:strLit>
          </c:cat>
          <c:val>
            <c:numLit>
              <c:formatCode>#,##0.00</c:formatCode>
              <c:ptCount val="12"/>
              <c:pt idx="0">
                <c:v>18.16204025</c:v>
              </c:pt>
              <c:pt idx="1">
                <c:v>18.15981425</c:v>
              </c:pt>
              <c:pt idx="2">
                <c:v>18.187540500000001</c:v>
              </c:pt>
              <c:pt idx="3">
                <c:v>18.324714749999998</c:v>
              </c:pt>
              <c:pt idx="4">
                <c:v>18.38336425</c:v>
              </c:pt>
              <c:pt idx="5">
                <c:v>18.433508499999999</c:v>
              </c:pt>
              <c:pt idx="6">
                <c:v>18.499367249999999</c:v>
              </c:pt>
              <c:pt idx="7">
                <c:v>18.652205500000001</c:v>
              </c:pt>
              <c:pt idx="8">
                <c:v>18.63454625</c:v>
              </c:pt>
              <c:pt idx="9">
                <c:v>18.58789475</c:v>
              </c:pt>
              <c:pt idx="10">
                <c:v>18.631975749999999</c:v>
              </c:pt>
              <c:pt idx="11">
                <c:v>18.761938499999999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E089-4E98-9271-BDECE2E552B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6973413"/>
        <c:axId val="39297110"/>
      </c:lineChart>
      <c:catAx>
        <c:axId val="6973413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9297110"/>
        <c:crosses val="autoZero"/>
        <c:auto val="1"/>
        <c:lblAlgn val="ctr"/>
        <c:lblOffset val="100"/>
        <c:noMultiLvlLbl val="0"/>
      </c:catAx>
      <c:valAx>
        <c:axId val="39297110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973413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TRÁFICO TOTAL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77C-4166-BDF1-6E924F33A1FA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7C-4166-BDF1-6E924F33A1F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7C-4166-BDF1-6E924F33A1F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7C-4166-BDF1-6E924F33A1FA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7C-4166-BDF1-6E924F33A1F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7C-4166-BDF1-6E924F33A1F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7C-4166-BDF1-6E924F33A1F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7C-4166-BDF1-6E924F33A1F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77C-4166-BDF1-6E924F33A1FA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7C-4166-BDF1-6E924F33A1F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7C-4166-BDF1-6E924F33A1FA}"/>
                </c:ext>
              </c:extLst>
            </c:dLbl>
            <c:numFmt formatCode="0.00%;[Red]\-0.00%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abr.-25</c:v>
              </c:pt>
              <c:pt idx="1">
                <c:v>may.-25</c:v>
              </c:pt>
              <c:pt idx="2">
                <c:v>jun.-25</c:v>
              </c:pt>
              <c:pt idx="3">
                <c:v>jul.-25</c:v>
              </c:pt>
              <c:pt idx="4">
                <c:v>ago.-25</c:v>
              </c:pt>
              <c:pt idx="5">
                <c:v>sep.-25</c:v>
              </c:pt>
              <c:pt idx="6">
                <c:v>oct.-25</c:v>
              </c:pt>
              <c:pt idx="7">
                <c:v>nov.-25</c:v>
              </c:pt>
              <c:pt idx="8">
                <c:v>dic.-25</c:v>
              </c:pt>
              <c:pt idx="9">
                <c:v>ene.-26</c:v>
              </c:pt>
              <c:pt idx="10">
                <c:v>feb.-26</c:v>
              </c:pt>
              <c:pt idx="11">
                <c:v>mar.-26</c:v>
              </c:pt>
            </c:strLit>
          </c:cat>
          <c:val>
            <c:numLit>
              <c:formatCode>0.00%</c:formatCode>
              <c:ptCount val="12"/>
              <c:pt idx="0">
                <c:v>1.379183501520709E-2</c:v>
              </c:pt>
              <c:pt idx="1">
                <c:v>3.4284085492276351E-4</c:v>
              </c:pt>
              <c:pt idx="2">
                <c:v>-6.1814643110125814E-3</c:v>
              </c:pt>
              <c:pt idx="3">
                <c:v>-4.9559731894618054E-3</c:v>
              </c:pt>
              <c:pt idx="4">
                <c:v>-1.0355570827823089E-2</c:v>
              </c:pt>
              <c:pt idx="5">
                <c:v>-9.8268255076888258E-3</c:v>
              </c:pt>
              <c:pt idx="6">
                <c:v>-6.4682436667065843E-3</c:v>
              </c:pt>
              <c:pt idx="7">
                <c:v>-1.729720532869451E-3</c:v>
              </c:pt>
              <c:pt idx="8">
                <c:v>-2.7821256670780381E-3</c:v>
              </c:pt>
              <c:pt idx="9">
                <c:v>-1.4978845045402721E-3</c:v>
              </c:pt>
              <c:pt idx="10">
                <c:v>-1.8769129842690631E-3</c:v>
              </c:pt>
              <c:pt idx="11">
                <c:v>-3.9054792913280519E-3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177C-4166-BDF1-6E924F33A1F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8762203"/>
        <c:axId val="27463577"/>
      </c:lineChart>
      <c:catAx>
        <c:axId val="18762203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7463577"/>
        <c:crosses val="autoZero"/>
        <c:auto val="1"/>
        <c:lblAlgn val="ctr"/>
        <c:lblOffset val="100"/>
        <c:noMultiLvlLbl val="0"/>
      </c:catAx>
      <c:valAx>
        <c:axId val="27463577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8762203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LÍQUIDOS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C5-412C-8B50-F48490EEFA3A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C5-412C-8B50-F48490EEFA3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C5-412C-8B50-F48490EEFA3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C5-412C-8B50-F48490EEFA3A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C5-412C-8B50-F48490EEFA3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C5-412C-8B50-F48490EEFA3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C5-412C-8B50-F48490EEFA3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C5-412C-8B50-F48490EEFA3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2C5-412C-8B50-F48490EEFA3A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C5-412C-8B50-F48490EEFA3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C5-412C-8B50-F48490EEFA3A}"/>
                </c:ext>
              </c:extLst>
            </c:dLbl>
            <c:numFmt formatCode="0.00%;[Red]\-0.00%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abr.-25</c:v>
              </c:pt>
              <c:pt idx="1">
                <c:v>may.-25</c:v>
              </c:pt>
              <c:pt idx="2">
                <c:v>jun.-25</c:v>
              </c:pt>
              <c:pt idx="3">
                <c:v>jul.-25</c:v>
              </c:pt>
              <c:pt idx="4">
                <c:v>ago.-25</c:v>
              </c:pt>
              <c:pt idx="5">
                <c:v>sep.-25</c:v>
              </c:pt>
              <c:pt idx="6">
                <c:v>oct.-25</c:v>
              </c:pt>
              <c:pt idx="7">
                <c:v>nov.-25</c:v>
              </c:pt>
              <c:pt idx="8">
                <c:v>dic.-25</c:v>
              </c:pt>
              <c:pt idx="9">
                <c:v>ene.-26</c:v>
              </c:pt>
              <c:pt idx="10">
                <c:v>feb.-26</c:v>
              </c:pt>
              <c:pt idx="11">
                <c:v>mar.-26</c:v>
              </c:pt>
            </c:strLit>
          </c:cat>
          <c:val>
            <c:numLit>
              <c:formatCode>0.00%</c:formatCode>
              <c:ptCount val="12"/>
              <c:pt idx="0">
                <c:v>9.7945929141174445E-3</c:v>
              </c:pt>
              <c:pt idx="1">
                <c:v>-6.7106873618553997E-3</c:v>
              </c:pt>
              <c:pt idx="2">
                <c:v>-2.414654681890591E-2</c:v>
              </c:pt>
              <c:pt idx="3">
                <c:v>-1.6409727342620872E-2</c:v>
              </c:pt>
              <c:pt idx="4">
                <c:v>-2.2083480814792111E-2</c:v>
              </c:pt>
              <c:pt idx="5">
                <c:v>-1.546535161175462E-2</c:v>
              </c:pt>
              <c:pt idx="6">
                <c:v>2.9307568041835909E-3</c:v>
              </c:pt>
              <c:pt idx="7">
                <c:v>5.8481044500184824E-3</c:v>
              </c:pt>
              <c:pt idx="8">
                <c:v>1.007160201351311E-2</c:v>
              </c:pt>
              <c:pt idx="9">
                <c:v>1.6783000907404821E-2</c:v>
              </c:pt>
              <c:pt idx="10">
                <c:v>2.6553012526024419E-2</c:v>
              </c:pt>
              <c:pt idx="11">
                <c:v>2.6196846420716291E-2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62C5-412C-8B50-F48490EEFA3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2339458"/>
        <c:axId val="3772724"/>
      </c:lineChart>
      <c:catAx>
        <c:axId val="42339458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772724"/>
        <c:crosses val="autoZero"/>
        <c:auto val="1"/>
        <c:lblAlgn val="ctr"/>
        <c:lblOffset val="100"/>
        <c:noMultiLvlLbl val="0"/>
      </c:catAx>
      <c:valAx>
        <c:axId val="3772724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2339458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SÓLIDOS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BE-4214-9616-AB0410D7234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BE-4214-9616-AB0410D7234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BE-4214-9616-AB0410D7234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BE-4214-9616-AB0410D7234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BE-4214-9616-AB0410D7234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BE-4214-9616-AB0410D7234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BE-4214-9616-AB0410D7234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BE-4214-9616-AB0410D7234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3BE-4214-9616-AB0410D7234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BE-4214-9616-AB0410D7234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3BE-4214-9616-AB0410D72344}"/>
                </c:ext>
              </c:extLst>
            </c:dLbl>
            <c:numFmt formatCode="0.00%;[Red]\-0.00%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abr.-25</c:v>
              </c:pt>
              <c:pt idx="1">
                <c:v>may.-25</c:v>
              </c:pt>
              <c:pt idx="2">
                <c:v>jun.-25</c:v>
              </c:pt>
              <c:pt idx="3">
                <c:v>jul.-25</c:v>
              </c:pt>
              <c:pt idx="4">
                <c:v>ago.-25</c:v>
              </c:pt>
              <c:pt idx="5">
                <c:v>sep.-25</c:v>
              </c:pt>
              <c:pt idx="6">
                <c:v>oct.-25</c:v>
              </c:pt>
              <c:pt idx="7">
                <c:v>nov.-25</c:v>
              </c:pt>
              <c:pt idx="8">
                <c:v>dic.-25</c:v>
              </c:pt>
              <c:pt idx="9">
                <c:v>ene.-26</c:v>
              </c:pt>
              <c:pt idx="10">
                <c:v>feb.-26</c:v>
              </c:pt>
              <c:pt idx="11">
                <c:v>mar.-26</c:v>
              </c:pt>
            </c:strLit>
          </c:cat>
          <c:val>
            <c:numLit>
              <c:formatCode>0.00%</c:formatCode>
              <c:ptCount val="12"/>
              <c:pt idx="0">
                <c:v>-2.4176903796360949E-2</c:v>
              </c:pt>
              <c:pt idx="1">
                <c:v>-4.2811718803804508E-2</c:v>
              </c:pt>
              <c:pt idx="2">
                <c:v>-3.0126609878090019E-2</c:v>
              </c:pt>
              <c:pt idx="3">
                <c:v>-3.8587089532784391E-2</c:v>
              </c:pt>
              <c:pt idx="4">
                <c:v>-4.5797160390013268E-2</c:v>
              </c:pt>
              <c:pt idx="5">
                <c:v>-4.2264867298865277E-2</c:v>
              </c:pt>
              <c:pt idx="6">
                <c:v>-3.9218451365199532E-2</c:v>
              </c:pt>
              <c:pt idx="7">
                <c:v>-3.3935841219392651E-2</c:v>
              </c:pt>
              <c:pt idx="8">
                <c:v>-3.5727994852317903E-2</c:v>
              </c:pt>
              <c:pt idx="9">
                <c:v>-1.9038024672316169E-2</c:v>
              </c:pt>
              <c:pt idx="10">
                <c:v>-2.9747181175352279E-2</c:v>
              </c:pt>
              <c:pt idx="11">
                <c:v>-5.6052394786375852E-2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83BE-4214-9616-AB0410D7234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0311636"/>
        <c:axId val="48870826"/>
      </c:lineChart>
      <c:catAx>
        <c:axId val="50311636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8870826"/>
        <c:crosses val="autoZero"/>
        <c:auto val="1"/>
        <c:lblAlgn val="ctr"/>
        <c:lblOffset val="100"/>
        <c:noMultiLvlLbl val="0"/>
      </c:catAx>
      <c:valAx>
        <c:axId val="48870826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0311636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 GENERAL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204-4487-97C0-318A075C04C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04-4487-97C0-318A075C04C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04-4487-97C0-318A075C04C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04-4487-97C0-318A075C04C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04-4487-97C0-318A075C04C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04-4487-97C0-318A075C04CC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04-4487-97C0-318A075C04C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04-4487-97C0-318A075C04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204-4487-97C0-318A075C04CC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04-4487-97C0-318A075C04CC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204-4487-97C0-318A075C04CC}"/>
                </c:ext>
              </c:extLst>
            </c:dLbl>
            <c:numFmt formatCode="0.00%;[Red]\-0.00%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abr.-25</c:v>
              </c:pt>
              <c:pt idx="1">
                <c:v>may.-25</c:v>
              </c:pt>
              <c:pt idx="2">
                <c:v>jun.-25</c:v>
              </c:pt>
              <c:pt idx="3">
                <c:v>jul.-25</c:v>
              </c:pt>
              <c:pt idx="4">
                <c:v>ago.-25</c:v>
              </c:pt>
              <c:pt idx="5">
                <c:v>sep.-25</c:v>
              </c:pt>
              <c:pt idx="6">
                <c:v>oct.-25</c:v>
              </c:pt>
              <c:pt idx="7">
                <c:v>nov.-25</c:v>
              </c:pt>
              <c:pt idx="8">
                <c:v>dic.-25</c:v>
              </c:pt>
              <c:pt idx="9">
                <c:v>ene.-26</c:v>
              </c:pt>
              <c:pt idx="10">
                <c:v>feb.-26</c:v>
              </c:pt>
              <c:pt idx="11">
                <c:v>mar.-26</c:v>
              </c:pt>
            </c:strLit>
          </c:cat>
          <c:val>
            <c:numLit>
              <c:formatCode>0.00%</c:formatCode>
              <c:ptCount val="12"/>
              <c:pt idx="0">
                <c:v>3.0198853563222251E-2</c:v>
              </c:pt>
              <c:pt idx="1">
                <c:v>2.003547479597936E-2</c:v>
              </c:pt>
              <c:pt idx="2">
                <c:v>1.4598537899441251E-2</c:v>
              </c:pt>
              <c:pt idx="3">
                <c:v>1.4471776338199819E-2</c:v>
              </c:pt>
              <c:pt idx="4">
                <c:v>9.5315134313810387E-3</c:v>
              </c:pt>
              <c:pt idx="5">
                <c:v>4.9446014709753324E-3</c:v>
              </c:pt>
              <c:pt idx="6">
                <c:v>-1.4024376095638619E-3</c:v>
              </c:pt>
              <c:pt idx="7">
                <c:v>4.1998085678118316E-3</c:v>
              </c:pt>
              <c:pt idx="8">
                <c:v>-6.8192611900426187E-4</c:v>
              </c:pt>
              <c:pt idx="9">
                <c:v>-8.3556192705361073E-3</c:v>
              </c:pt>
              <c:pt idx="10">
                <c:v>-1.0830198445296989E-2</c:v>
              </c:pt>
              <c:pt idx="11">
                <c:v>-6.8580957633126768E-3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3204-4487-97C0-318A075C04C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9652575"/>
        <c:axId val="25351846"/>
      </c:lineChart>
      <c:catAx>
        <c:axId val="19652575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5351846"/>
        <c:crosses val="autoZero"/>
        <c:auto val="1"/>
        <c:lblAlgn val="ctr"/>
        <c:lblOffset val="100"/>
        <c:noMultiLvlLbl val="0"/>
      </c:catAx>
      <c:valAx>
        <c:axId val="25351846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9652575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MERCANCÍAS EN CONTENEDORES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64-4702-95E9-7E2A6F689B6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64-4702-95E9-7E2A6F689B6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64-4702-95E9-7E2A6F689B6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64-4702-95E9-7E2A6F689B6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64-4702-95E9-7E2A6F689B6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64-4702-95E9-7E2A6F689B6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64-4702-95E9-7E2A6F689B67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64-4702-95E9-7E2A6F689B67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64-4702-95E9-7E2A6F689B67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64-4702-95E9-7E2A6F689B67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64-4702-95E9-7E2A6F689B67}"/>
                </c:ext>
              </c:extLst>
            </c:dLbl>
            <c:numFmt formatCode="0.00%;[Red]\-0.00%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abr.-25</c:v>
              </c:pt>
              <c:pt idx="1">
                <c:v>may.-25</c:v>
              </c:pt>
              <c:pt idx="2">
                <c:v>jun.-25</c:v>
              </c:pt>
              <c:pt idx="3">
                <c:v>jul.-25</c:v>
              </c:pt>
              <c:pt idx="4">
                <c:v>ago.-25</c:v>
              </c:pt>
              <c:pt idx="5">
                <c:v>sep.-25</c:v>
              </c:pt>
              <c:pt idx="6">
                <c:v>oct.-25</c:v>
              </c:pt>
              <c:pt idx="7">
                <c:v>nov.-25</c:v>
              </c:pt>
              <c:pt idx="8">
                <c:v>dic.-25</c:v>
              </c:pt>
              <c:pt idx="9">
                <c:v>ene.-26</c:v>
              </c:pt>
              <c:pt idx="10">
                <c:v>feb.-26</c:v>
              </c:pt>
              <c:pt idx="11">
                <c:v>mar.-26</c:v>
              </c:pt>
            </c:strLit>
          </c:cat>
          <c:val>
            <c:numLit>
              <c:formatCode>0.00%</c:formatCode>
              <c:ptCount val="12"/>
              <c:pt idx="0">
                <c:v>3.6130003542933671E-2</c:v>
              </c:pt>
              <c:pt idx="1">
                <c:v>2.336570050543723E-2</c:v>
              </c:pt>
              <c:pt idx="2">
                <c:v>1.0424588352852831E-2</c:v>
              </c:pt>
              <c:pt idx="3">
                <c:v>8.4825588893469306E-3</c:v>
              </c:pt>
              <c:pt idx="4">
                <c:v>1.8600674456687699E-4</c:v>
              </c:pt>
              <c:pt idx="5">
                <c:v>-8.0048769666959882E-3</c:v>
              </c:pt>
              <c:pt idx="6">
                <c:v>-1.468776138515334E-2</c:v>
              </c:pt>
              <c:pt idx="7">
                <c:v>-8.1928221222227551E-3</c:v>
              </c:pt>
              <c:pt idx="8">
                <c:v>-1.359143841095291E-2</c:v>
              </c:pt>
              <c:pt idx="9">
                <c:v>-2.1656316268796369E-2</c:v>
              </c:pt>
              <c:pt idx="10">
                <c:v>-2.1681639244664951E-2</c:v>
              </c:pt>
              <c:pt idx="11">
                <c:v>-1.4748419758892311E-2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9964-4702-95E9-7E2A6F689B6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01501"/>
        <c:axId val="7409609"/>
      </c:lineChart>
      <c:catAx>
        <c:axId val="101501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409609"/>
        <c:crosses val="autoZero"/>
        <c:auto val="1"/>
        <c:lblAlgn val="ctr"/>
        <c:lblOffset val="100"/>
        <c:noMultiLvlLbl val="0"/>
      </c:catAx>
      <c:valAx>
        <c:axId val="7409609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1501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TEUS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AD2-487F-975A-0DD690AB700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D2-487F-975A-0DD690AB700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D2-487F-975A-0DD690AB700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D2-487F-975A-0DD690AB700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D2-487F-975A-0DD690AB700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D2-487F-975A-0DD690AB700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D2-487F-975A-0DD690AB700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D2-487F-975A-0DD690AB700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AD2-487F-975A-0DD690AB700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D2-487F-975A-0DD690AB700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D2-487F-975A-0DD690AB7002}"/>
                </c:ext>
              </c:extLst>
            </c:dLbl>
            <c:numFmt formatCode="0.00%;[Red]\-0.00%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abr.-25</c:v>
              </c:pt>
              <c:pt idx="1">
                <c:v>may.-25</c:v>
              </c:pt>
              <c:pt idx="2">
                <c:v>jun.-25</c:v>
              </c:pt>
              <c:pt idx="3">
                <c:v>jul.-25</c:v>
              </c:pt>
              <c:pt idx="4">
                <c:v>ago.-25</c:v>
              </c:pt>
              <c:pt idx="5">
                <c:v>sep.-25</c:v>
              </c:pt>
              <c:pt idx="6">
                <c:v>oct.-25</c:v>
              </c:pt>
              <c:pt idx="7">
                <c:v>nov.-25</c:v>
              </c:pt>
              <c:pt idx="8">
                <c:v>dic.-25</c:v>
              </c:pt>
              <c:pt idx="9">
                <c:v>ene.-26</c:v>
              </c:pt>
              <c:pt idx="10">
                <c:v>feb.-26</c:v>
              </c:pt>
              <c:pt idx="11">
                <c:v>mar.-26</c:v>
              </c:pt>
            </c:strLit>
          </c:cat>
          <c:val>
            <c:numLit>
              <c:formatCode>0.00%</c:formatCode>
              <c:ptCount val="12"/>
              <c:pt idx="0">
                <c:v>6.7293869374937962E-2</c:v>
              </c:pt>
              <c:pt idx="1">
                <c:v>5.444082571864383E-2</c:v>
              </c:pt>
              <c:pt idx="2">
                <c:v>4.3538300438353959E-2</c:v>
              </c:pt>
              <c:pt idx="3">
                <c:v>4.5570360092334568E-2</c:v>
              </c:pt>
              <c:pt idx="4">
                <c:v>4.0288038579813987E-2</c:v>
              </c:pt>
              <c:pt idx="5">
                <c:v>3.3337877267338167E-2</c:v>
              </c:pt>
              <c:pt idx="6">
                <c:v>2.7936305332196341E-2</c:v>
              </c:pt>
              <c:pt idx="7">
                <c:v>3.4056089107909152E-2</c:v>
              </c:pt>
              <c:pt idx="8">
                <c:v>2.7701164027443569E-2</c:v>
              </c:pt>
              <c:pt idx="9">
                <c:v>2.1326857420647442E-2</c:v>
              </c:pt>
              <c:pt idx="10">
                <c:v>2.2465739540041E-2</c:v>
              </c:pt>
              <c:pt idx="11">
                <c:v>3.2726961580113761E-2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2AD2-487F-975A-0DD690AB700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386227"/>
        <c:axId val="28194596"/>
      </c:lineChart>
      <c:catAx>
        <c:axId val="386227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8194596"/>
        <c:crosses val="autoZero"/>
        <c:auto val="1"/>
        <c:lblAlgn val="ctr"/>
        <c:lblOffset val="100"/>
        <c:noMultiLvlLbl val="0"/>
      </c:catAx>
      <c:valAx>
        <c:axId val="28194596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86227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'Mercancías contenedores'!$A$7:$A$34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'Mercancías contenedores'!$E$7:$E$34</c:f>
              <c:numCache>
                <c:formatCode>#,##0</c:formatCode>
                <c:ptCount val="28"/>
                <c:pt idx="0">
                  <c:v>0</c:v>
                </c:pt>
                <c:pt idx="1">
                  <c:v>429852</c:v>
                </c:pt>
                <c:pt idx="2">
                  <c:v>37477</c:v>
                </c:pt>
                <c:pt idx="3">
                  <c:v>74</c:v>
                </c:pt>
                <c:pt idx="4">
                  <c:v>11941572</c:v>
                </c:pt>
                <c:pt idx="5">
                  <c:v>387979</c:v>
                </c:pt>
                <c:pt idx="6">
                  <c:v>59331</c:v>
                </c:pt>
                <c:pt idx="7">
                  <c:v>9044006</c:v>
                </c:pt>
                <c:pt idx="8">
                  <c:v>1170854</c:v>
                </c:pt>
                <c:pt idx="9">
                  <c:v>124604</c:v>
                </c:pt>
                <c:pt idx="10">
                  <c:v>481223</c:v>
                </c:pt>
                <c:pt idx="11">
                  <c:v>18288</c:v>
                </c:pt>
                <c:pt idx="12">
                  <c:v>32165</c:v>
                </c:pt>
                <c:pt idx="13">
                  <c:v>267739</c:v>
                </c:pt>
                <c:pt idx="14">
                  <c:v>263516</c:v>
                </c:pt>
                <c:pt idx="15">
                  <c:v>3779240</c:v>
                </c:pt>
                <c:pt idx="16">
                  <c:v>1213935</c:v>
                </c:pt>
                <c:pt idx="17">
                  <c:v>112592</c:v>
                </c:pt>
                <c:pt idx="18">
                  <c:v>6160</c:v>
                </c:pt>
                <c:pt idx="19">
                  <c:v>0</c:v>
                </c:pt>
                <c:pt idx="20">
                  <c:v>0</c:v>
                </c:pt>
                <c:pt idx="21">
                  <c:v>1101778</c:v>
                </c:pt>
                <c:pt idx="22">
                  <c:v>380582</c:v>
                </c:pt>
                <c:pt idx="23">
                  <c:v>265090</c:v>
                </c:pt>
                <c:pt idx="24">
                  <c:v>34335</c:v>
                </c:pt>
                <c:pt idx="25">
                  <c:v>13253885</c:v>
                </c:pt>
                <c:pt idx="26">
                  <c:v>735049</c:v>
                </c:pt>
                <c:pt idx="27">
                  <c:v>87393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BB-4B86-86C5-25CE0FDF229D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'Mercancías contenedores'!$A$7:$A$34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'Mercancías contenedores'!$D$7:$D$34</c:f>
              <c:numCache>
                <c:formatCode>#,##0</c:formatCode>
                <c:ptCount val="28"/>
                <c:pt idx="0">
                  <c:v>13</c:v>
                </c:pt>
                <c:pt idx="1">
                  <c:v>322020</c:v>
                </c:pt>
                <c:pt idx="2">
                  <c:v>69679</c:v>
                </c:pt>
                <c:pt idx="3">
                  <c:v>0</c:v>
                </c:pt>
                <c:pt idx="4">
                  <c:v>12630343</c:v>
                </c:pt>
                <c:pt idx="5">
                  <c:v>390760</c:v>
                </c:pt>
                <c:pt idx="6">
                  <c:v>63732</c:v>
                </c:pt>
                <c:pt idx="7">
                  <c:v>9260237</c:v>
                </c:pt>
                <c:pt idx="8">
                  <c:v>1133105</c:v>
                </c:pt>
                <c:pt idx="9">
                  <c:v>141788</c:v>
                </c:pt>
                <c:pt idx="10">
                  <c:v>298046</c:v>
                </c:pt>
                <c:pt idx="11">
                  <c:v>16724</c:v>
                </c:pt>
                <c:pt idx="12">
                  <c:v>38952</c:v>
                </c:pt>
                <c:pt idx="13">
                  <c:v>249891</c:v>
                </c:pt>
                <c:pt idx="14">
                  <c:v>187448</c:v>
                </c:pt>
                <c:pt idx="15">
                  <c:v>3801738</c:v>
                </c:pt>
                <c:pt idx="16">
                  <c:v>839919</c:v>
                </c:pt>
                <c:pt idx="17">
                  <c:v>107201</c:v>
                </c:pt>
                <c:pt idx="18">
                  <c:v>8211</c:v>
                </c:pt>
                <c:pt idx="19">
                  <c:v>282</c:v>
                </c:pt>
                <c:pt idx="20">
                  <c:v>0</c:v>
                </c:pt>
                <c:pt idx="21">
                  <c:v>1251709</c:v>
                </c:pt>
                <c:pt idx="22">
                  <c:v>345258</c:v>
                </c:pt>
                <c:pt idx="23">
                  <c:v>269682</c:v>
                </c:pt>
                <c:pt idx="24">
                  <c:v>35928</c:v>
                </c:pt>
                <c:pt idx="25">
                  <c:v>13837023</c:v>
                </c:pt>
                <c:pt idx="26">
                  <c:v>675028</c:v>
                </c:pt>
                <c:pt idx="27">
                  <c:v>65408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BB-4B86-86C5-25CE0FDF22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0429967"/>
        <c:axId val="26099755"/>
      </c:barChart>
      <c:catAx>
        <c:axId val="40429967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6099755"/>
        <c:crosses val="autoZero"/>
        <c:auto val="1"/>
        <c:lblAlgn val="ctr"/>
        <c:lblOffset val="100"/>
        <c:noMultiLvlLbl val="0"/>
      </c:catAx>
      <c:valAx>
        <c:axId val="26099755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0429967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Pesca!$A$7:$A$34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Pesca!$E$7:$E$34</c:f>
              <c:numCache>
                <c:formatCode>#,##0</c:formatCode>
                <c:ptCount val="28"/>
                <c:pt idx="0">
                  <c:v>3390.0120000000002</c:v>
                </c:pt>
                <c:pt idx="1">
                  <c:v>0</c:v>
                </c:pt>
                <c:pt idx="2">
                  <c:v>362.024</c:v>
                </c:pt>
                <c:pt idx="3">
                  <c:v>1644.5360000000001</c:v>
                </c:pt>
                <c:pt idx="4">
                  <c:v>174.04599999999999</c:v>
                </c:pt>
                <c:pt idx="5">
                  <c:v>1933.249</c:v>
                </c:pt>
                <c:pt idx="6">
                  <c:v>216.44200000000009</c:v>
                </c:pt>
                <c:pt idx="7">
                  <c:v>307.50299999999999</c:v>
                </c:pt>
                <c:pt idx="8">
                  <c:v>0</c:v>
                </c:pt>
                <c:pt idx="9">
                  <c:v>30.899000000000001</c:v>
                </c:pt>
                <c:pt idx="10">
                  <c:v>756.92000000000007</c:v>
                </c:pt>
                <c:pt idx="11">
                  <c:v>0</c:v>
                </c:pt>
                <c:pt idx="12">
                  <c:v>24.856000000000002</c:v>
                </c:pt>
                <c:pt idx="13">
                  <c:v>803.17</c:v>
                </c:pt>
                <c:pt idx="14">
                  <c:v>31.056999999999999</c:v>
                </c:pt>
                <c:pt idx="15">
                  <c:v>38.555999999999997</c:v>
                </c:pt>
                <c:pt idx="16">
                  <c:v>7.0490000000000004</c:v>
                </c:pt>
                <c:pt idx="17">
                  <c:v>584.80599999999993</c:v>
                </c:pt>
                <c:pt idx="18">
                  <c:v>0</c:v>
                </c:pt>
                <c:pt idx="19">
                  <c:v>117.89</c:v>
                </c:pt>
                <c:pt idx="20">
                  <c:v>4248.255000000001</c:v>
                </c:pt>
                <c:pt idx="21">
                  <c:v>366.76299999999992</c:v>
                </c:pt>
                <c:pt idx="22">
                  <c:v>357.51600000000002</c:v>
                </c:pt>
                <c:pt idx="23">
                  <c:v>0</c:v>
                </c:pt>
                <c:pt idx="24">
                  <c:v>339.59199999999998</c:v>
                </c:pt>
                <c:pt idx="25">
                  <c:v>484.19099999999997</c:v>
                </c:pt>
                <c:pt idx="26">
                  <c:v>5583.2740000000003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06-4191-A40C-292979D56C7D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Pesca!$A$7:$A$34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Pesca!$D$7:$D$34</c:f>
              <c:numCache>
                <c:formatCode>#,##0</c:formatCode>
                <c:ptCount val="28"/>
                <c:pt idx="0">
                  <c:v>3770.1950000000002</c:v>
                </c:pt>
                <c:pt idx="1">
                  <c:v>0</c:v>
                </c:pt>
                <c:pt idx="2">
                  <c:v>481.34399999999999</c:v>
                </c:pt>
                <c:pt idx="3">
                  <c:v>2120.9290000000001</c:v>
                </c:pt>
                <c:pt idx="4">
                  <c:v>243.857</c:v>
                </c:pt>
                <c:pt idx="5">
                  <c:v>2413.424</c:v>
                </c:pt>
                <c:pt idx="6">
                  <c:v>365.24400000000003</c:v>
                </c:pt>
                <c:pt idx="7">
                  <c:v>342.49300000000011</c:v>
                </c:pt>
                <c:pt idx="8">
                  <c:v>0</c:v>
                </c:pt>
                <c:pt idx="9">
                  <c:v>47.124000000000009</c:v>
                </c:pt>
                <c:pt idx="10">
                  <c:v>488.697</c:v>
                </c:pt>
                <c:pt idx="11">
                  <c:v>0</c:v>
                </c:pt>
                <c:pt idx="12">
                  <c:v>52.109000000000009</c:v>
                </c:pt>
                <c:pt idx="13">
                  <c:v>2344.5909999999999</c:v>
                </c:pt>
                <c:pt idx="14">
                  <c:v>28.286000000000001</c:v>
                </c:pt>
                <c:pt idx="15">
                  <c:v>56.038999999999987</c:v>
                </c:pt>
                <c:pt idx="16">
                  <c:v>3.8640000000000012</c:v>
                </c:pt>
                <c:pt idx="17">
                  <c:v>478.38800000000009</c:v>
                </c:pt>
                <c:pt idx="18">
                  <c:v>0</c:v>
                </c:pt>
                <c:pt idx="19">
                  <c:v>159.44200000000001</c:v>
                </c:pt>
                <c:pt idx="20">
                  <c:v>5837.5630000000001</c:v>
                </c:pt>
                <c:pt idx="21">
                  <c:v>327.755</c:v>
                </c:pt>
                <c:pt idx="22">
                  <c:v>932.47700000000009</c:v>
                </c:pt>
                <c:pt idx="23">
                  <c:v>0</c:v>
                </c:pt>
                <c:pt idx="24">
                  <c:v>239.37</c:v>
                </c:pt>
                <c:pt idx="25">
                  <c:v>341.94200000000018</c:v>
                </c:pt>
                <c:pt idx="26">
                  <c:v>6625.9679999999998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06-4191-A40C-292979D56C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5818304"/>
        <c:axId val="38348504"/>
      </c:barChart>
      <c:catAx>
        <c:axId val="4581830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8348504"/>
        <c:crosses val="autoZero"/>
        <c:auto val="1"/>
        <c:lblAlgn val="ctr"/>
        <c:lblOffset val="100"/>
        <c:noMultiLvlLbl val="0"/>
      </c:catAx>
      <c:valAx>
        <c:axId val="38348504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5818304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Avituallamiento!$A$7:$A$34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Avituallamiento!$E$7:$E$34</c:f>
              <c:numCache>
                <c:formatCode>#,##0</c:formatCode>
                <c:ptCount val="28"/>
                <c:pt idx="0">
                  <c:v>8679</c:v>
                </c:pt>
                <c:pt idx="1">
                  <c:v>6710</c:v>
                </c:pt>
                <c:pt idx="2">
                  <c:v>15661</c:v>
                </c:pt>
                <c:pt idx="3">
                  <c:v>9039</c:v>
                </c:pt>
                <c:pt idx="4">
                  <c:v>723448</c:v>
                </c:pt>
                <c:pt idx="5">
                  <c:v>31674</c:v>
                </c:pt>
                <c:pt idx="6">
                  <c:v>13085</c:v>
                </c:pt>
                <c:pt idx="7">
                  <c:v>368502</c:v>
                </c:pt>
                <c:pt idx="8">
                  <c:v>5055</c:v>
                </c:pt>
                <c:pt idx="9">
                  <c:v>67001</c:v>
                </c:pt>
                <c:pt idx="10">
                  <c:v>7136</c:v>
                </c:pt>
                <c:pt idx="11">
                  <c:v>150665</c:v>
                </c:pt>
                <c:pt idx="12">
                  <c:v>2727</c:v>
                </c:pt>
                <c:pt idx="13">
                  <c:v>5395</c:v>
                </c:pt>
                <c:pt idx="14">
                  <c:v>37490</c:v>
                </c:pt>
                <c:pt idx="15">
                  <c:v>749927</c:v>
                </c:pt>
                <c:pt idx="16">
                  <c:v>36566</c:v>
                </c:pt>
                <c:pt idx="17">
                  <c:v>5072</c:v>
                </c:pt>
                <c:pt idx="18">
                  <c:v>1107</c:v>
                </c:pt>
                <c:pt idx="19">
                  <c:v>3770</c:v>
                </c:pt>
                <c:pt idx="20">
                  <c:v>8622</c:v>
                </c:pt>
                <c:pt idx="21">
                  <c:v>310753</c:v>
                </c:pt>
                <c:pt idx="22">
                  <c:v>10954</c:v>
                </c:pt>
                <c:pt idx="23">
                  <c:v>6788</c:v>
                </c:pt>
                <c:pt idx="24">
                  <c:v>34945</c:v>
                </c:pt>
                <c:pt idx="25">
                  <c:v>166411</c:v>
                </c:pt>
                <c:pt idx="26">
                  <c:v>16755</c:v>
                </c:pt>
                <c:pt idx="27">
                  <c:v>2309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08-4374-9DF4-3EB6F12B69B5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Avituallamiento!$A$7:$A$34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Avituallamiento!$D$7:$D$34</c:f>
              <c:numCache>
                <c:formatCode>#,##0</c:formatCode>
                <c:ptCount val="28"/>
                <c:pt idx="0">
                  <c:v>16266</c:v>
                </c:pt>
                <c:pt idx="1">
                  <c:v>2162</c:v>
                </c:pt>
                <c:pt idx="2">
                  <c:v>15068</c:v>
                </c:pt>
                <c:pt idx="3">
                  <c:v>10789</c:v>
                </c:pt>
                <c:pt idx="4">
                  <c:v>791339</c:v>
                </c:pt>
                <c:pt idx="5">
                  <c:v>25780</c:v>
                </c:pt>
                <c:pt idx="6">
                  <c:v>22077</c:v>
                </c:pt>
                <c:pt idx="7">
                  <c:v>374707</c:v>
                </c:pt>
                <c:pt idx="8">
                  <c:v>5595</c:v>
                </c:pt>
                <c:pt idx="9">
                  <c:v>58606</c:v>
                </c:pt>
                <c:pt idx="10">
                  <c:v>4046</c:v>
                </c:pt>
                <c:pt idx="11">
                  <c:v>187380</c:v>
                </c:pt>
                <c:pt idx="12">
                  <c:v>2736</c:v>
                </c:pt>
                <c:pt idx="13">
                  <c:v>6831</c:v>
                </c:pt>
                <c:pt idx="14">
                  <c:v>48393</c:v>
                </c:pt>
                <c:pt idx="15">
                  <c:v>735275</c:v>
                </c:pt>
                <c:pt idx="16">
                  <c:v>11436</c:v>
                </c:pt>
                <c:pt idx="17">
                  <c:v>6333</c:v>
                </c:pt>
                <c:pt idx="18">
                  <c:v>999</c:v>
                </c:pt>
                <c:pt idx="19">
                  <c:v>4839</c:v>
                </c:pt>
                <c:pt idx="20">
                  <c:v>9495</c:v>
                </c:pt>
                <c:pt idx="21">
                  <c:v>214856</c:v>
                </c:pt>
                <c:pt idx="22">
                  <c:v>13491</c:v>
                </c:pt>
                <c:pt idx="23">
                  <c:v>7908</c:v>
                </c:pt>
                <c:pt idx="24">
                  <c:v>25500</c:v>
                </c:pt>
                <c:pt idx="25">
                  <c:v>128066</c:v>
                </c:pt>
                <c:pt idx="26">
                  <c:v>25804</c:v>
                </c:pt>
                <c:pt idx="27">
                  <c:v>1795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08-4374-9DF4-3EB6F12B69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4798"/>
        <c:axId val="3449448"/>
      </c:barChart>
      <c:catAx>
        <c:axId val="4479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449448"/>
        <c:crosses val="autoZero"/>
        <c:auto val="1"/>
        <c:lblAlgn val="ctr"/>
        <c:lblOffset val="100"/>
        <c:noMultiLvlLbl val="0"/>
      </c:catAx>
      <c:valAx>
        <c:axId val="3449448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4798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'Avi. combustibles'!$A$7:$A$34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'Avi. combustibles'!$E$7:$E$34</c:f>
              <c:numCache>
                <c:formatCode>#,##0</c:formatCode>
                <c:ptCount val="28"/>
                <c:pt idx="0">
                  <c:v>5287</c:v>
                </c:pt>
                <c:pt idx="1">
                  <c:v>468</c:v>
                </c:pt>
                <c:pt idx="2">
                  <c:v>6618</c:v>
                </c:pt>
                <c:pt idx="3">
                  <c:v>2902</c:v>
                </c:pt>
                <c:pt idx="4">
                  <c:v>689935</c:v>
                </c:pt>
                <c:pt idx="5">
                  <c:v>11355</c:v>
                </c:pt>
                <c:pt idx="6">
                  <c:v>77</c:v>
                </c:pt>
                <c:pt idx="7">
                  <c:v>303853</c:v>
                </c:pt>
                <c:pt idx="8">
                  <c:v>4120</c:v>
                </c:pt>
                <c:pt idx="9">
                  <c:v>5307</c:v>
                </c:pt>
                <c:pt idx="10">
                  <c:v>0</c:v>
                </c:pt>
                <c:pt idx="11">
                  <c:v>143754</c:v>
                </c:pt>
                <c:pt idx="12">
                  <c:v>1890</c:v>
                </c:pt>
                <c:pt idx="13">
                  <c:v>5395</c:v>
                </c:pt>
                <c:pt idx="14">
                  <c:v>32422</c:v>
                </c:pt>
                <c:pt idx="15">
                  <c:v>637505</c:v>
                </c:pt>
                <c:pt idx="16">
                  <c:v>24957</c:v>
                </c:pt>
                <c:pt idx="17">
                  <c:v>3342</c:v>
                </c:pt>
                <c:pt idx="18">
                  <c:v>0</c:v>
                </c:pt>
                <c:pt idx="19">
                  <c:v>2441</c:v>
                </c:pt>
                <c:pt idx="20">
                  <c:v>3145</c:v>
                </c:pt>
                <c:pt idx="21">
                  <c:v>244807</c:v>
                </c:pt>
                <c:pt idx="22">
                  <c:v>7895</c:v>
                </c:pt>
                <c:pt idx="23">
                  <c:v>4295</c:v>
                </c:pt>
                <c:pt idx="24">
                  <c:v>11922</c:v>
                </c:pt>
                <c:pt idx="25">
                  <c:v>135637</c:v>
                </c:pt>
                <c:pt idx="26">
                  <c:v>5335</c:v>
                </c:pt>
                <c:pt idx="27">
                  <c:v>133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3D-420E-94E7-BC7F2EE6DBA0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'Avi. combustibles'!$A$7:$A$34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'Avi. combustibles'!$D$7:$D$34</c:f>
              <c:numCache>
                <c:formatCode>#,##0</c:formatCode>
                <c:ptCount val="28"/>
                <c:pt idx="0">
                  <c:v>8023</c:v>
                </c:pt>
                <c:pt idx="1">
                  <c:v>248</c:v>
                </c:pt>
                <c:pt idx="2">
                  <c:v>5638</c:v>
                </c:pt>
                <c:pt idx="3">
                  <c:v>3470</c:v>
                </c:pt>
                <c:pt idx="4">
                  <c:v>760304</c:v>
                </c:pt>
                <c:pt idx="5">
                  <c:v>6384</c:v>
                </c:pt>
                <c:pt idx="6">
                  <c:v>62</c:v>
                </c:pt>
                <c:pt idx="7">
                  <c:v>315774</c:v>
                </c:pt>
                <c:pt idx="8">
                  <c:v>4676</c:v>
                </c:pt>
                <c:pt idx="9">
                  <c:v>6256</c:v>
                </c:pt>
                <c:pt idx="10">
                  <c:v>0</c:v>
                </c:pt>
                <c:pt idx="11">
                  <c:v>179274</c:v>
                </c:pt>
                <c:pt idx="12">
                  <c:v>1741</c:v>
                </c:pt>
                <c:pt idx="13">
                  <c:v>6831</c:v>
                </c:pt>
                <c:pt idx="14">
                  <c:v>40790</c:v>
                </c:pt>
                <c:pt idx="15">
                  <c:v>654042</c:v>
                </c:pt>
                <c:pt idx="16">
                  <c:v>6915</c:v>
                </c:pt>
                <c:pt idx="17">
                  <c:v>4606</c:v>
                </c:pt>
                <c:pt idx="18">
                  <c:v>0</c:v>
                </c:pt>
                <c:pt idx="19">
                  <c:v>3264</c:v>
                </c:pt>
                <c:pt idx="20">
                  <c:v>2706</c:v>
                </c:pt>
                <c:pt idx="21">
                  <c:v>165058</c:v>
                </c:pt>
                <c:pt idx="22">
                  <c:v>8181</c:v>
                </c:pt>
                <c:pt idx="23">
                  <c:v>4393</c:v>
                </c:pt>
                <c:pt idx="24">
                  <c:v>9990</c:v>
                </c:pt>
                <c:pt idx="25">
                  <c:v>101982</c:v>
                </c:pt>
                <c:pt idx="26">
                  <c:v>13855</c:v>
                </c:pt>
                <c:pt idx="27">
                  <c:v>647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3D-420E-94E7-BC7F2EE6DB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0433853"/>
        <c:axId val="65209232"/>
      </c:barChart>
      <c:catAx>
        <c:axId val="1043385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5209232"/>
        <c:crosses val="autoZero"/>
        <c:auto val="1"/>
        <c:lblAlgn val="ctr"/>
        <c:lblOffset val="100"/>
        <c:noMultiLvlLbl val="0"/>
      </c:catAx>
      <c:valAx>
        <c:axId val="65209232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433853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6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7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8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9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0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1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2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3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4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6.xm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7.xm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8.xm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9.xm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20.xm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21.xm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22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23.xm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24.xm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2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26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7.xml"/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image" Target="../media/image9.png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9.xml"/><Relationship Id="rId1" Type="http://schemas.openxmlformats.org/officeDocument/2006/relationships/image" Target="../media/image9.png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image" Target="../media/image9.png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1.xml"/><Relationship Id="rId1" Type="http://schemas.openxmlformats.org/officeDocument/2006/relationships/image" Target="../media/image9.png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image" Target="../media/image9.png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3.xml"/><Relationship Id="rId1" Type="http://schemas.openxmlformats.org/officeDocument/2006/relationships/image" Target="../media/image9.png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4.xml"/><Relationship Id="rId1" Type="http://schemas.openxmlformats.org/officeDocument/2006/relationships/image" Target="../media/image9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6.xml"/><Relationship Id="rId7" Type="http://schemas.openxmlformats.org/officeDocument/2006/relationships/chart" Target="../charts/chart40.xml"/><Relationship Id="rId2" Type="http://schemas.openxmlformats.org/officeDocument/2006/relationships/chart" Target="../charts/chart35.xml"/><Relationship Id="rId1" Type="http://schemas.openxmlformats.org/officeDocument/2006/relationships/image" Target="../media/image11.png"/><Relationship Id="rId6" Type="http://schemas.openxmlformats.org/officeDocument/2006/relationships/chart" Target="../charts/chart39.xml"/><Relationship Id="rId5" Type="http://schemas.openxmlformats.org/officeDocument/2006/relationships/chart" Target="../charts/chart38.xml"/><Relationship Id="rId4" Type="http://schemas.openxmlformats.org/officeDocument/2006/relationships/chart" Target="../charts/chart37.xml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7" Type="http://schemas.openxmlformats.org/officeDocument/2006/relationships/chart" Target="../charts/chart46.xml"/><Relationship Id="rId2" Type="http://schemas.openxmlformats.org/officeDocument/2006/relationships/chart" Target="../charts/chart41.xml"/><Relationship Id="rId1" Type="http://schemas.openxmlformats.org/officeDocument/2006/relationships/image" Target="../media/image12.png"/><Relationship Id="rId6" Type="http://schemas.openxmlformats.org/officeDocument/2006/relationships/chart" Target="../charts/chart45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7" Type="http://schemas.openxmlformats.org/officeDocument/2006/relationships/chart" Target="../charts/chart52.xml"/><Relationship Id="rId2" Type="http://schemas.openxmlformats.org/officeDocument/2006/relationships/chart" Target="../charts/chart47.xml"/><Relationship Id="rId1" Type="http://schemas.openxmlformats.org/officeDocument/2006/relationships/image" Target="../media/image13.png"/><Relationship Id="rId6" Type="http://schemas.openxmlformats.org/officeDocument/2006/relationships/chart" Target="../charts/chart51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7" Type="http://schemas.openxmlformats.org/officeDocument/2006/relationships/chart" Target="../charts/chart58.xml"/><Relationship Id="rId2" Type="http://schemas.openxmlformats.org/officeDocument/2006/relationships/chart" Target="../charts/chart53.xml"/><Relationship Id="rId1" Type="http://schemas.openxmlformats.org/officeDocument/2006/relationships/image" Target="../media/image13.png"/><Relationship Id="rId6" Type="http://schemas.openxmlformats.org/officeDocument/2006/relationships/chart" Target="../charts/chart57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16193</xdr:colOff>
      <xdr:row>4</xdr:row>
      <xdr:rowOff>40007</xdr:rowOff>
    </xdr:from>
    <xdr:to>
      <xdr:col>3</xdr:col>
      <xdr:colOff>46052</xdr:colOff>
      <xdr:row>6</xdr:row>
      <xdr:rowOff>99853</xdr:rowOff>
    </xdr:to>
    <xdr:sp macro="" textlink="">
      <xdr:nvSpPr>
        <xdr:cNvPr id="2" name="CuadroTexto 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9050" y="800100"/>
          <a:ext cx="4972050" cy="438150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90000"/>
            </a:lnSpc>
          </a:pPr>
          <a:r>
            <a:rPr lang="es-ES" sz="1200" b="1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Dirección de Planificación y</a:t>
          </a:r>
          <a:r>
            <a:rPr lang="es-ES" sz="1200" b="1" baseline="0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 Desarrollo</a:t>
          </a:r>
        </a:p>
        <a:p>
          <a:pPr>
            <a:lnSpc>
              <a:spcPct val="90000"/>
            </a:lnSpc>
          </a:pPr>
          <a:r>
            <a:rPr lang="es-ES" sz="1200" baseline="0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Departamento de Estadística</a:t>
          </a:r>
          <a:endParaRPr lang="es-ES" sz="1200">
            <a:solidFill>
              <a:srgbClr val="0A0943"/>
            </a:solidFill>
            <a:latin typeface="Archivo" panose="020B0503020202020B04" pitchFamily="34" charset="0"/>
            <a:cs typeface="Archivo" pitchFamily="2" charset="77"/>
          </a:endParaRPr>
        </a:p>
      </xdr:txBody>
    </xdr:sp>
    <xdr:clientData/>
  </xdr:twoCellAnchor>
  <xdr:twoCellAnchor>
    <xdr:from>
      <xdr:col>0</xdr:col>
      <xdr:colOff>0</xdr:colOff>
      <xdr:row>44</xdr:row>
      <xdr:rowOff>129064</xdr:rowOff>
    </xdr:from>
    <xdr:to>
      <xdr:col>3</xdr:col>
      <xdr:colOff>10810</xdr:colOff>
      <xdr:row>46</xdr:row>
      <xdr:rowOff>33236</xdr:rowOff>
    </xdr:to>
    <xdr:sp macro="" textlink="">
      <xdr:nvSpPr>
        <xdr:cNvPr id="4" name="CuadroTexto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0" y="8782050"/>
          <a:ext cx="4953000" cy="285750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90000"/>
            </a:lnSpc>
          </a:pPr>
          <a:r>
            <a:rPr lang="es-ES" sz="1050">
              <a:solidFill>
                <a:srgbClr val="0A0943"/>
              </a:solidFill>
              <a:latin typeface="Gambetta" pitchFamily="2" charset="77"/>
              <a:cs typeface="Archivo" pitchFamily="2" charset="77"/>
            </a:rPr>
            <a:t>Datos mensuales facilitados por las AA.PP., sujetos a posibles modificaciones</a:t>
          </a:r>
        </a:p>
      </xdr:txBody>
    </xdr:sp>
    <xdr:clientData/>
  </xdr:twoCellAnchor>
  <xdr:twoCellAnchor editAs="oneCell">
    <xdr:from>
      <xdr:col>6</xdr:col>
      <xdr:colOff>686752</xdr:colOff>
      <xdr:row>3</xdr:row>
      <xdr:rowOff>140813</xdr:rowOff>
    </xdr:from>
    <xdr:to>
      <xdr:col>10</xdr:col>
      <xdr:colOff>788242</xdr:colOff>
      <xdr:row>6</xdr:row>
      <xdr:rowOff>167224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24900" y="714375"/>
          <a:ext cx="4219575" cy="600075"/>
        </a:xfrm>
        <a:prstGeom prst="rect">
          <a:avLst/>
        </a:prstGeom>
      </xdr:spPr>
    </xdr:pic>
    <xdr:clientData/>
  </xdr:twoCellAnchor>
  <xdr:twoCellAnchor>
    <xdr:from>
      <xdr:col>6</xdr:col>
      <xdr:colOff>633064</xdr:colOff>
      <xdr:row>0</xdr:row>
      <xdr:rowOff>0</xdr:rowOff>
    </xdr:from>
    <xdr:to>
      <xdr:col>6</xdr:col>
      <xdr:colOff>635317</xdr:colOff>
      <xdr:row>48</xdr:row>
      <xdr:rowOff>0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 flipH="1">
          <a:off x="8667750" y="0"/>
          <a:ext cx="0" cy="9410700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11907</xdr:colOff>
      <xdr:row>10</xdr:row>
      <xdr:rowOff>39528</xdr:rowOff>
    </xdr:from>
    <xdr:to>
      <xdr:col>10</xdr:col>
      <xdr:colOff>1049655</xdr:colOff>
      <xdr:row>10</xdr:row>
      <xdr:rowOff>43815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 flipH="1" flipV="1">
          <a:off x="9525" y="1943100"/>
          <a:ext cx="12934950" cy="0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1047750</xdr:colOff>
      <xdr:row>43</xdr:row>
      <xdr:rowOff>19526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 flipH="1">
          <a:off x="0" y="8458200"/>
          <a:ext cx="12944475" cy="19050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23</xdr:row>
      <xdr:rowOff>174788</xdr:rowOff>
    </xdr:from>
    <xdr:to>
      <xdr:col>7</xdr:col>
      <xdr:colOff>912282</xdr:colOff>
      <xdr:row>26</xdr:row>
      <xdr:rowOff>138260</xdr:rowOff>
    </xdr:to>
    <xdr:sp macro="" textlink="">
      <xdr:nvSpPr>
        <xdr:cNvPr id="10" name="CuadroTexto 8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0" y="4552950"/>
          <a:ext cx="9982200" cy="533400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8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r>
            <a:rPr lang="es-ES" sz="3600" b="0" i="0" u="none" kern="1200" spc="-150" baseline="0">
              <a:ln>
                <a:noFill/>
              </a:ln>
              <a:solidFill>
                <a:srgbClr val="0A0943"/>
              </a:solidFill>
              <a:effectLst/>
              <a:latin typeface="Archivo" pitchFamily="2" charset="77"/>
              <a:ea typeface="+mn-ea"/>
              <a:cs typeface="Archivo" pitchFamily="2" charset="77"/>
            </a:rPr>
            <a:t>RESUMEN DEL TRÁFICO PORTUARIO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3" name="Imagen 2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5" name="Imagen 4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3" name="Imagen 2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2" name="Imagen 1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160020</xdr:colOff>
      <xdr:row>0</xdr:row>
      <xdr:rowOff>7620</xdr:rowOff>
    </xdr:from>
    <xdr:to>
      <xdr:col>8</xdr:col>
      <xdr:colOff>777240</xdr:colOff>
      <xdr:row>2</xdr:row>
      <xdr:rowOff>98880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62800" y="9525"/>
          <a:ext cx="3705225" cy="52387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12</xdr:col>
      <xdr:colOff>878885</xdr:colOff>
      <xdr:row>1</xdr:row>
      <xdr:rowOff>245408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77550" y="0"/>
          <a:ext cx="3371850" cy="504825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16193</xdr:colOff>
      <xdr:row>4</xdr:row>
      <xdr:rowOff>40007</xdr:rowOff>
    </xdr:from>
    <xdr:to>
      <xdr:col>3</xdr:col>
      <xdr:colOff>46052</xdr:colOff>
      <xdr:row>6</xdr:row>
      <xdr:rowOff>99853</xdr:rowOff>
    </xdr:to>
    <xdr:sp macro="" textlink="">
      <xdr:nvSpPr>
        <xdr:cNvPr id="2" name="CuadroTexto 10">
          <a:extLst>
            <a:ext uri="{FF2B5EF4-FFF2-40B4-BE49-F238E27FC236}">
              <a16:creationId xmlns:a16="http://schemas.microsoft.com/office/drawing/2014/main" id="{4DB3F363-1174-456C-A21B-C00ED9F237E0}"/>
            </a:ext>
          </a:extLst>
        </xdr:cNvPr>
        <xdr:cNvSpPr txBox="1"/>
      </xdr:nvSpPr>
      <xdr:spPr>
        <a:xfrm>
          <a:off x="20003" y="763907"/>
          <a:ext cx="5104779" cy="417986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90000"/>
            </a:lnSpc>
          </a:pPr>
          <a:r>
            <a:rPr lang="es-ES" sz="1200" b="1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Dirección de Planificación y</a:t>
          </a:r>
          <a:r>
            <a:rPr lang="es-ES" sz="1200" b="1" baseline="0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 Desarrollo</a:t>
          </a:r>
        </a:p>
        <a:p>
          <a:pPr>
            <a:lnSpc>
              <a:spcPct val="90000"/>
            </a:lnSpc>
          </a:pPr>
          <a:r>
            <a:rPr lang="es-ES" sz="1200" baseline="0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Departamento de Estadística</a:t>
          </a:r>
          <a:endParaRPr lang="es-ES" sz="1200">
            <a:solidFill>
              <a:srgbClr val="0A0943"/>
            </a:solidFill>
            <a:latin typeface="Archivo" panose="020B0503020202020B04" pitchFamily="34" charset="0"/>
            <a:cs typeface="Archivo" pitchFamily="2" charset="77"/>
          </a:endParaRPr>
        </a:p>
      </xdr:txBody>
    </xdr:sp>
    <xdr:clientData/>
  </xdr:twoCellAnchor>
  <xdr:twoCellAnchor>
    <xdr:from>
      <xdr:col>0</xdr:col>
      <xdr:colOff>0</xdr:colOff>
      <xdr:row>44</xdr:row>
      <xdr:rowOff>129064</xdr:rowOff>
    </xdr:from>
    <xdr:to>
      <xdr:col>3</xdr:col>
      <xdr:colOff>10810</xdr:colOff>
      <xdr:row>46</xdr:row>
      <xdr:rowOff>33236</xdr:rowOff>
    </xdr:to>
    <xdr:sp macro="" textlink="">
      <xdr:nvSpPr>
        <xdr:cNvPr id="3" name="CuadroTexto 10">
          <a:extLst>
            <a:ext uri="{FF2B5EF4-FFF2-40B4-BE49-F238E27FC236}">
              <a16:creationId xmlns:a16="http://schemas.microsoft.com/office/drawing/2014/main" id="{00C98C7B-AB5C-4B3C-AD7C-1FAE1039DCC7}"/>
            </a:ext>
          </a:extLst>
        </xdr:cNvPr>
        <xdr:cNvSpPr txBox="1"/>
      </xdr:nvSpPr>
      <xdr:spPr>
        <a:xfrm>
          <a:off x="0" y="8352949"/>
          <a:ext cx="5089540" cy="260407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90000"/>
            </a:lnSpc>
          </a:pPr>
          <a:r>
            <a:rPr lang="es-ES" sz="1050">
              <a:solidFill>
                <a:srgbClr val="0A0943"/>
              </a:solidFill>
              <a:latin typeface="Gambetta" pitchFamily="2" charset="77"/>
              <a:cs typeface="Archivo" pitchFamily="2" charset="77"/>
            </a:rPr>
            <a:t>Datos mensuales facilitados por las AA.PP., sujetos a posibles modificaciones</a:t>
          </a:r>
        </a:p>
      </xdr:txBody>
    </xdr:sp>
    <xdr:clientData/>
  </xdr:twoCellAnchor>
  <xdr:oneCellAnchor>
    <xdr:from>
      <xdr:col>6</xdr:col>
      <xdr:colOff>685800</xdr:colOff>
      <xdr:row>3</xdr:row>
      <xdr:rowOff>142875</xdr:rowOff>
    </xdr:from>
    <xdr:ext cx="4333875" cy="571500"/>
    <xdr:pic>
      <xdr:nvPicPr>
        <xdr:cNvPr id="4" name="Imagen 3">
          <a:extLst>
            <a:ext uri="{FF2B5EF4-FFF2-40B4-BE49-F238E27FC236}">
              <a16:creationId xmlns:a16="http://schemas.microsoft.com/office/drawing/2014/main" id="{989CA9C5-1358-4379-A261-A4D847A60639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43975" y="683895"/>
          <a:ext cx="4333875" cy="571500"/>
        </a:xfrm>
        <a:prstGeom prst="rect">
          <a:avLst/>
        </a:prstGeom>
      </xdr:spPr>
    </xdr:pic>
    <xdr:clientData/>
  </xdr:oneCellAnchor>
  <xdr:twoCellAnchor>
    <xdr:from>
      <xdr:col>6</xdr:col>
      <xdr:colOff>633064</xdr:colOff>
      <xdr:row>0</xdr:row>
      <xdr:rowOff>0</xdr:rowOff>
    </xdr:from>
    <xdr:to>
      <xdr:col>6</xdr:col>
      <xdr:colOff>635317</xdr:colOff>
      <xdr:row>48</xdr:row>
      <xdr:rowOff>0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F81ACD77-91D8-4FFB-A5E8-988B9B52F454}"/>
            </a:ext>
          </a:extLst>
        </xdr:cNvPr>
        <xdr:cNvCxnSpPr/>
      </xdr:nvCxnSpPr>
      <xdr:spPr>
        <a:xfrm flipH="1">
          <a:off x="8887429" y="0"/>
          <a:ext cx="2253" cy="8943975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11907</xdr:colOff>
      <xdr:row>10</xdr:row>
      <xdr:rowOff>39528</xdr:rowOff>
    </xdr:from>
    <xdr:to>
      <xdr:col>10</xdr:col>
      <xdr:colOff>1049655</xdr:colOff>
      <xdr:row>10</xdr:row>
      <xdr:rowOff>43815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5630D1CF-9B18-45A6-8B39-1776F8D1135C}"/>
            </a:ext>
          </a:extLst>
        </xdr:cNvPr>
        <xdr:cNvCxnSpPr/>
      </xdr:nvCxnSpPr>
      <xdr:spPr>
        <a:xfrm flipH="1" flipV="1">
          <a:off x="15717" y="1849278"/>
          <a:ext cx="13288803" cy="6192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1047750</xdr:colOff>
      <xdr:row>43</xdr:row>
      <xdr:rowOff>19526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F1C9BD02-FEA8-4443-A7D5-1662AAD26A8F}"/>
            </a:ext>
          </a:extLst>
        </xdr:cNvPr>
        <xdr:cNvCxnSpPr/>
      </xdr:nvCxnSpPr>
      <xdr:spPr>
        <a:xfrm flipH="1">
          <a:off x="0" y="8039100"/>
          <a:ext cx="13302615" cy="15716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23</xdr:row>
      <xdr:rowOff>174788</xdr:rowOff>
    </xdr:from>
    <xdr:to>
      <xdr:col>7</xdr:col>
      <xdr:colOff>912282</xdr:colOff>
      <xdr:row>27</xdr:row>
      <xdr:rowOff>5399</xdr:rowOff>
    </xdr:to>
    <xdr:sp macro="" textlink="">
      <xdr:nvSpPr>
        <xdr:cNvPr id="8" name="CuadroTexto 8">
          <a:extLst>
            <a:ext uri="{FF2B5EF4-FFF2-40B4-BE49-F238E27FC236}">
              <a16:creationId xmlns:a16="http://schemas.microsoft.com/office/drawing/2014/main" id="{0C364064-2AF7-4F53-B14C-27B1CE8B6B8C}"/>
            </a:ext>
          </a:extLst>
        </xdr:cNvPr>
        <xdr:cNvSpPr txBox="1"/>
      </xdr:nvSpPr>
      <xdr:spPr>
        <a:xfrm>
          <a:off x="0" y="4333403"/>
          <a:ext cx="10227732" cy="560226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8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r>
            <a:rPr lang="es-ES" sz="3600" b="0" i="0" u="none" kern="1200" spc="-150" baseline="0">
              <a:ln>
                <a:noFill/>
              </a:ln>
              <a:solidFill>
                <a:srgbClr val="0A0943"/>
              </a:solidFill>
              <a:effectLst/>
              <a:latin typeface="Archivo" pitchFamily="2" charset="77"/>
              <a:ea typeface="+mn-ea"/>
              <a:cs typeface="Archivo" pitchFamily="2" charset="77"/>
            </a:rPr>
            <a:t>RESUMEN DE IMPORT-EXPORT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76201</xdr:colOff>
      <xdr:row>0</xdr:row>
      <xdr:rowOff>6132</xdr:rowOff>
    </xdr:from>
    <xdr:to>
      <xdr:col>13</xdr:col>
      <xdr:colOff>701040</xdr:colOff>
      <xdr:row>2</xdr:row>
      <xdr:rowOff>93372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28ADA-3003-4DE3-AF0A-1FBFD86773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91451" y="8037"/>
          <a:ext cx="3752849" cy="53682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732154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F4DB9BC-3AE5-45FB-AC59-CA456DCEEC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77015</xdr:colOff>
      <xdr:row>0</xdr:row>
      <xdr:rowOff>0</xdr:rowOff>
    </xdr:from>
    <xdr:to>
      <xdr:col>13</xdr:col>
      <xdr:colOff>703175</xdr:colOff>
      <xdr:row>2</xdr:row>
      <xdr:rowOff>95769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AC42205-DAA5-4FCA-99C3-4DDB8CA570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92265" y="0"/>
          <a:ext cx="3754170" cy="539634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732154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E575A31-7DCD-4039-8E6E-4CED752BFD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</xdr:colOff>
      <xdr:row>0</xdr:row>
      <xdr:rowOff>1670</xdr:rowOff>
    </xdr:from>
    <xdr:to>
      <xdr:col>13</xdr:col>
      <xdr:colOff>702360</xdr:colOff>
      <xdr:row>2</xdr:row>
      <xdr:rowOff>97438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05F25FC-474B-4CA5-882B-FE7EA553EA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91450" y="1670"/>
          <a:ext cx="3754170" cy="539633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734059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6442A1C-3CD3-48A9-8930-9078C6796B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</xdr:colOff>
      <xdr:row>0</xdr:row>
      <xdr:rowOff>3843</xdr:rowOff>
    </xdr:from>
    <xdr:to>
      <xdr:col>13</xdr:col>
      <xdr:colOff>703296</xdr:colOff>
      <xdr:row>2</xdr:row>
      <xdr:rowOff>92123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AD72380-A3EE-43D6-820B-0DEA134DD0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91450" y="5748"/>
          <a:ext cx="3755106" cy="53786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735964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E757D94-CACE-4F2E-A882-01CDC4FD86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</xdr:colOff>
      <xdr:row>0</xdr:row>
      <xdr:rowOff>1670</xdr:rowOff>
    </xdr:from>
    <xdr:to>
      <xdr:col>13</xdr:col>
      <xdr:colOff>702360</xdr:colOff>
      <xdr:row>2</xdr:row>
      <xdr:rowOff>97438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776F3-AAC5-4349-80B0-429DE7ED5D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91450" y="1670"/>
          <a:ext cx="3754170" cy="539633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739774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15F1112-80E9-4A9B-8084-37636BE732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</xdr:colOff>
      <xdr:row>0</xdr:row>
      <xdr:rowOff>1670</xdr:rowOff>
    </xdr:from>
    <xdr:to>
      <xdr:col>13</xdr:col>
      <xdr:colOff>702360</xdr:colOff>
      <xdr:row>2</xdr:row>
      <xdr:rowOff>97438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F899A8D-BB45-4FD8-B163-21667261DB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91450" y="1670"/>
          <a:ext cx="3754170" cy="539633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743584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6A7CD4A-D413-4D53-A013-0B8CE43E41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</xdr:colOff>
      <xdr:row>0</xdr:row>
      <xdr:rowOff>1670</xdr:rowOff>
    </xdr:from>
    <xdr:to>
      <xdr:col>13</xdr:col>
      <xdr:colOff>702360</xdr:colOff>
      <xdr:row>2</xdr:row>
      <xdr:rowOff>97438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75D9FB9-9657-427E-BF26-A41203877D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91450" y="1670"/>
          <a:ext cx="3754170" cy="539633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739774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90ADDA1-2CBC-446D-8FA8-E7B5B684FD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</xdr:colOff>
      <xdr:row>0</xdr:row>
      <xdr:rowOff>1670</xdr:rowOff>
    </xdr:from>
    <xdr:to>
      <xdr:col>13</xdr:col>
      <xdr:colOff>702360</xdr:colOff>
      <xdr:row>2</xdr:row>
      <xdr:rowOff>97438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8CA3D36-89E4-4783-B47E-962F2534A9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91450" y="1670"/>
          <a:ext cx="3754170" cy="539633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739774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C531745-75A3-4940-84B3-96F102E39F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314324</xdr:colOff>
      <xdr:row>0</xdr:row>
      <xdr:rowOff>0</xdr:rowOff>
    </xdr:from>
    <xdr:to>
      <xdr:col>13</xdr:col>
      <xdr:colOff>362849</xdr:colOff>
      <xdr:row>2</xdr:row>
      <xdr:rowOff>78076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458700" y="0"/>
          <a:ext cx="3657600" cy="504825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16193</xdr:colOff>
      <xdr:row>4</xdr:row>
      <xdr:rowOff>40007</xdr:rowOff>
    </xdr:from>
    <xdr:to>
      <xdr:col>3</xdr:col>
      <xdr:colOff>46052</xdr:colOff>
      <xdr:row>6</xdr:row>
      <xdr:rowOff>99853</xdr:rowOff>
    </xdr:to>
    <xdr:sp macro="" textlink="">
      <xdr:nvSpPr>
        <xdr:cNvPr id="2" name="CuadroTexto 10">
          <a:extLst>
            <a:ext uri="{FF2B5EF4-FFF2-40B4-BE49-F238E27FC236}">
              <a16:creationId xmlns:a16="http://schemas.microsoft.com/office/drawing/2014/main" id="{B8CB453D-D81E-488C-B30B-A045F0CC48C5}"/>
            </a:ext>
          </a:extLst>
        </xdr:cNvPr>
        <xdr:cNvSpPr txBox="1"/>
      </xdr:nvSpPr>
      <xdr:spPr>
        <a:xfrm>
          <a:off x="20003" y="763907"/>
          <a:ext cx="5104779" cy="417986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90000"/>
            </a:lnSpc>
          </a:pPr>
          <a:r>
            <a:rPr lang="es-ES" sz="1200" b="1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Dirección de Planificación y</a:t>
          </a:r>
          <a:r>
            <a:rPr lang="es-ES" sz="1200" b="1" baseline="0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 Desarrollo</a:t>
          </a:r>
        </a:p>
        <a:p>
          <a:pPr>
            <a:lnSpc>
              <a:spcPct val="90000"/>
            </a:lnSpc>
          </a:pPr>
          <a:r>
            <a:rPr lang="es-ES" sz="1200" baseline="0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Departamento de Estadística</a:t>
          </a:r>
          <a:endParaRPr lang="es-ES" sz="1200">
            <a:solidFill>
              <a:srgbClr val="0A0943"/>
            </a:solidFill>
            <a:latin typeface="Archivo" panose="020B0503020202020B04" pitchFamily="34" charset="0"/>
            <a:cs typeface="Archivo" pitchFamily="2" charset="77"/>
          </a:endParaRPr>
        </a:p>
      </xdr:txBody>
    </xdr:sp>
    <xdr:clientData/>
  </xdr:twoCellAnchor>
  <xdr:twoCellAnchor>
    <xdr:from>
      <xdr:col>0</xdr:col>
      <xdr:colOff>0</xdr:colOff>
      <xdr:row>24</xdr:row>
      <xdr:rowOff>157164</xdr:rowOff>
    </xdr:from>
    <xdr:to>
      <xdr:col>6</xdr:col>
      <xdr:colOff>403436</xdr:colOff>
      <xdr:row>27</xdr:row>
      <xdr:rowOff>123176</xdr:rowOff>
    </xdr:to>
    <xdr:sp macro="" textlink="">
      <xdr:nvSpPr>
        <xdr:cNvPr id="3" name="CuadroTexto 8">
          <a:extLst>
            <a:ext uri="{FF2B5EF4-FFF2-40B4-BE49-F238E27FC236}">
              <a16:creationId xmlns:a16="http://schemas.microsoft.com/office/drawing/2014/main" id="{F3AD97DD-AE54-424F-B988-20BFF307CC6A}"/>
            </a:ext>
          </a:extLst>
        </xdr:cNvPr>
        <xdr:cNvSpPr txBox="1"/>
      </xdr:nvSpPr>
      <xdr:spPr>
        <a:xfrm>
          <a:off x="0" y="4502469"/>
          <a:ext cx="8657801" cy="508937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80000"/>
            </a:lnSpc>
          </a:pPr>
          <a:r>
            <a:rPr lang="es-ES" sz="3600" spc="-150">
              <a:solidFill>
                <a:srgbClr val="0A0943"/>
              </a:solidFill>
              <a:latin typeface="Archivo" pitchFamily="2" charset="77"/>
              <a:cs typeface="Archivo" pitchFamily="2" charset="77"/>
            </a:rPr>
            <a:t>GRÁFICOS DEL TRÁFICO PORTUARIO</a:t>
          </a:r>
        </a:p>
      </xdr:txBody>
    </xdr:sp>
    <xdr:clientData/>
  </xdr:twoCellAnchor>
  <xdr:twoCellAnchor>
    <xdr:from>
      <xdr:col>0</xdr:col>
      <xdr:colOff>0</xdr:colOff>
      <xdr:row>44</xdr:row>
      <xdr:rowOff>129064</xdr:rowOff>
    </xdr:from>
    <xdr:to>
      <xdr:col>3</xdr:col>
      <xdr:colOff>10810</xdr:colOff>
      <xdr:row>46</xdr:row>
      <xdr:rowOff>33236</xdr:rowOff>
    </xdr:to>
    <xdr:sp macro="" textlink="">
      <xdr:nvSpPr>
        <xdr:cNvPr id="4" name="CuadroTexto 10">
          <a:extLst>
            <a:ext uri="{FF2B5EF4-FFF2-40B4-BE49-F238E27FC236}">
              <a16:creationId xmlns:a16="http://schemas.microsoft.com/office/drawing/2014/main" id="{628AEDA9-DE5D-422F-8C31-A2931266A857}"/>
            </a:ext>
          </a:extLst>
        </xdr:cNvPr>
        <xdr:cNvSpPr txBox="1"/>
      </xdr:nvSpPr>
      <xdr:spPr>
        <a:xfrm>
          <a:off x="0" y="8352949"/>
          <a:ext cx="5089540" cy="260407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90000"/>
            </a:lnSpc>
          </a:pPr>
          <a:r>
            <a:rPr lang="es-ES" sz="1050">
              <a:solidFill>
                <a:srgbClr val="0A0943"/>
              </a:solidFill>
              <a:latin typeface="Gambetta" pitchFamily="2" charset="77"/>
              <a:cs typeface="Archivo" pitchFamily="2" charset="77"/>
            </a:rPr>
            <a:t>Datos mensuales facilitados por las AA.PP., sujetos a posibles modificaciones</a:t>
          </a:r>
        </a:p>
      </xdr:txBody>
    </xdr:sp>
    <xdr:clientData/>
  </xdr:twoCellAnchor>
  <xdr:twoCellAnchor editAs="oneCell">
    <xdr:from>
      <xdr:col>6</xdr:col>
      <xdr:colOff>698490</xdr:colOff>
      <xdr:row>3</xdr:row>
      <xdr:rowOff>137159</xdr:rowOff>
    </xdr:from>
    <xdr:to>
      <xdr:col>11</xdr:col>
      <xdr:colOff>0</xdr:colOff>
      <xdr:row>7</xdr:row>
      <xdr:rowOff>20384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A9DCEFB-61B7-4E5C-B1A3-9322A4BF189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60475" y="676274"/>
          <a:ext cx="4345950" cy="607125"/>
        </a:xfrm>
        <a:prstGeom prst="rect">
          <a:avLst/>
        </a:prstGeom>
      </xdr:spPr>
    </xdr:pic>
    <xdr:clientData/>
  </xdr:twoCellAnchor>
  <xdr:twoCellAnchor>
    <xdr:from>
      <xdr:col>6</xdr:col>
      <xdr:colOff>633064</xdr:colOff>
      <xdr:row>0</xdr:row>
      <xdr:rowOff>0</xdr:rowOff>
    </xdr:from>
    <xdr:to>
      <xdr:col>6</xdr:col>
      <xdr:colOff>635317</xdr:colOff>
      <xdr:row>48</xdr:row>
      <xdr:rowOff>0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78D5946A-AECB-4B67-89F1-063332E4DBB5}"/>
            </a:ext>
          </a:extLst>
        </xdr:cNvPr>
        <xdr:cNvCxnSpPr/>
      </xdr:nvCxnSpPr>
      <xdr:spPr>
        <a:xfrm flipH="1">
          <a:off x="8887429" y="0"/>
          <a:ext cx="2253" cy="8943975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11907</xdr:colOff>
      <xdr:row>10</xdr:row>
      <xdr:rowOff>39528</xdr:rowOff>
    </xdr:from>
    <xdr:to>
      <xdr:col>10</xdr:col>
      <xdr:colOff>1049655</xdr:colOff>
      <xdr:row>10</xdr:row>
      <xdr:rowOff>43815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1495AB85-4AB1-4CFE-9461-F409F3D3EAEA}"/>
            </a:ext>
          </a:extLst>
        </xdr:cNvPr>
        <xdr:cNvCxnSpPr/>
      </xdr:nvCxnSpPr>
      <xdr:spPr>
        <a:xfrm flipH="1" flipV="1">
          <a:off x="15717" y="1849278"/>
          <a:ext cx="13288803" cy="6192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1047750</xdr:colOff>
      <xdr:row>43</xdr:row>
      <xdr:rowOff>19526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F192DF9C-D379-452E-9CC4-1D680B23C320}"/>
            </a:ext>
          </a:extLst>
        </xdr:cNvPr>
        <xdr:cNvCxnSpPr/>
      </xdr:nvCxnSpPr>
      <xdr:spPr>
        <a:xfrm flipH="1">
          <a:off x="0" y="8039100"/>
          <a:ext cx="13302615" cy="15716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119744</xdr:colOff>
      <xdr:row>0</xdr:row>
      <xdr:rowOff>10886</xdr:rowOff>
    </xdr:from>
    <xdr:to>
      <xdr:col>23</xdr:col>
      <xdr:colOff>769944</xdr:colOff>
      <xdr:row>3</xdr:row>
      <xdr:rowOff>66305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235297C-DDE1-4B71-BA4C-1DC2E6BEE3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84999" y="12791"/>
          <a:ext cx="5637490" cy="750744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</xdr:row>
      <xdr:rowOff>0</xdr:rowOff>
    </xdr:from>
    <xdr:to>
      <xdr:col>7</xdr:col>
      <xdr:colOff>746358</xdr:colOff>
      <xdr:row>31</xdr:row>
      <xdr:rowOff>108000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F1D66D7-C25F-4FBC-ABF9-ED1A521B6B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7</xdr:row>
      <xdr:rowOff>0</xdr:rowOff>
    </xdr:from>
    <xdr:to>
      <xdr:col>15</xdr:col>
      <xdr:colOff>746357</xdr:colOff>
      <xdr:row>31</xdr:row>
      <xdr:rowOff>108000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4ACBF4A-597E-482D-BB97-46D2CA8A94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7</xdr:row>
      <xdr:rowOff>0</xdr:rowOff>
    </xdr:from>
    <xdr:to>
      <xdr:col>23</xdr:col>
      <xdr:colOff>746357</xdr:colOff>
      <xdr:row>31</xdr:row>
      <xdr:rowOff>108000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4F806424-30E5-40FA-98D3-7F58143940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33</xdr:row>
      <xdr:rowOff>0</xdr:rowOff>
    </xdr:from>
    <xdr:to>
      <xdr:col>7</xdr:col>
      <xdr:colOff>746358</xdr:colOff>
      <xdr:row>57</xdr:row>
      <xdr:rowOff>108000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2D7A1044-E9CE-4768-A383-B49B2CCBE4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33</xdr:row>
      <xdr:rowOff>0</xdr:rowOff>
    </xdr:from>
    <xdr:to>
      <xdr:col>15</xdr:col>
      <xdr:colOff>746357</xdr:colOff>
      <xdr:row>57</xdr:row>
      <xdr:rowOff>108000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423BFD5-494D-47B6-9752-BA841424D4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0</xdr:colOff>
      <xdr:row>33</xdr:row>
      <xdr:rowOff>0</xdr:rowOff>
    </xdr:from>
    <xdr:to>
      <xdr:col>23</xdr:col>
      <xdr:colOff>746357</xdr:colOff>
      <xdr:row>57</xdr:row>
      <xdr:rowOff>108000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EA140C3D-72B5-436F-90F9-DE78E6E950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117548</xdr:colOff>
      <xdr:row>0</xdr:row>
      <xdr:rowOff>0</xdr:rowOff>
    </xdr:from>
    <xdr:to>
      <xdr:col>23</xdr:col>
      <xdr:colOff>759591</xdr:colOff>
      <xdr:row>3</xdr:row>
      <xdr:rowOff>56332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2D10C9-13FA-45C7-9BF5-6DAEEA9620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80898" y="0"/>
          <a:ext cx="5633143" cy="751657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</xdr:row>
      <xdr:rowOff>0</xdr:rowOff>
    </xdr:from>
    <xdr:to>
      <xdr:col>7</xdr:col>
      <xdr:colOff>746358</xdr:colOff>
      <xdr:row>31</xdr:row>
      <xdr:rowOff>108000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8E2244A-08FF-423A-8EC8-750E2357CE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7</xdr:row>
      <xdr:rowOff>0</xdr:rowOff>
    </xdr:from>
    <xdr:to>
      <xdr:col>15</xdr:col>
      <xdr:colOff>746357</xdr:colOff>
      <xdr:row>31</xdr:row>
      <xdr:rowOff>108000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CE0616E-DDFC-480E-8A26-1789AFFC70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7</xdr:row>
      <xdr:rowOff>0</xdr:rowOff>
    </xdr:from>
    <xdr:to>
      <xdr:col>23</xdr:col>
      <xdr:colOff>746357</xdr:colOff>
      <xdr:row>31</xdr:row>
      <xdr:rowOff>108000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DE67F7A-65FC-4078-8C0D-5393B29B6B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33</xdr:row>
      <xdr:rowOff>0</xdr:rowOff>
    </xdr:from>
    <xdr:to>
      <xdr:col>7</xdr:col>
      <xdr:colOff>746358</xdr:colOff>
      <xdr:row>57</xdr:row>
      <xdr:rowOff>108000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13E7B1B9-71F7-4698-B150-ED15BD227F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33</xdr:row>
      <xdr:rowOff>0</xdr:rowOff>
    </xdr:from>
    <xdr:to>
      <xdr:col>15</xdr:col>
      <xdr:colOff>746357</xdr:colOff>
      <xdr:row>57</xdr:row>
      <xdr:rowOff>108000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D7BDAD5E-43F6-474C-8A36-7005EF298E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0</xdr:colOff>
      <xdr:row>33</xdr:row>
      <xdr:rowOff>0</xdr:rowOff>
    </xdr:from>
    <xdr:to>
      <xdr:col>23</xdr:col>
      <xdr:colOff>746357</xdr:colOff>
      <xdr:row>57</xdr:row>
      <xdr:rowOff>108000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61D7FA74-725F-493C-9F7D-8BE3364996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116758</xdr:colOff>
      <xdr:row>0</xdr:row>
      <xdr:rowOff>0</xdr:rowOff>
    </xdr:from>
    <xdr:to>
      <xdr:col>23</xdr:col>
      <xdr:colOff>758801</xdr:colOff>
      <xdr:row>3</xdr:row>
      <xdr:rowOff>56332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2B29FF9-91AA-4E47-8E53-359A5F838F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80108" y="0"/>
          <a:ext cx="5633143" cy="751657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</xdr:row>
      <xdr:rowOff>0</xdr:rowOff>
    </xdr:from>
    <xdr:to>
      <xdr:col>7</xdr:col>
      <xdr:colOff>746358</xdr:colOff>
      <xdr:row>31</xdr:row>
      <xdr:rowOff>108000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1B1EA8A-DEC3-4F4E-9496-C234E96B5B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7</xdr:row>
      <xdr:rowOff>0</xdr:rowOff>
    </xdr:from>
    <xdr:to>
      <xdr:col>15</xdr:col>
      <xdr:colOff>746357</xdr:colOff>
      <xdr:row>31</xdr:row>
      <xdr:rowOff>108000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8E7AF68-B5D6-4E0C-A4EA-385978907D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7</xdr:row>
      <xdr:rowOff>0</xdr:rowOff>
    </xdr:from>
    <xdr:to>
      <xdr:col>23</xdr:col>
      <xdr:colOff>746357</xdr:colOff>
      <xdr:row>31</xdr:row>
      <xdr:rowOff>108000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E2971B6-26E1-4B92-9DE2-C8FCD60DC6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33</xdr:row>
      <xdr:rowOff>0</xdr:rowOff>
    </xdr:from>
    <xdr:to>
      <xdr:col>7</xdr:col>
      <xdr:colOff>746358</xdr:colOff>
      <xdr:row>57</xdr:row>
      <xdr:rowOff>108000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29FB6609-54A8-4E00-A5E0-FB05D10949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33</xdr:row>
      <xdr:rowOff>0</xdr:rowOff>
    </xdr:from>
    <xdr:to>
      <xdr:col>15</xdr:col>
      <xdr:colOff>746357</xdr:colOff>
      <xdr:row>57</xdr:row>
      <xdr:rowOff>108000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9603D339-FADB-4C44-ABCD-D3152FC2E0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0</xdr:colOff>
      <xdr:row>33</xdr:row>
      <xdr:rowOff>0</xdr:rowOff>
    </xdr:from>
    <xdr:to>
      <xdr:col>23</xdr:col>
      <xdr:colOff>746357</xdr:colOff>
      <xdr:row>57</xdr:row>
      <xdr:rowOff>108000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22021AB1-E7DE-4486-9A89-38E44D1C8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411480</xdr:colOff>
      <xdr:row>6</xdr:row>
      <xdr:rowOff>106680</xdr:rowOff>
    </xdr:from>
    <xdr:to>
      <xdr:col>9</xdr:col>
      <xdr:colOff>205740</xdr:colOff>
      <xdr:row>31</xdr:row>
      <xdr:rowOff>55245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FC1A4811-97F9-42D5-AF49-012503735151}"/>
            </a:ext>
          </a:extLst>
        </xdr:cNvPr>
        <xdr:cNvSpPr>
          <a:spLocks noChangeAspect="1" noChangeArrowheads="1"/>
        </xdr:cNvSpPr>
      </xdr:nvSpPr>
      <xdr:spPr bwMode="auto">
        <a:xfrm>
          <a:off x="657225" y="1371600"/>
          <a:ext cx="5581650" cy="4716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16</xdr:col>
      <xdr:colOff>117548</xdr:colOff>
      <xdr:row>0</xdr:row>
      <xdr:rowOff>0</xdr:rowOff>
    </xdr:from>
    <xdr:to>
      <xdr:col>23</xdr:col>
      <xdr:colOff>759591</xdr:colOff>
      <xdr:row>3</xdr:row>
      <xdr:rowOff>60142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DEC724E-49B3-42F8-BD6F-0673846DC3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80898" y="0"/>
          <a:ext cx="5633143" cy="751657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</xdr:row>
      <xdr:rowOff>0</xdr:rowOff>
    </xdr:from>
    <xdr:to>
      <xdr:col>7</xdr:col>
      <xdr:colOff>746358</xdr:colOff>
      <xdr:row>31</xdr:row>
      <xdr:rowOff>108000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CAAD59A-A2EC-41DF-9C08-8C10B793C4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7</xdr:row>
      <xdr:rowOff>0</xdr:rowOff>
    </xdr:from>
    <xdr:to>
      <xdr:col>15</xdr:col>
      <xdr:colOff>746357</xdr:colOff>
      <xdr:row>31</xdr:row>
      <xdr:rowOff>108000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372576B-93F3-4B70-9770-63BC81FC55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7</xdr:row>
      <xdr:rowOff>0</xdr:rowOff>
    </xdr:from>
    <xdr:to>
      <xdr:col>23</xdr:col>
      <xdr:colOff>746357</xdr:colOff>
      <xdr:row>31</xdr:row>
      <xdr:rowOff>108000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3CADC52F-8D59-41BE-8B9C-CCB222BF7A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33</xdr:row>
      <xdr:rowOff>0</xdr:rowOff>
    </xdr:from>
    <xdr:to>
      <xdr:col>7</xdr:col>
      <xdr:colOff>746358</xdr:colOff>
      <xdr:row>57</xdr:row>
      <xdr:rowOff>108000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E8196428-46CD-4E33-A8FF-45AFBC0EE1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33</xdr:row>
      <xdr:rowOff>0</xdr:rowOff>
    </xdr:from>
    <xdr:to>
      <xdr:col>15</xdr:col>
      <xdr:colOff>746357</xdr:colOff>
      <xdr:row>57</xdr:row>
      <xdr:rowOff>108000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F7A8A71E-D407-44AC-9C72-600D349F1A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0</xdr:colOff>
      <xdr:row>33</xdr:row>
      <xdr:rowOff>0</xdr:rowOff>
    </xdr:from>
    <xdr:to>
      <xdr:col>23</xdr:col>
      <xdr:colOff>746357</xdr:colOff>
      <xdr:row>57</xdr:row>
      <xdr:rowOff>108000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E310FD0C-FC84-4879-8545-FBF75BA8C0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114299</xdr:colOff>
      <xdr:row>0</xdr:row>
      <xdr:rowOff>0</xdr:rowOff>
    </xdr:from>
    <xdr:to>
      <xdr:col>13</xdr:col>
      <xdr:colOff>751259</xdr:colOff>
      <xdr:row>2</xdr:row>
      <xdr:rowOff>84268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753109</xdr:colOff>
      <xdr:row>33</xdr:row>
      <xdr:rowOff>146685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117812</xdr:colOff>
      <xdr:row>0</xdr:row>
      <xdr:rowOff>848</xdr:rowOff>
    </xdr:from>
    <xdr:to>
      <xdr:col>13</xdr:col>
      <xdr:colOff>755361</xdr:colOff>
      <xdr:row>2</xdr:row>
      <xdr:rowOff>82792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751204</xdr:colOff>
      <xdr:row>33</xdr:row>
      <xdr:rowOff>144780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113661</xdr:colOff>
      <xdr:row>0</xdr:row>
      <xdr:rowOff>1</xdr:rowOff>
    </xdr:from>
    <xdr:to>
      <xdr:col>13</xdr:col>
      <xdr:colOff>750621</xdr:colOff>
      <xdr:row>2</xdr:row>
      <xdr:rowOff>81864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749299</xdr:colOff>
      <xdr:row>33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140970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5" name="Imagen 4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139065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13C30-4F95-46FB-82B0-74C924CD5845}">
  <sheetPr codeName="Hoja1">
    <pageSetUpPr fitToPage="1"/>
  </sheetPr>
  <dimension ref="A1:K51"/>
  <sheetViews>
    <sheetView tabSelected="1" zoomScale="80" zoomScaleNormal="80" workbookViewId="0"/>
  </sheetViews>
  <sheetFormatPr baseColWidth="10" defaultColWidth="11.44140625" defaultRowHeight="14.4"/>
  <cols>
    <col min="1" max="1" width="32.88671875" customWidth="1"/>
    <col min="2" max="2" width="18.6640625" customWidth="1"/>
    <col min="3" max="3" width="22.5546875" customWidth="1"/>
    <col min="4" max="5" width="15.44140625" customWidth="1"/>
    <col min="6" max="6" width="15.5546875" customWidth="1"/>
    <col min="7" max="10" width="15.44140625" customWidth="1"/>
    <col min="11" max="11" width="11.88671875" customWidth="1"/>
  </cols>
  <sheetData>
    <row r="1" spans="1:11">
      <c r="A1" s="15"/>
      <c r="B1" s="16"/>
      <c r="C1" s="16"/>
      <c r="D1" s="17"/>
      <c r="E1" s="18"/>
      <c r="F1" s="17"/>
      <c r="H1" s="19"/>
      <c r="J1" s="19"/>
      <c r="K1" s="19"/>
    </row>
    <row r="2" spans="1:11">
      <c r="A2" s="20"/>
      <c r="B2" s="17"/>
      <c r="C2" s="21"/>
      <c r="D2" s="17"/>
      <c r="E2" s="20"/>
      <c r="F2" s="17"/>
      <c r="G2" s="22"/>
      <c r="H2" s="17"/>
      <c r="I2" s="22"/>
      <c r="J2" s="17"/>
      <c r="K2" s="17"/>
    </row>
    <row r="3" spans="1:11">
      <c r="A3" s="20"/>
      <c r="B3" s="16"/>
      <c r="C3" s="21"/>
      <c r="D3" s="17"/>
      <c r="E3" s="22"/>
      <c r="F3" s="17"/>
      <c r="G3" s="22"/>
      <c r="H3" s="17"/>
      <c r="I3" s="22"/>
      <c r="J3" s="17"/>
      <c r="K3" s="17"/>
    </row>
    <row r="4" spans="1:11">
      <c r="A4" s="20"/>
      <c r="B4" s="17"/>
      <c r="C4" s="21"/>
      <c r="D4" s="19"/>
      <c r="E4" s="23"/>
      <c r="F4" s="17"/>
      <c r="G4" s="23"/>
      <c r="H4" s="19"/>
      <c r="I4" s="23"/>
      <c r="J4" s="19"/>
      <c r="K4" s="19"/>
    </row>
    <row r="5" spans="1:11">
      <c r="A5" s="20"/>
      <c r="B5" s="17"/>
      <c r="C5" s="24"/>
      <c r="D5" s="17"/>
      <c r="E5" s="22"/>
      <c r="F5" s="17"/>
      <c r="G5" s="22"/>
      <c r="H5" s="17"/>
      <c r="I5" s="22"/>
      <c r="J5" s="17"/>
      <c r="K5" s="17"/>
    </row>
    <row r="6" spans="1:11">
      <c r="A6" s="20"/>
      <c r="B6" s="17"/>
      <c r="C6" s="6"/>
      <c r="D6" s="17"/>
      <c r="E6" s="22"/>
      <c r="F6" s="17"/>
      <c r="G6" s="22"/>
      <c r="H6" s="17"/>
      <c r="I6" s="22"/>
      <c r="J6" s="17"/>
      <c r="K6" s="17"/>
    </row>
    <row r="7" spans="1:11">
      <c r="A7" s="20"/>
      <c r="B7" s="17"/>
      <c r="C7" s="21"/>
      <c r="D7" s="17"/>
      <c r="E7" s="21"/>
      <c r="F7" s="17"/>
      <c r="G7" s="22"/>
      <c r="H7" s="17"/>
      <c r="I7" s="22"/>
      <c r="J7" s="17"/>
      <c r="K7" s="17"/>
    </row>
    <row r="8" spans="1:11">
      <c r="A8" s="20"/>
      <c r="B8" s="17"/>
      <c r="C8" s="21"/>
      <c r="D8" s="19"/>
      <c r="E8" s="25"/>
      <c r="F8" s="17"/>
      <c r="G8" s="23"/>
      <c r="H8" s="19"/>
      <c r="I8" s="23"/>
      <c r="J8" s="19"/>
      <c r="K8" s="19"/>
    </row>
    <row r="9" spans="1:11">
      <c r="A9" s="20"/>
      <c r="B9" s="17"/>
      <c r="C9" s="24"/>
      <c r="D9" s="17"/>
      <c r="E9" s="21"/>
      <c r="F9" s="17"/>
      <c r="G9" s="22"/>
      <c r="H9" s="17"/>
      <c r="I9" s="22"/>
      <c r="J9" s="17"/>
      <c r="K9" s="17"/>
    </row>
    <row r="10" spans="1:11">
      <c r="A10" s="20"/>
      <c r="B10" s="17"/>
      <c r="C10" s="25"/>
      <c r="D10" s="19"/>
      <c r="E10" s="25"/>
      <c r="F10" s="17"/>
      <c r="G10" s="23"/>
      <c r="H10" s="19"/>
      <c r="I10" s="23"/>
      <c r="J10" s="19"/>
      <c r="K10" s="19"/>
    </row>
    <row r="11" spans="1:11">
      <c r="A11" s="17"/>
      <c r="B11" s="17"/>
      <c r="C11" s="21"/>
      <c r="D11" s="17"/>
      <c r="E11" s="21"/>
      <c r="F11" s="17"/>
      <c r="G11" s="20"/>
      <c r="H11" s="17"/>
      <c r="I11" s="22"/>
      <c r="J11" s="17"/>
      <c r="K11" s="17"/>
    </row>
    <row r="12" spans="1:11">
      <c r="A12" s="15"/>
      <c r="B12" s="16"/>
      <c r="C12" s="24"/>
      <c r="D12" s="16"/>
      <c r="E12" s="24"/>
      <c r="F12" s="16"/>
      <c r="G12" s="15"/>
      <c r="H12" s="16"/>
      <c r="I12" s="26"/>
      <c r="J12" s="16"/>
      <c r="K12" s="16"/>
    </row>
    <row r="13" spans="1:11">
      <c r="A13" s="20"/>
      <c r="B13" s="17"/>
      <c r="C13" s="6"/>
      <c r="D13" s="27"/>
      <c r="E13" s="6"/>
      <c r="F13" s="17"/>
      <c r="G13" s="28"/>
      <c r="H13" s="27"/>
      <c r="J13" s="27"/>
      <c r="K13" s="27"/>
    </row>
    <row r="14" spans="1:11">
      <c r="A14" s="20"/>
      <c r="B14" s="17"/>
      <c r="C14" s="21"/>
      <c r="D14" s="19"/>
      <c r="E14" s="25"/>
      <c r="F14" s="17"/>
      <c r="G14" s="18"/>
      <c r="H14" s="19"/>
      <c r="I14" s="23"/>
      <c r="J14" s="19"/>
      <c r="K14" s="19"/>
    </row>
    <row r="15" spans="1:11">
      <c r="A15" s="20"/>
      <c r="B15" s="17"/>
      <c r="C15" s="21"/>
      <c r="D15" s="17"/>
      <c r="E15" s="21"/>
      <c r="F15" s="17"/>
      <c r="G15" s="20"/>
      <c r="H15" s="17"/>
      <c r="I15" s="22"/>
      <c r="J15" s="17"/>
      <c r="K15" s="17"/>
    </row>
    <row r="16" spans="1:11">
      <c r="A16" s="20"/>
      <c r="B16" s="17"/>
      <c r="C16" s="24"/>
      <c r="D16" s="27"/>
      <c r="E16" s="6"/>
      <c r="F16" s="17"/>
      <c r="H16" s="27"/>
      <c r="J16" s="27"/>
      <c r="K16" s="27"/>
    </row>
    <row r="17" spans="1:11">
      <c r="A17" s="20"/>
      <c r="B17" s="17"/>
      <c r="C17" s="21"/>
      <c r="D17" s="19"/>
      <c r="E17" s="25"/>
      <c r="F17" s="17"/>
      <c r="G17" s="23"/>
      <c r="H17" s="19"/>
      <c r="I17" s="23"/>
      <c r="J17" s="19"/>
      <c r="K17" s="19"/>
    </row>
    <row r="18" spans="1:11">
      <c r="A18" s="20"/>
      <c r="B18" s="17"/>
      <c r="C18" s="21"/>
      <c r="D18" s="17"/>
      <c r="E18" s="17"/>
      <c r="F18" s="17"/>
      <c r="G18" s="22"/>
      <c r="H18" s="17"/>
      <c r="I18" s="22"/>
      <c r="J18" s="17"/>
      <c r="K18" s="17"/>
    </row>
    <row r="19" spans="1:11">
      <c r="A19" s="20"/>
      <c r="B19" s="17"/>
      <c r="C19" s="21"/>
      <c r="D19" s="16"/>
      <c r="E19" s="16"/>
      <c r="F19" s="27"/>
      <c r="H19" s="27"/>
      <c r="J19" s="27"/>
      <c r="K19" s="27"/>
    </row>
    <row r="20" spans="1:11">
      <c r="A20" s="20"/>
      <c r="B20" s="17"/>
      <c r="C20" s="21"/>
      <c r="D20" s="17"/>
      <c r="E20" s="21"/>
      <c r="F20" s="17"/>
      <c r="G20" s="22"/>
      <c r="H20" s="17"/>
      <c r="I20" s="22"/>
      <c r="J20" s="17"/>
      <c r="K20" s="17"/>
    </row>
    <row r="21" spans="1:11">
      <c r="A21" s="20"/>
      <c r="B21" s="17"/>
      <c r="C21" s="26"/>
      <c r="D21" s="27"/>
      <c r="E21" s="6"/>
      <c r="F21" s="27"/>
      <c r="H21" s="27"/>
      <c r="J21" s="27"/>
      <c r="K21" s="27"/>
    </row>
    <row r="22" spans="1:11">
      <c r="A22" s="20"/>
      <c r="B22" s="17"/>
      <c r="C22" s="21"/>
      <c r="D22" s="17"/>
      <c r="E22" s="21"/>
      <c r="F22" s="17"/>
      <c r="G22" s="22"/>
      <c r="H22" s="17"/>
      <c r="I22" s="22"/>
      <c r="J22" s="17"/>
      <c r="K22" s="17"/>
    </row>
    <row r="23" spans="1:11">
      <c r="A23" s="20"/>
      <c r="B23" s="17"/>
      <c r="C23" s="21"/>
      <c r="D23" s="27"/>
      <c r="E23" s="6"/>
      <c r="F23" s="27"/>
      <c r="H23" s="27"/>
      <c r="J23" s="27"/>
      <c r="K23" s="27"/>
    </row>
    <row r="24" spans="1:11">
      <c r="A24" s="20"/>
      <c r="B24" s="17"/>
      <c r="C24" s="21"/>
      <c r="D24" s="17"/>
      <c r="E24" s="21"/>
      <c r="F24" s="17"/>
      <c r="G24" s="22"/>
      <c r="H24" s="17"/>
      <c r="I24" s="22"/>
      <c r="J24" s="17"/>
      <c r="K24" s="17"/>
    </row>
    <row r="25" spans="1:11">
      <c r="A25" s="20"/>
      <c r="B25" s="17"/>
      <c r="C25" s="21"/>
      <c r="D25" s="27"/>
      <c r="E25" s="6"/>
      <c r="F25" s="27"/>
      <c r="H25" s="27"/>
      <c r="J25" s="27"/>
      <c r="K25" s="27"/>
    </row>
    <row r="26" spans="1:11">
      <c r="A26" s="20"/>
      <c r="B26" s="17"/>
      <c r="C26" s="26"/>
      <c r="D26" s="19"/>
      <c r="E26" s="25"/>
      <c r="F26" s="19"/>
      <c r="G26" s="23"/>
      <c r="H26" s="19"/>
      <c r="I26" s="23"/>
      <c r="J26" s="19"/>
      <c r="K26" s="19"/>
    </row>
    <row r="27" spans="1:11">
      <c r="A27" s="20"/>
      <c r="B27" s="17"/>
      <c r="C27" s="25"/>
      <c r="D27" s="17"/>
      <c r="E27" s="21"/>
      <c r="F27" s="17"/>
      <c r="G27" s="22"/>
      <c r="H27" s="17"/>
      <c r="I27" s="22"/>
      <c r="J27" s="17"/>
      <c r="K27" s="17"/>
    </row>
    <row r="28" spans="1:11" ht="34.799999999999997">
      <c r="A28" s="29" t="s">
        <v>163</v>
      </c>
      <c r="B28" s="17"/>
      <c r="C28" s="21"/>
      <c r="D28" s="19"/>
      <c r="E28" s="25"/>
      <c r="F28" s="19"/>
      <c r="G28" s="23"/>
      <c r="H28" s="19"/>
      <c r="I28" s="23"/>
      <c r="J28" s="19"/>
      <c r="K28" s="19"/>
    </row>
    <row r="29" spans="1:11">
      <c r="A29" s="30"/>
      <c r="B29" s="17"/>
      <c r="C29" s="21"/>
      <c r="D29" s="17"/>
      <c r="E29" s="21"/>
      <c r="F29" s="17"/>
      <c r="G29" s="20"/>
      <c r="H29" s="17"/>
      <c r="I29" s="22"/>
      <c r="J29" s="17"/>
      <c r="K29" s="17"/>
    </row>
    <row r="30" spans="1:11">
      <c r="A30" s="20"/>
      <c r="B30" s="17"/>
      <c r="C30" s="24"/>
      <c r="D30" s="16"/>
      <c r="E30" s="24"/>
      <c r="F30" s="16"/>
      <c r="G30" s="15"/>
      <c r="H30" s="16"/>
      <c r="I30" s="26"/>
      <c r="J30" s="16"/>
      <c r="K30" s="16"/>
    </row>
    <row r="31" spans="1:11">
      <c r="A31" s="20"/>
      <c r="B31" s="17"/>
      <c r="C31" s="21"/>
      <c r="D31" s="27"/>
      <c r="E31" s="6"/>
      <c r="F31" s="27"/>
      <c r="G31" s="28"/>
      <c r="H31" s="27"/>
      <c r="J31" s="27"/>
      <c r="K31" s="27"/>
    </row>
    <row r="32" spans="1:11">
      <c r="A32" s="20"/>
      <c r="B32" s="17"/>
      <c r="C32" s="26"/>
      <c r="D32" s="19"/>
      <c r="E32" s="25"/>
      <c r="F32" s="19"/>
      <c r="G32" s="18"/>
      <c r="H32" s="19"/>
      <c r="I32" s="23"/>
      <c r="J32" s="19"/>
      <c r="K32" s="19"/>
    </row>
    <row r="33" spans="1:11">
      <c r="A33" s="20"/>
      <c r="B33" s="17"/>
      <c r="C33" s="25"/>
      <c r="D33" s="17"/>
      <c r="E33" s="21"/>
      <c r="F33" s="17"/>
      <c r="G33" s="20"/>
      <c r="H33" s="17"/>
      <c r="I33" s="22"/>
      <c r="J33" s="17"/>
      <c r="K33" s="17"/>
    </row>
    <row r="34" spans="1:11">
      <c r="A34" s="20"/>
      <c r="B34" s="17"/>
      <c r="C34" s="21"/>
      <c r="D34" s="17"/>
      <c r="E34" s="21"/>
      <c r="F34" s="17"/>
      <c r="G34" s="20"/>
      <c r="H34" s="17"/>
      <c r="I34" s="22"/>
      <c r="J34" s="17"/>
      <c r="K34" s="17"/>
    </row>
    <row r="35" spans="1:11">
      <c r="A35" s="20"/>
      <c r="B35" s="17"/>
      <c r="D35" s="16"/>
      <c r="E35" s="24"/>
      <c r="F35" s="16"/>
      <c r="G35" s="15"/>
      <c r="H35" s="16"/>
      <c r="I35" s="26"/>
      <c r="J35" s="16"/>
      <c r="K35" s="16"/>
    </row>
    <row r="36" spans="1:11">
      <c r="A36" s="20"/>
      <c r="B36" s="17"/>
      <c r="C36" s="21"/>
      <c r="D36" s="16"/>
      <c r="E36" s="24"/>
      <c r="F36" s="17"/>
      <c r="G36" s="20"/>
      <c r="H36" s="17"/>
      <c r="I36" s="20"/>
      <c r="J36" s="17"/>
      <c r="K36" s="17"/>
    </row>
    <row r="37" spans="1:11">
      <c r="A37" s="20"/>
      <c r="B37" s="17"/>
      <c r="C37" s="21"/>
      <c r="D37" s="16"/>
      <c r="E37" s="24"/>
      <c r="F37" s="16"/>
      <c r="G37" s="15"/>
      <c r="H37" s="27"/>
      <c r="I37" s="28"/>
      <c r="J37" s="27"/>
      <c r="K37" s="27"/>
    </row>
    <row r="38" spans="1:11">
      <c r="A38" s="20"/>
      <c r="B38" s="17"/>
      <c r="C38" s="6"/>
      <c r="D38" s="27"/>
      <c r="E38" s="6"/>
      <c r="F38" s="27"/>
      <c r="G38" s="28"/>
      <c r="H38" s="19"/>
      <c r="I38" s="17"/>
      <c r="J38" s="17"/>
      <c r="K38" s="17"/>
    </row>
    <row r="39" spans="1:11">
      <c r="A39" s="20"/>
      <c r="B39" s="17"/>
      <c r="C39" s="17"/>
      <c r="D39" s="19"/>
      <c r="E39" s="17"/>
      <c r="F39" s="17"/>
      <c r="G39" s="20"/>
      <c r="H39" s="17"/>
      <c r="I39" s="26"/>
      <c r="J39" s="16"/>
      <c r="K39" s="16"/>
    </row>
    <row r="40" spans="1:11">
      <c r="A40" s="20"/>
      <c r="B40" s="17"/>
      <c r="C40" s="17"/>
      <c r="D40" s="17"/>
      <c r="E40" s="16"/>
      <c r="F40" s="16"/>
      <c r="G40" s="15"/>
      <c r="H40" s="27"/>
      <c r="J40" s="27"/>
      <c r="K40" s="27"/>
    </row>
    <row r="41" spans="1:11">
      <c r="A41" s="20"/>
      <c r="B41" s="17"/>
      <c r="C41" s="27"/>
      <c r="D41" s="16"/>
      <c r="F41" s="27"/>
      <c r="G41" s="28"/>
      <c r="H41" s="17"/>
      <c r="I41" s="22"/>
      <c r="J41" s="17"/>
      <c r="K41" s="17"/>
    </row>
    <row r="42" spans="1:11">
      <c r="A42" s="20"/>
      <c r="B42" s="17"/>
      <c r="C42" s="17"/>
      <c r="D42" s="17"/>
      <c r="E42" s="21"/>
      <c r="F42" s="17"/>
      <c r="G42" s="20"/>
      <c r="H42" s="17"/>
      <c r="I42" s="22"/>
      <c r="J42" s="17"/>
      <c r="K42" s="17"/>
    </row>
    <row r="43" spans="1:11">
      <c r="A43" s="15"/>
      <c r="B43" s="17"/>
      <c r="C43" s="19"/>
      <c r="D43" s="25"/>
      <c r="E43" s="27"/>
      <c r="F43" s="27"/>
      <c r="G43" s="20"/>
      <c r="H43" s="17"/>
      <c r="I43" s="22"/>
      <c r="J43" s="17"/>
      <c r="K43" s="17"/>
    </row>
    <row r="44" spans="1:11">
      <c r="A44" s="20"/>
      <c r="B44" s="17"/>
      <c r="C44" s="17"/>
      <c r="D44" s="21"/>
      <c r="E44" s="17"/>
      <c r="F44" s="17"/>
      <c r="G44" s="15"/>
      <c r="H44" s="16"/>
      <c r="I44" s="26"/>
      <c r="J44" s="16"/>
      <c r="K44" s="16"/>
    </row>
    <row r="45" spans="1:11">
      <c r="A45" s="20"/>
      <c r="B45" s="17"/>
      <c r="C45" s="16"/>
      <c r="D45" s="24"/>
      <c r="E45" s="16"/>
      <c r="F45" s="16"/>
      <c r="G45" s="15"/>
      <c r="H45" s="17"/>
      <c r="I45" s="17"/>
      <c r="J45" s="17"/>
      <c r="K45" s="17"/>
    </row>
    <row r="46" spans="1:11">
      <c r="A46" s="18"/>
      <c r="B46" s="19"/>
      <c r="C46" s="19"/>
      <c r="D46" s="25"/>
      <c r="E46" s="19"/>
      <c r="F46" s="19"/>
      <c r="G46" s="18"/>
      <c r="H46" s="19"/>
      <c r="I46" s="23"/>
      <c r="J46" s="19"/>
      <c r="K46" s="19"/>
    </row>
    <row r="47" spans="1:11">
      <c r="A47" s="17"/>
      <c r="B47" s="17"/>
      <c r="C47" s="17"/>
      <c r="D47" s="21"/>
      <c r="E47" s="17"/>
      <c r="F47" s="17"/>
      <c r="G47" s="22"/>
      <c r="H47" s="17"/>
      <c r="I47" s="22"/>
      <c r="J47" s="17"/>
      <c r="K47" s="17"/>
    </row>
    <row r="48" spans="1:11">
      <c r="A48" s="149"/>
      <c r="B48" s="150"/>
      <c r="C48" s="150"/>
      <c r="D48" s="25"/>
      <c r="E48" s="19"/>
      <c r="F48" s="19"/>
      <c r="G48" s="150"/>
      <c r="H48" s="150"/>
      <c r="I48" s="150"/>
      <c r="J48" s="150"/>
      <c r="K48" s="150"/>
    </row>
    <row r="51" spans="8:8">
      <c r="H51" s="151"/>
    </row>
  </sheetData>
  <pageMargins left="0.62992125984252001" right="0.23622047244094499" top="0.47244094488188998" bottom="0.196850393700787" header="0.31496062992126" footer="0.15748031496063"/>
  <pageSetup paperSize="9" scale="71" orientation="landscape" horizontalDpi="1200" verticalDpi="1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F2021-C8FD-4356-8D87-91D3AAB336E5}">
  <sheetPr codeName="Hoja10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58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52589</v>
      </c>
      <c r="C7" s="189">
        <v>41724</v>
      </c>
      <c r="D7" s="189">
        <v>88105</v>
      </c>
      <c r="E7" s="189">
        <v>118970</v>
      </c>
      <c r="F7" s="190">
        <v>35.032064014528117</v>
      </c>
      <c r="G7" s="13"/>
    </row>
    <row r="8" spans="1:14" ht="15.6" customHeight="1">
      <c r="A8" s="188" t="s">
        <v>11</v>
      </c>
      <c r="B8" s="189">
        <v>123595</v>
      </c>
      <c r="C8" s="189">
        <v>238476</v>
      </c>
      <c r="D8" s="189">
        <v>355782</v>
      </c>
      <c r="E8" s="189">
        <v>460917</v>
      </c>
      <c r="F8" s="190">
        <v>29.550398839738929</v>
      </c>
      <c r="G8" s="6"/>
    </row>
    <row r="9" spans="1:14" ht="15.6" customHeight="1">
      <c r="A9" s="188" t="s">
        <v>8</v>
      </c>
      <c r="B9" s="189">
        <v>145270</v>
      </c>
      <c r="C9" s="189">
        <v>141937</v>
      </c>
      <c r="D9" s="189">
        <v>417331</v>
      </c>
      <c r="E9" s="189">
        <v>392624</v>
      </c>
      <c r="F9" s="190">
        <v>-5.9202407681193137</v>
      </c>
      <c r="G9" s="6"/>
    </row>
    <row r="10" spans="1:14" ht="15.6" customHeight="1">
      <c r="A10" s="188" t="s">
        <v>10</v>
      </c>
      <c r="B10" s="189">
        <v>75467</v>
      </c>
      <c r="C10" s="189">
        <v>46522</v>
      </c>
      <c r="D10" s="189">
        <v>301013</v>
      </c>
      <c r="E10" s="189">
        <v>247894</v>
      </c>
      <c r="F10" s="190">
        <v>-17.646746153820601</v>
      </c>
    </row>
    <row r="11" spans="1:14" ht="15.6" customHeight="1">
      <c r="A11" s="188" t="s">
        <v>9</v>
      </c>
      <c r="B11" s="189">
        <v>5603246</v>
      </c>
      <c r="C11" s="189">
        <v>5856096</v>
      </c>
      <c r="D11" s="189">
        <v>16181088</v>
      </c>
      <c r="E11" s="189">
        <v>15384311</v>
      </c>
      <c r="F11" s="190">
        <v>-4.9241250032136321</v>
      </c>
    </row>
    <row r="12" spans="1:14" ht="15.6" customHeight="1">
      <c r="A12" s="188" t="s">
        <v>6</v>
      </c>
      <c r="B12" s="189">
        <v>231201</v>
      </c>
      <c r="C12" s="189">
        <v>225148</v>
      </c>
      <c r="D12" s="189">
        <v>635696</v>
      </c>
      <c r="E12" s="189">
        <v>609359</v>
      </c>
      <c r="F12" s="190">
        <v>-4.1430180463617887</v>
      </c>
    </row>
    <row r="13" spans="1:14" ht="15.6" customHeight="1">
      <c r="A13" s="188" t="s">
        <v>175</v>
      </c>
      <c r="B13" s="189">
        <v>1297656</v>
      </c>
      <c r="C13" s="189">
        <v>1291671</v>
      </c>
      <c r="D13" s="189">
        <v>3527720</v>
      </c>
      <c r="E13" s="189">
        <v>3381184</v>
      </c>
      <c r="F13" s="190">
        <v>-4.1538444094202447</v>
      </c>
    </row>
    <row r="14" spans="1:14" ht="15.6" customHeight="1">
      <c r="A14" s="188" t="s">
        <v>148</v>
      </c>
      <c r="B14" s="189">
        <v>4443677</v>
      </c>
      <c r="C14" s="189">
        <v>3979178</v>
      </c>
      <c r="D14" s="189">
        <v>12028107</v>
      </c>
      <c r="E14" s="189">
        <v>11795012</v>
      </c>
      <c r="F14" s="190">
        <v>-1.9379192419887801</v>
      </c>
    </row>
    <row r="15" spans="1:14" ht="15.6" customHeight="1">
      <c r="A15" s="188" t="s">
        <v>145</v>
      </c>
      <c r="B15" s="189">
        <v>706521</v>
      </c>
      <c r="C15" s="189">
        <v>803412</v>
      </c>
      <c r="D15" s="189">
        <v>2008535</v>
      </c>
      <c r="E15" s="189">
        <v>2025212</v>
      </c>
      <c r="F15" s="190">
        <v>0.83030666630155281</v>
      </c>
    </row>
    <row r="16" spans="1:14" ht="15.6" customHeight="1">
      <c r="A16" s="188" t="s">
        <v>144</v>
      </c>
      <c r="B16" s="189">
        <v>83360</v>
      </c>
      <c r="C16" s="189">
        <v>89937</v>
      </c>
      <c r="D16" s="189">
        <v>234506</v>
      </c>
      <c r="E16" s="189">
        <v>191475</v>
      </c>
      <c r="F16" s="190">
        <v>-18.349637109498261</v>
      </c>
      <c r="G16" s="1"/>
    </row>
    <row r="17" spans="1:7" ht="15.6" customHeight="1">
      <c r="A17" s="188" t="s">
        <v>150</v>
      </c>
      <c r="B17" s="189">
        <v>113500</v>
      </c>
      <c r="C17" s="189">
        <v>226301</v>
      </c>
      <c r="D17" s="189">
        <v>299510</v>
      </c>
      <c r="E17" s="189">
        <v>493005</v>
      </c>
      <c r="F17" s="190">
        <v>64.603852959834398</v>
      </c>
      <c r="G17" s="2"/>
    </row>
    <row r="18" spans="1:7" ht="15.6" customHeight="1">
      <c r="A18" s="188" t="s">
        <v>147</v>
      </c>
      <c r="B18" s="189">
        <v>47875</v>
      </c>
      <c r="C18" s="189">
        <v>51961</v>
      </c>
      <c r="D18" s="189">
        <v>146668</v>
      </c>
      <c r="E18" s="189">
        <v>141901</v>
      </c>
      <c r="F18" s="190">
        <v>-3.2501977254752181</v>
      </c>
    </row>
    <row r="19" spans="1:7" ht="15.6" customHeight="1">
      <c r="A19" s="188" t="s">
        <v>143</v>
      </c>
      <c r="B19" s="189">
        <v>57921</v>
      </c>
      <c r="C19" s="189">
        <v>72330</v>
      </c>
      <c r="D19" s="189">
        <v>160199</v>
      </c>
      <c r="E19" s="189">
        <v>212933</v>
      </c>
      <c r="F19" s="190">
        <v>32.917808475708341</v>
      </c>
    </row>
    <row r="20" spans="1:7" ht="15.6" customHeight="1">
      <c r="A20" s="188" t="s">
        <v>142</v>
      </c>
      <c r="B20" s="189">
        <v>148730</v>
      </c>
      <c r="C20" s="189">
        <v>189280</v>
      </c>
      <c r="D20" s="189">
        <v>381040</v>
      </c>
      <c r="E20" s="189">
        <v>468226</v>
      </c>
      <c r="F20" s="190">
        <v>22.881062355658202</v>
      </c>
    </row>
    <row r="21" spans="1:7" ht="15.6" customHeight="1">
      <c r="A21" s="188" t="s">
        <v>149</v>
      </c>
      <c r="B21" s="189">
        <v>133954</v>
      </c>
      <c r="C21" s="189">
        <v>210435</v>
      </c>
      <c r="D21" s="189">
        <v>369314</v>
      </c>
      <c r="E21" s="189">
        <v>486962</v>
      </c>
      <c r="F21" s="190">
        <v>31.855819167429331</v>
      </c>
    </row>
    <row r="22" spans="1:7" ht="15.6" customHeight="1">
      <c r="A22" s="188" t="s">
        <v>146</v>
      </c>
      <c r="B22" s="189">
        <v>1773746</v>
      </c>
      <c r="C22" s="189">
        <v>1940131</v>
      </c>
      <c r="D22" s="189">
        <v>5154955</v>
      </c>
      <c r="E22" s="189">
        <v>5238723</v>
      </c>
      <c r="F22" s="190">
        <v>1.624999636272292</v>
      </c>
    </row>
    <row r="23" spans="1:7" ht="15.6" customHeight="1">
      <c r="A23" s="188" t="s">
        <v>165</v>
      </c>
      <c r="B23" s="189">
        <v>439933</v>
      </c>
      <c r="C23" s="189">
        <v>413850</v>
      </c>
      <c r="D23" s="189">
        <v>945885</v>
      </c>
      <c r="E23" s="189">
        <v>1338368</v>
      </c>
      <c r="F23" s="190">
        <v>41.493733381965029</v>
      </c>
    </row>
    <row r="24" spans="1:7" ht="15.6" customHeight="1">
      <c r="A24" s="188" t="s">
        <v>141</v>
      </c>
      <c r="B24" s="189">
        <v>92773</v>
      </c>
      <c r="C24" s="189">
        <v>104123</v>
      </c>
      <c r="D24" s="189">
        <v>265900</v>
      </c>
      <c r="E24" s="189">
        <v>292354</v>
      </c>
      <c r="F24" s="190">
        <v>9.9488529522376865</v>
      </c>
    </row>
    <row r="25" spans="1:7" ht="15.6" customHeight="1">
      <c r="A25" s="188" t="s">
        <v>140</v>
      </c>
      <c r="B25" s="189">
        <v>38886</v>
      </c>
      <c r="C25" s="189">
        <v>40075</v>
      </c>
      <c r="D25" s="189">
        <v>116363</v>
      </c>
      <c r="E25" s="189">
        <v>111439</v>
      </c>
      <c r="F25" s="190">
        <v>-4.2315856414839743</v>
      </c>
    </row>
    <row r="26" spans="1:7" ht="15.6" customHeight="1">
      <c r="A26" s="188" t="s">
        <v>152</v>
      </c>
      <c r="B26" s="189">
        <v>70542</v>
      </c>
      <c r="C26" s="189">
        <v>8644</v>
      </c>
      <c r="D26" s="189">
        <v>194829</v>
      </c>
      <c r="E26" s="189">
        <v>26911</v>
      </c>
      <c r="F26" s="190">
        <v>-86.187374569494267</v>
      </c>
    </row>
    <row r="27" spans="1:7" ht="15.6" customHeight="1">
      <c r="A27" s="188" t="s">
        <v>173</v>
      </c>
      <c r="B27" s="189">
        <v>212784</v>
      </c>
      <c r="C27" s="189">
        <v>268753</v>
      </c>
      <c r="D27" s="189">
        <v>578602</v>
      </c>
      <c r="E27" s="189">
        <v>661500</v>
      </c>
      <c r="F27" s="190">
        <v>14.327292335664239</v>
      </c>
    </row>
    <row r="28" spans="1:7" ht="15.6" customHeight="1">
      <c r="A28" s="188" t="s">
        <v>177</v>
      </c>
      <c r="B28" s="189">
        <v>818079</v>
      </c>
      <c r="C28" s="189">
        <v>806455</v>
      </c>
      <c r="D28" s="189">
        <v>2392118</v>
      </c>
      <c r="E28" s="189">
        <v>2259205</v>
      </c>
      <c r="F28" s="190">
        <v>-5.5562894472597151</v>
      </c>
    </row>
    <row r="29" spans="1:7" ht="15.6" customHeight="1">
      <c r="A29" s="188" t="s">
        <v>178</v>
      </c>
      <c r="B29" s="189">
        <v>376546</v>
      </c>
      <c r="C29" s="189">
        <v>311243</v>
      </c>
      <c r="D29" s="189">
        <v>915841</v>
      </c>
      <c r="E29" s="189">
        <v>867187</v>
      </c>
      <c r="F29" s="190">
        <v>-5.3124941993206249</v>
      </c>
    </row>
    <row r="30" spans="1:7" ht="15.6" customHeight="1">
      <c r="A30" s="188" t="s">
        <v>179</v>
      </c>
      <c r="B30" s="189">
        <v>134338</v>
      </c>
      <c r="C30" s="189">
        <v>155191</v>
      </c>
      <c r="D30" s="189">
        <v>406989</v>
      </c>
      <c r="E30" s="189">
        <v>410066</v>
      </c>
      <c r="F30" s="190">
        <v>0.75604008953558832</v>
      </c>
    </row>
    <row r="31" spans="1:7" ht="15.6" customHeight="1">
      <c r="A31" s="188" t="s">
        <v>180</v>
      </c>
      <c r="B31" s="189">
        <v>187098</v>
      </c>
      <c r="C31" s="189">
        <v>174941</v>
      </c>
      <c r="D31" s="189">
        <v>494771</v>
      </c>
      <c r="E31" s="189">
        <v>418774</v>
      </c>
      <c r="F31" s="190">
        <v>-15.360035248630171</v>
      </c>
    </row>
    <row r="32" spans="1:7" ht="15.6" customHeight="1">
      <c r="A32" s="188" t="s">
        <v>181</v>
      </c>
      <c r="B32" s="189">
        <v>6002681</v>
      </c>
      <c r="C32" s="189">
        <v>6335815</v>
      </c>
      <c r="D32" s="189">
        <v>17678693</v>
      </c>
      <c r="E32" s="189">
        <v>16876615</v>
      </c>
      <c r="F32" s="190">
        <v>-4.5369756689592444</v>
      </c>
    </row>
    <row r="33" spans="1:6" ht="15.6" customHeight="1">
      <c r="A33" s="188" t="s">
        <v>182</v>
      </c>
      <c r="B33" s="189">
        <v>439833</v>
      </c>
      <c r="C33" s="189">
        <v>423046</v>
      </c>
      <c r="D33" s="189">
        <v>1133622</v>
      </c>
      <c r="E33" s="189">
        <v>1141791</v>
      </c>
      <c r="F33" s="190">
        <v>0.72061057389500149</v>
      </c>
    </row>
    <row r="34" spans="1:6" ht="15.6" customHeight="1">
      <c r="A34" s="188" t="s">
        <v>183</v>
      </c>
      <c r="B34" s="189">
        <v>67427</v>
      </c>
      <c r="C34" s="189">
        <v>79855</v>
      </c>
      <c r="D34" s="189">
        <v>195375</v>
      </c>
      <c r="E34" s="189">
        <v>230304</v>
      </c>
      <c r="F34" s="190">
        <v>17.87792706333973</v>
      </c>
    </row>
    <row r="35" spans="1:6" ht="15.6" customHeight="1">
      <c r="A35" s="156" t="s">
        <v>153</v>
      </c>
      <c r="B35" s="76">
        <f>SUM(B7:B34)</f>
        <v>23919228</v>
      </c>
      <c r="C35" s="77">
        <f>SUM(C7:C34)</f>
        <v>24526530</v>
      </c>
      <c r="D35" s="76">
        <f>SUM(D7:D34)</f>
        <v>67608557</v>
      </c>
      <c r="E35" s="78">
        <f>SUM(E7:E34)</f>
        <v>66283222</v>
      </c>
      <c r="F35" s="177">
        <f>E35*100/D35-100</f>
        <v>-1.9603065925515892</v>
      </c>
    </row>
    <row r="36" spans="1:6" ht="15.6" customHeight="1">
      <c r="A36" s="73" t="s">
        <v>52</v>
      </c>
      <c r="B36" s="72"/>
      <c r="D36" s="72"/>
      <c r="E36" s="23"/>
    </row>
  </sheetData>
  <mergeCells count="3">
    <mergeCell ref="B5:C5"/>
    <mergeCell ref="D5:F5"/>
    <mergeCell ref="A5:A6"/>
  </mergeCells>
  <conditionalFormatting sqref="A7:F34">
    <cfRule type="expression" dxfId="59" priority="2">
      <formula>MOD(ROW(),2)=0</formula>
    </cfRule>
  </conditionalFormatting>
  <conditionalFormatting sqref="F7:F35">
    <cfRule type="expression" dxfId="58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70C0-0A4C-41AD-89DA-A6CEBADC8D35}">
  <sheetPr codeName="Hoja11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59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0</v>
      </c>
      <c r="C7" s="189">
        <v>0</v>
      </c>
      <c r="D7" s="189">
        <v>13</v>
      </c>
      <c r="E7" s="189">
        <v>0</v>
      </c>
      <c r="F7" s="190">
        <v>-100</v>
      </c>
      <c r="G7" s="13"/>
    </row>
    <row r="8" spans="1:14" ht="15.6" customHeight="1">
      <c r="A8" s="188" t="s">
        <v>11</v>
      </c>
      <c r="B8" s="189">
        <v>111135</v>
      </c>
      <c r="C8" s="189">
        <v>223949</v>
      </c>
      <c r="D8" s="189">
        <v>322020</v>
      </c>
      <c r="E8" s="189">
        <v>429852</v>
      </c>
      <c r="F8" s="190">
        <v>33.486118874604067</v>
      </c>
      <c r="G8" s="6"/>
    </row>
    <row r="9" spans="1:14" ht="15.6" customHeight="1">
      <c r="A9" s="188" t="s">
        <v>8</v>
      </c>
      <c r="B9" s="189">
        <v>21620</v>
      </c>
      <c r="C9" s="189">
        <v>12449</v>
      </c>
      <c r="D9" s="189">
        <v>69679</v>
      </c>
      <c r="E9" s="189">
        <v>37477</v>
      </c>
      <c r="F9" s="190">
        <v>-46.214784942378621</v>
      </c>
      <c r="G9" s="6"/>
    </row>
    <row r="10" spans="1:14" ht="15.6" customHeight="1">
      <c r="A10" s="188" t="s">
        <v>10</v>
      </c>
      <c r="B10" s="189">
        <v>0</v>
      </c>
      <c r="C10" s="189">
        <v>0</v>
      </c>
      <c r="D10" s="189">
        <v>0</v>
      </c>
      <c r="E10" s="189">
        <v>74</v>
      </c>
      <c r="F10" s="190" t="s">
        <v>151</v>
      </c>
    </row>
    <row r="11" spans="1:14" ht="15.6" customHeight="1">
      <c r="A11" s="188" t="s">
        <v>9</v>
      </c>
      <c r="B11" s="189">
        <v>4328295</v>
      </c>
      <c r="C11" s="189">
        <v>4580703</v>
      </c>
      <c r="D11" s="189">
        <v>12630343</v>
      </c>
      <c r="E11" s="189">
        <v>11941572</v>
      </c>
      <c r="F11" s="190">
        <v>-5.4533039997409389</v>
      </c>
    </row>
    <row r="12" spans="1:14" ht="15.6" customHeight="1">
      <c r="A12" s="188" t="s">
        <v>6</v>
      </c>
      <c r="B12" s="189">
        <v>129692</v>
      </c>
      <c r="C12" s="189">
        <v>149472</v>
      </c>
      <c r="D12" s="189">
        <v>390760</v>
      </c>
      <c r="E12" s="189">
        <v>387979</v>
      </c>
      <c r="F12" s="190">
        <v>-0.71169003992220325</v>
      </c>
    </row>
    <row r="13" spans="1:14" ht="15.6" customHeight="1">
      <c r="A13" s="188" t="s">
        <v>175</v>
      </c>
      <c r="B13" s="189">
        <v>21097</v>
      </c>
      <c r="C13" s="189">
        <v>23247</v>
      </c>
      <c r="D13" s="189">
        <v>63732</v>
      </c>
      <c r="E13" s="189">
        <v>59331</v>
      </c>
      <c r="F13" s="190">
        <v>-6.9054791941254052</v>
      </c>
    </row>
    <row r="14" spans="1:14" ht="15.6" customHeight="1">
      <c r="A14" s="188" t="s">
        <v>148</v>
      </c>
      <c r="B14" s="189">
        <v>3389572</v>
      </c>
      <c r="C14" s="189">
        <v>2859166</v>
      </c>
      <c r="D14" s="189">
        <v>9260237</v>
      </c>
      <c r="E14" s="189">
        <v>9044006</v>
      </c>
      <c r="F14" s="190">
        <v>-2.3350482282472882</v>
      </c>
    </row>
    <row r="15" spans="1:14" ht="15.6" customHeight="1">
      <c r="A15" s="188" t="s">
        <v>145</v>
      </c>
      <c r="B15" s="189">
        <v>392989</v>
      </c>
      <c r="C15" s="189">
        <v>465168</v>
      </c>
      <c r="D15" s="189">
        <v>1133105</v>
      </c>
      <c r="E15" s="189">
        <v>1170854</v>
      </c>
      <c r="F15" s="190">
        <v>3.3314653099227338</v>
      </c>
    </row>
    <row r="16" spans="1:14" ht="15.6" customHeight="1">
      <c r="A16" s="188" t="s">
        <v>144</v>
      </c>
      <c r="B16" s="189">
        <v>51789</v>
      </c>
      <c r="C16" s="189">
        <v>56692</v>
      </c>
      <c r="D16" s="189">
        <v>141788</v>
      </c>
      <c r="E16" s="189">
        <v>124604</v>
      </c>
      <c r="F16" s="190">
        <v>-12.119502355629541</v>
      </c>
      <c r="G16" s="1"/>
    </row>
    <row r="17" spans="1:7" ht="15.6" customHeight="1">
      <c r="A17" s="188" t="s">
        <v>150</v>
      </c>
      <c r="B17" s="189">
        <v>112819</v>
      </c>
      <c r="C17" s="189">
        <v>222731</v>
      </c>
      <c r="D17" s="189">
        <v>298046</v>
      </c>
      <c r="E17" s="189">
        <v>481223</v>
      </c>
      <c r="F17" s="190">
        <v>61.459304939505977</v>
      </c>
      <c r="G17" s="2"/>
    </row>
    <row r="18" spans="1:7" ht="15.6" customHeight="1">
      <c r="A18" s="188" t="s">
        <v>147</v>
      </c>
      <c r="B18" s="189">
        <v>5754</v>
      </c>
      <c r="C18" s="189">
        <v>6580</v>
      </c>
      <c r="D18" s="189">
        <v>16724</v>
      </c>
      <c r="E18" s="189">
        <v>18288</v>
      </c>
      <c r="F18" s="190">
        <v>9.3518297058120083</v>
      </c>
    </row>
    <row r="19" spans="1:7" ht="15.6" customHeight="1">
      <c r="A19" s="188" t="s">
        <v>143</v>
      </c>
      <c r="B19" s="189">
        <v>17220</v>
      </c>
      <c r="C19" s="189">
        <v>1133</v>
      </c>
      <c r="D19" s="189">
        <v>38952</v>
      </c>
      <c r="E19" s="189">
        <v>32165</v>
      </c>
      <c r="F19" s="190">
        <v>-17.424009036763199</v>
      </c>
    </row>
    <row r="20" spans="1:7" ht="15.6" customHeight="1">
      <c r="A20" s="188" t="s">
        <v>142</v>
      </c>
      <c r="B20" s="189">
        <v>87353</v>
      </c>
      <c r="C20" s="189">
        <v>101876</v>
      </c>
      <c r="D20" s="189">
        <v>249891</v>
      </c>
      <c r="E20" s="189">
        <v>267739</v>
      </c>
      <c r="F20" s="190">
        <v>7.1423140489253294</v>
      </c>
    </row>
    <row r="21" spans="1:7" ht="15.6" customHeight="1">
      <c r="A21" s="188" t="s">
        <v>149</v>
      </c>
      <c r="B21" s="189">
        <v>61813</v>
      </c>
      <c r="C21" s="189">
        <v>133305</v>
      </c>
      <c r="D21" s="189">
        <v>187448</v>
      </c>
      <c r="E21" s="189">
        <v>263516</v>
      </c>
      <c r="F21" s="190">
        <v>40.580854423626818</v>
      </c>
    </row>
    <row r="22" spans="1:7" ht="15.6" customHeight="1">
      <c r="A22" s="188" t="s">
        <v>146</v>
      </c>
      <c r="B22" s="189">
        <v>1318189</v>
      </c>
      <c r="C22" s="189">
        <v>1411089</v>
      </c>
      <c r="D22" s="189">
        <v>3801738</v>
      </c>
      <c r="E22" s="189">
        <v>3779240</v>
      </c>
      <c r="F22" s="190">
        <v>-0.59178196919408776</v>
      </c>
    </row>
    <row r="23" spans="1:7" ht="15.6" customHeight="1">
      <c r="A23" s="188" t="s">
        <v>165</v>
      </c>
      <c r="B23" s="189">
        <v>402381</v>
      </c>
      <c r="C23" s="189">
        <v>368625</v>
      </c>
      <c r="D23" s="189">
        <v>839919</v>
      </c>
      <c r="E23" s="189">
        <v>1213935</v>
      </c>
      <c r="F23" s="190">
        <v>44.530008250795618</v>
      </c>
    </row>
    <row r="24" spans="1:7" ht="15.6" customHeight="1">
      <c r="A24" s="188" t="s">
        <v>141</v>
      </c>
      <c r="B24" s="189">
        <v>35005</v>
      </c>
      <c r="C24" s="189">
        <v>40933</v>
      </c>
      <c r="D24" s="189">
        <v>107201</v>
      </c>
      <c r="E24" s="189">
        <v>112592</v>
      </c>
      <c r="F24" s="190">
        <v>5.0288709993376983</v>
      </c>
    </row>
    <row r="25" spans="1:7" ht="15.6" customHeight="1">
      <c r="A25" s="188" t="s">
        <v>140</v>
      </c>
      <c r="B25" s="189">
        <v>2580</v>
      </c>
      <c r="C25" s="189">
        <v>2295</v>
      </c>
      <c r="D25" s="189">
        <v>8211</v>
      </c>
      <c r="E25" s="189">
        <v>6160</v>
      </c>
      <c r="F25" s="190">
        <v>-24.978687127024731</v>
      </c>
    </row>
    <row r="26" spans="1:7" ht="15.6" customHeight="1">
      <c r="A26" s="188" t="s">
        <v>152</v>
      </c>
      <c r="B26" s="189">
        <v>246</v>
      </c>
      <c r="C26" s="189">
        <v>0</v>
      </c>
      <c r="D26" s="189">
        <v>282</v>
      </c>
      <c r="E26" s="189">
        <v>0</v>
      </c>
      <c r="F26" s="190">
        <v>-100</v>
      </c>
    </row>
    <row r="27" spans="1:7" ht="15.6" customHeight="1">
      <c r="A27" s="188" t="s">
        <v>173</v>
      </c>
      <c r="B27" s="189">
        <v>0</v>
      </c>
      <c r="C27" s="189">
        <v>0</v>
      </c>
      <c r="D27" s="189">
        <v>0</v>
      </c>
      <c r="E27" s="189">
        <v>0</v>
      </c>
      <c r="F27" s="190" t="s">
        <v>151</v>
      </c>
    </row>
    <row r="28" spans="1:7" ht="15.6" customHeight="1">
      <c r="A28" s="188" t="s">
        <v>177</v>
      </c>
      <c r="B28" s="189">
        <v>432774</v>
      </c>
      <c r="C28" s="189">
        <v>390237</v>
      </c>
      <c r="D28" s="189">
        <v>1251709</v>
      </c>
      <c r="E28" s="189">
        <v>1101778</v>
      </c>
      <c r="F28" s="190">
        <v>-11.978103536844429</v>
      </c>
    </row>
    <row r="29" spans="1:7" ht="15.6" customHeight="1">
      <c r="A29" s="188" t="s">
        <v>178</v>
      </c>
      <c r="B29" s="189">
        <v>136808</v>
      </c>
      <c r="C29" s="189">
        <v>141557</v>
      </c>
      <c r="D29" s="189">
        <v>345258</v>
      </c>
      <c r="E29" s="189">
        <v>380582</v>
      </c>
      <c r="F29" s="190">
        <v>10.23118942935427</v>
      </c>
    </row>
    <row r="30" spans="1:7" ht="15.6" customHeight="1">
      <c r="A30" s="188" t="s">
        <v>179</v>
      </c>
      <c r="B30" s="189">
        <v>87960</v>
      </c>
      <c r="C30" s="189">
        <v>103145</v>
      </c>
      <c r="D30" s="189">
        <v>269682</v>
      </c>
      <c r="E30" s="189">
        <v>265090</v>
      </c>
      <c r="F30" s="190">
        <v>-1.7027461973732021</v>
      </c>
    </row>
    <row r="31" spans="1:7" ht="15.6" customHeight="1">
      <c r="A31" s="188" t="s">
        <v>180</v>
      </c>
      <c r="B31" s="189">
        <v>14222</v>
      </c>
      <c r="C31" s="189">
        <v>13194</v>
      </c>
      <c r="D31" s="189">
        <v>35928</v>
      </c>
      <c r="E31" s="189">
        <v>34335</v>
      </c>
      <c r="F31" s="190">
        <v>-4.4338677354709404</v>
      </c>
    </row>
    <row r="32" spans="1:7" ht="15.6" customHeight="1">
      <c r="A32" s="188" t="s">
        <v>181</v>
      </c>
      <c r="B32" s="189">
        <v>4660846</v>
      </c>
      <c r="C32" s="189">
        <v>4950944</v>
      </c>
      <c r="D32" s="189">
        <v>13837023</v>
      </c>
      <c r="E32" s="189">
        <v>13253885</v>
      </c>
      <c r="F32" s="190">
        <v>-4.2143313630395767</v>
      </c>
    </row>
    <row r="33" spans="1:6" ht="15.6" customHeight="1">
      <c r="A33" s="188" t="s">
        <v>182</v>
      </c>
      <c r="B33" s="189">
        <v>240325</v>
      </c>
      <c r="C33" s="189">
        <v>261856</v>
      </c>
      <c r="D33" s="189">
        <v>675028</v>
      </c>
      <c r="E33" s="189">
        <v>735049</v>
      </c>
      <c r="F33" s="190">
        <v>8.8916311619666146</v>
      </c>
    </row>
    <row r="34" spans="1:6" ht="15.6" customHeight="1">
      <c r="A34" s="188" t="s">
        <v>183</v>
      </c>
      <c r="B34" s="189">
        <v>23851</v>
      </c>
      <c r="C34" s="189">
        <v>32176</v>
      </c>
      <c r="D34" s="189">
        <v>65408</v>
      </c>
      <c r="E34" s="189">
        <v>87393</v>
      </c>
      <c r="F34" s="190">
        <v>33.612096379647738</v>
      </c>
    </row>
    <row r="35" spans="1:6" ht="15.6" customHeight="1">
      <c r="A35" s="156" t="s">
        <v>153</v>
      </c>
      <c r="B35" s="76">
        <f>SUM(B7:B34)</f>
        <v>16086335</v>
      </c>
      <c r="C35" s="77">
        <f>SUM(C7:C34)</f>
        <v>16552522</v>
      </c>
      <c r="D35" s="178">
        <f>SUM(D7:D34)</f>
        <v>46040125</v>
      </c>
      <c r="E35" s="78">
        <f>SUM(E7:E34)</f>
        <v>45228719</v>
      </c>
      <c r="F35" s="140">
        <f>E35*100/D35-100</f>
        <v>-1.7623887858688505</v>
      </c>
    </row>
    <row r="36" spans="1:6" ht="15.6" customHeight="1">
      <c r="A36" s="73" t="s">
        <v>52</v>
      </c>
      <c r="B36" s="72"/>
      <c r="D36" s="13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57" priority="2">
      <formula>MOD(ROW(),2)=0</formula>
    </cfRule>
  </conditionalFormatting>
  <conditionalFormatting sqref="F7:F35">
    <cfRule type="expression" dxfId="56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B00D7-4095-4B2D-8D5A-8117939733D3}">
  <sheetPr codeName="Hoja12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60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1448.143</v>
      </c>
      <c r="C7" s="189">
        <v>1602.441</v>
      </c>
      <c r="D7" s="189">
        <v>3770.1950000000002</v>
      </c>
      <c r="E7" s="189">
        <v>3390.0120000000002</v>
      </c>
      <c r="F7" s="190">
        <v>-10.08390812676797</v>
      </c>
      <c r="G7" s="37"/>
    </row>
    <row r="8" spans="1:14" ht="15.6" customHeight="1">
      <c r="A8" s="188" t="s">
        <v>11</v>
      </c>
      <c r="B8" s="189">
        <v>0</v>
      </c>
      <c r="C8" s="189">
        <v>0</v>
      </c>
      <c r="D8" s="189">
        <v>0</v>
      </c>
      <c r="E8" s="189">
        <v>0</v>
      </c>
      <c r="F8" s="190" t="s">
        <v>151</v>
      </c>
      <c r="G8" s="6"/>
    </row>
    <row r="9" spans="1:14" ht="15.6" customHeight="1">
      <c r="A9" s="188" t="s">
        <v>8</v>
      </c>
      <c r="B9" s="189">
        <v>97.305999999999997</v>
      </c>
      <c r="C9" s="189">
        <v>86.995000000000005</v>
      </c>
      <c r="D9" s="189">
        <v>481.34399999999999</v>
      </c>
      <c r="E9" s="189">
        <v>362.024</v>
      </c>
      <c r="F9" s="190">
        <v>-24.788924345166858</v>
      </c>
      <c r="G9" s="6"/>
    </row>
    <row r="10" spans="1:14" ht="15.6" customHeight="1">
      <c r="A10" s="188" t="s">
        <v>10</v>
      </c>
      <c r="B10" s="189">
        <v>1293.9010000000001</v>
      </c>
      <c r="C10" s="189">
        <v>813.23199999999997</v>
      </c>
      <c r="D10" s="189">
        <v>2120.9290000000001</v>
      </c>
      <c r="E10" s="189">
        <v>1644.5360000000001</v>
      </c>
      <c r="F10" s="190">
        <v>-22.461525114702109</v>
      </c>
    </row>
    <row r="11" spans="1:14" ht="15.6" customHeight="1">
      <c r="A11" s="188" t="s">
        <v>9</v>
      </c>
      <c r="B11" s="189">
        <v>43.901000000000003</v>
      </c>
      <c r="C11" s="189">
        <v>64.765000000000001</v>
      </c>
      <c r="D11" s="189">
        <v>243.857</v>
      </c>
      <c r="E11" s="189">
        <v>174.04599999999999</v>
      </c>
      <c r="F11" s="190">
        <v>-28.627843367219299</v>
      </c>
    </row>
    <row r="12" spans="1:14" ht="15.6" customHeight="1">
      <c r="A12" s="188" t="s">
        <v>6</v>
      </c>
      <c r="B12" s="189">
        <v>891.5870000000001</v>
      </c>
      <c r="C12" s="189">
        <v>804.87900000000002</v>
      </c>
      <c r="D12" s="189">
        <v>2413.424</v>
      </c>
      <c r="E12" s="189">
        <v>1933.249</v>
      </c>
      <c r="F12" s="190">
        <v>-19.896006669362691</v>
      </c>
    </row>
    <row r="13" spans="1:14" ht="15.6" customHeight="1">
      <c r="A13" s="188" t="s">
        <v>175</v>
      </c>
      <c r="B13" s="189">
        <v>151.13200000000001</v>
      </c>
      <c r="C13" s="189">
        <v>93.895999999999987</v>
      </c>
      <c r="D13" s="189">
        <v>365.24400000000003</v>
      </c>
      <c r="E13" s="189">
        <v>216.44200000000009</v>
      </c>
      <c r="F13" s="190">
        <v>-40.740436530100411</v>
      </c>
    </row>
    <row r="14" spans="1:14" ht="15.6" customHeight="1">
      <c r="A14" s="188" t="s">
        <v>148</v>
      </c>
      <c r="B14" s="189">
        <v>104.825</v>
      </c>
      <c r="C14" s="189">
        <v>101.754</v>
      </c>
      <c r="D14" s="189">
        <v>342.49300000000011</v>
      </c>
      <c r="E14" s="189">
        <v>307.50299999999999</v>
      </c>
      <c r="F14" s="190">
        <v>-10.21626719378207</v>
      </c>
    </row>
    <row r="15" spans="1:14" ht="15.6" customHeight="1">
      <c r="A15" s="188" t="s">
        <v>145</v>
      </c>
      <c r="B15" s="189">
        <v>0</v>
      </c>
      <c r="C15" s="189">
        <v>0</v>
      </c>
      <c r="D15" s="189">
        <v>0</v>
      </c>
      <c r="E15" s="189">
        <v>0</v>
      </c>
      <c r="F15" s="190" t="s">
        <v>151</v>
      </c>
    </row>
    <row r="16" spans="1:14" ht="15.6" customHeight="1">
      <c r="A16" s="188" t="s">
        <v>144</v>
      </c>
      <c r="B16" s="189">
        <v>17.585000000000001</v>
      </c>
      <c r="C16" s="189">
        <v>22.818999999999999</v>
      </c>
      <c r="D16" s="189">
        <v>47.124000000000009</v>
      </c>
      <c r="E16" s="189">
        <v>30.899000000000001</v>
      </c>
      <c r="F16" s="190">
        <v>-34.430438842203557</v>
      </c>
      <c r="G16" s="1"/>
    </row>
    <row r="17" spans="1:7" ht="15.6" customHeight="1">
      <c r="A17" s="188" t="s">
        <v>150</v>
      </c>
      <c r="B17" s="189">
        <v>177.91900000000001</v>
      </c>
      <c r="C17" s="189">
        <v>203.99199999999999</v>
      </c>
      <c r="D17" s="189">
        <v>488.697</v>
      </c>
      <c r="E17" s="189">
        <v>756.92000000000007</v>
      </c>
      <c r="F17" s="190">
        <v>54.885337949690687</v>
      </c>
      <c r="G17" s="2"/>
    </row>
    <row r="18" spans="1:7" ht="15.6" customHeight="1">
      <c r="A18" s="188" t="s">
        <v>147</v>
      </c>
      <c r="B18" s="189">
        <v>0</v>
      </c>
      <c r="C18" s="189">
        <v>0</v>
      </c>
      <c r="D18" s="189">
        <v>0</v>
      </c>
      <c r="E18" s="189">
        <v>0</v>
      </c>
      <c r="F18" s="190" t="s">
        <v>151</v>
      </c>
    </row>
    <row r="19" spans="1:7" ht="15.6" customHeight="1">
      <c r="A19" s="188" t="s">
        <v>143</v>
      </c>
      <c r="B19" s="189">
        <v>9.7740000000000009</v>
      </c>
      <c r="C19" s="189">
        <v>12.233000000000001</v>
      </c>
      <c r="D19" s="189">
        <v>52.109000000000009</v>
      </c>
      <c r="E19" s="189">
        <v>24.856000000000002</v>
      </c>
      <c r="F19" s="190">
        <v>-52.299986566619971</v>
      </c>
    </row>
    <row r="20" spans="1:7" ht="15.6" customHeight="1">
      <c r="A20" s="188" t="s">
        <v>142</v>
      </c>
      <c r="B20" s="189">
        <v>2176.8119999999999</v>
      </c>
      <c r="C20" s="189">
        <v>591.55199999999991</v>
      </c>
      <c r="D20" s="189">
        <v>2344.5909999999999</v>
      </c>
      <c r="E20" s="189">
        <v>803.17</v>
      </c>
      <c r="F20" s="190">
        <v>-65.743705405335092</v>
      </c>
    </row>
    <row r="21" spans="1:7" ht="15.6" customHeight="1">
      <c r="A21" s="188" t="s">
        <v>149</v>
      </c>
      <c r="B21" s="189">
        <v>7.2390000000000017</v>
      </c>
      <c r="C21" s="189">
        <v>12.8</v>
      </c>
      <c r="D21" s="189">
        <v>28.286000000000001</v>
      </c>
      <c r="E21" s="189">
        <v>31.056999999999999</v>
      </c>
      <c r="F21" s="190">
        <v>9.796365693275817</v>
      </c>
    </row>
    <row r="22" spans="1:7" ht="15.6" customHeight="1">
      <c r="A22" s="188" t="s">
        <v>146</v>
      </c>
      <c r="B22" s="189">
        <v>14.186</v>
      </c>
      <c r="C22" s="189">
        <v>8.9510000000000005</v>
      </c>
      <c r="D22" s="189">
        <v>56.038999999999987</v>
      </c>
      <c r="E22" s="189">
        <v>38.555999999999997</v>
      </c>
      <c r="F22" s="190">
        <v>-31.197915737254409</v>
      </c>
    </row>
    <row r="23" spans="1:7" ht="15.6" customHeight="1">
      <c r="A23" s="188" t="s">
        <v>165</v>
      </c>
      <c r="B23" s="189">
        <v>1.895</v>
      </c>
      <c r="C23" s="189">
        <v>2.306</v>
      </c>
      <c r="D23" s="189">
        <v>3.8640000000000012</v>
      </c>
      <c r="E23" s="189">
        <v>7.0490000000000004</v>
      </c>
      <c r="F23" s="190">
        <v>82.427536231884062</v>
      </c>
    </row>
    <row r="24" spans="1:7" ht="15.6" customHeight="1">
      <c r="A24" s="188" t="s">
        <v>141</v>
      </c>
      <c r="B24" s="189">
        <v>153.626</v>
      </c>
      <c r="C24" s="189">
        <v>345.827</v>
      </c>
      <c r="D24" s="189">
        <v>478.38800000000009</v>
      </c>
      <c r="E24" s="189">
        <v>584.80599999999993</v>
      </c>
      <c r="F24" s="190">
        <v>22.24512320543155</v>
      </c>
    </row>
    <row r="25" spans="1:7" ht="15.6" customHeight="1">
      <c r="A25" s="188" t="s">
        <v>140</v>
      </c>
      <c r="B25" s="189">
        <v>0</v>
      </c>
      <c r="C25" s="189">
        <v>0</v>
      </c>
      <c r="D25" s="189">
        <v>0</v>
      </c>
      <c r="E25" s="189">
        <v>0</v>
      </c>
      <c r="F25" s="190" t="s">
        <v>151</v>
      </c>
    </row>
    <row r="26" spans="1:7" ht="15.6" customHeight="1">
      <c r="A26" s="188" t="s">
        <v>152</v>
      </c>
      <c r="B26" s="189">
        <v>48.12</v>
      </c>
      <c r="C26" s="189">
        <v>70.834000000000003</v>
      </c>
      <c r="D26" s="189">
        <v>159.44200000000001</v>
      </c>
      <c r="E26" s="189">
        <v>117.89</v>
      </c>
      <c r="F26" s="190">
        <v>-26.06088734461434</v>
      </c>
    </row>
    <row r="27" spans="1:7" ht="15.6" customHeight="1">
      <c r="A27" s="188" t="s">
        <v>173</v>
      </c>
      <c r="B27" s="189">
        <v>3566.2539999999999</v>
      </c>
      <c r="C27" s="189">
        <v>2178.3339999999998</v>
      </c>
      <c r="D27" s="189">
        <v>5837.5630000000001</v>
      </c>
      <c r="E27" s="189">
        <v>4248.255000000001</v>
      </c>
      <c r="F27" s="190">
        <v>-27.225539150498239</v>
      </c>
    </row>
    <row r="28" spans="1:7" ht="15.6" customHeight="1">
      <c r="A28" s="188" t="s">
        <v>177</v>
      </c>
      <c r="B28" s="189">
        <v>78.349999999999994</v>
      </c>
      <c r="C28" s="189">
        <v>107.947</v>
      </c>
      <c r="D28" s="189">
        <v>327.755</v>
      </c>
      <c r="E28" s="189">
        <v>366.76299999999992</v>
      </c>
      <c r="F28" s="190">
        <v>11.901572821162119</v>
      </c>
    </row>
    <row r="29" spans="1:7" ht="15.6" customHeight="1">
      <c r="A29" s="188" t="s">
        <v>178</v>
      </c>
      <c r="B29" s="189">
        <v>560.16700000000003</v>
      </c>
      <c r="C29" s="189">
        <v>142.88</v>
      </c>
      <c r="D29" s="189">
        <v>932.47700000000009</v>
      </c>
      <c r="E29" s="189">
        <v>357.51600000000002</v>
      </c>
      <c r="F29" s="190">
        <v>-61.659536910829978</v>
      </c>
    </row>
    <row r="30" spans="1:7" ht="15.6" customHeight="1">
      <c r="A30" s="188" t="s">
        <v>179</v>
      </c>
      <c r="B30" s="189">
        <v>0</v>
      </c>
      <c r="C30" s="189">
        <v>0</v>
      </c>
      <c r="D30" s="189">
        <v>0</v>
      </c>
      <c r="E30" s="189">
        <v>0</v>
      </c>
      <c r="F30" s="190" t="s">
        <v>151</v>
      </c>
    </row>
    <row r="31" spans="1:7" ht="15.6" customHeight="1">
      <c r="A31" s="188" t="s">
        <v>180</v>
      </c>
      <c r="B31" s="189">
        <v>68.137</v>
      </c>
      <c r="C31" s="189">
        <v>148.43299999999999</v>
      </c>
      <c r="D31" s="189">
        <v>239.37</v>
      </c>
      <c r="E31" s="189">
        <v>339.59199999999998</v>
      </c>
      <c r="F31" s="190">
        <v>41.86907298324769</v>
      </c>
    </row>
    <row r="32" spans="1:7" ht="15.6" customHeight="1">
      <c r="A32" s="188" t="s">
        <v>181</v>
      </c>
      <c r="B32" s="189">
        <v>45.885000000000012</v>
      </c>
      <c r="C32" s="189">
        <v>88.805000000000007</v>
      </c>
      <c r="D32" s="189">
        <v>341.94200000000018</v>
      </c>
      <c r="E32" s="189">
        <v>484.19099999999997</v>
      </c>
      <c r="F32" s="190">
        <v>41.600329880505967</v>
      </c>
    </row>
    <row r="33" spans="1:6" ht="15.6" customHeight="1">
      <c r="A33" s="188" t="s">
        <v>182</v>
      </c>
      <c r="B33" s="189">
        <v>2651.0070000000001</v>
      </c>
      <c r="C33" s="189">
        <v>2334.9470000000001</v>
      </c>
      <c r="D33" s="189">
        <v>6625.9679999999998</v>
      </c>
      <c r="E33" s="189">
        <v>5583.2740000000003</v>
      </c>
      <c r="F33" s="190">
        <v>-15.736478051206999</v>
      </c>
    </row>
    <row r="34" spans="1:6" ht="15.6" customHeight="1">
      <c r="A34" s="188" t="s">
        <v>183</v>
      </c>
      <c r="B34" s="189">
        <v>0</v>
      </c>
      <c r="C34" s="189">
        <v>0</v>
      </c>
      <c r="D34" s="189">
        <v>0</v>
      </c>
      <c r="E34" s="189">
        <v>0</v>
      </c>
      <c r="F34" s="190" t="s">
        <v>151</v>
      </c>
    </row>
    <row r="35" spans="1:6" ht="15.6" customHeight="1">
      <c r="A35" s="156" t="s">
        <v>153</v>
      </c>
      <c r="B35" s="76">
        <f>SUM(B7:B34)</f>
        <v>13607.751</v>
      </c>
      <c r="C35" s="77">
        <f>SUM(C7:C34)</f>
        <v>9840.6219999999994</v>
      </c>
      <c r="D35" s="76">
        <f>SUM(D7:D34)</f>
        <v>27701.100999999999</v>
      </c>
      <c r="E35" s="78">
        <f>SUM(E7:E34)</f>
        <v>21802.606000000003</v>
      </c>
      <c r="F35" s="140">
        <f>E35*100/D35-100</f>
        <v>-21.293359422789706</v>
      </c>
    </row>
    <row r="36" spans="1:6" ht="15.6" customHeight="1">
      <c r="A36" s="73" t="s">
        <v>86</v>
      </c>
      <c r="B36" s="72"/>
      <c r="D36" s="72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55" priority="2">
      <formula>MOD(ROW(),2)=0</formula>
    </cfRule>
  </conditionalFormatting>
  <conditionalFormatting sqref="F7:F35">
    <cfRule type="expression" dxfId="54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7D876-7EAD-4339-9237-19C8982467BA}">
  <sheetPr codeName="Hoja13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61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10116</v>
      </c>
      <c r="C7" s="189">
        <v>3519</v>
      </c>
      <c r="D7" s="189">
        <v>16266</v>
      </c>
      <c r="E7" s="189">
        <v>8679</v>
      </c>
      <c r="F7" s="190">
        <v>-46.643305053485797</v>
      </c>
      <c r="G7" s="37"/>
    </row>
    <row r="8" spans="1:14" ht="15.6" customHeight="1">
      <c r="A8" s="188" t="s">
        <v>11</v>
      </c>
      <c r="B8" s="189">
        <v>869</v>
      </c>
      <c r="C8" s="189">
        <v>2460</v>
      </c>
      <c r="D8" s="189">
        <v>2162</v>
      </c>
      <c r="E8" s="189">
        <v>6710</v>
      </c>
      <c r="F8" s="190">
        <v>210.36077705827941</v>
      </c>
      <c r="G8" s="6"/>
    </row>
    <row r="9" spans="1:14" ht="15.6" customHeight="1">
      <c r="A9" s="188" t="s">
        <v>8</v>
      </c>
      <c r="B9" s="189">
        <v>4575</v>
      </c>
      <c r="C9" s="189">
        <v>5497</v>
      </c>
      <c r="D9" s="189">
        <v>15068</v>
      </c>
      <c r="E9" s="189">
        <v>15661</v>
      </c>
      <c r="F9" s="190">
        <v>3.9354924342978572</v>
      </c>
      <c r="G9" s="6"/>
    </row>
    <row r="10" spans="1:14" ht="15.6" customHeight="1">
      <c r="A10" s="188" t="s">
        <v>10</v>
      </c>
      <c r="B10" s="189">
        <v>3806</v>
      </c>
      <c r="C10" s="189">
        <v>3130</v>
      </c>
      <c r="D10" s="189">
        <v>10789</v>
      </c>
      <c r="E10" s="189">
        <v>9039</v>
      </c>
      <c r="F10" s="190">
        <v>-16.220224302530351</v>
      </c>
    </row>
    <row r="11" spans="1:14" ht="15.6" customHeight="1">
      <c r="A11" s="188" t="s">
        <v>9</v>
      </c>
      <c r="B11" s="189">
        <v>250162</v>
      </c>
      <c r="C11" s="189">
        <v>259762</v>
      </c>
      <c r="D11" s="189">
        <v>791339</v>
      </c>
      <c r="E11" s="189">
        <v>723448</v>
      </c>
      <c r="F11" s="190">
        <v>-8.5792561721335545</v>
      </c>
    </row>
    <row r="12" spans="1:14" ht="15.6" customHeight="1">
      <c r="A12" s="188" t="s">
        <v>6</v>
      </c>
      <c r="B12" s="189">
        <v>10991</v>
      </c>
      <c r="C12" s="189">
        <v>13887</v>
      </c>
      <c r="D12" s="189">
        <v>25780</v>
      </c>
      <c r="E12" s="189">
        <v>31674</v>
      </c>
      <c r="F12" s="190">
        <v>22.862684251357631</v>
      </c>
    </row>
    <row r="13" spans="1:14" ht="15.6" customHeight="1">
      <c r="A13" s="188" t="s">
        <v>175</v>
      </c>
      <c r="B13" s="189">
        <v>7552</v>
      </c>
      <c r="C13" s="189">
        <v>6254</v>
      </c>
      <c r="D13" s="189">
        <v>22077</v>
      </c>
      <c r="E13" s="189">
        <v>13085</v>
      </c>
      <c r="F13" s="190">
        <v>-40.730171671875709</v>
      </c>
    </row>
    <row r="14" spans="1:14" ht="15.6" customHeight="1">
      <c r="A14" s="188" t="s">
        <v>148</v>
      </c>
      <c r="B14" s="189">
        <v>141517</v>
      </c>
      <c r="C14" s="189">
        <v>133317</v>
      </c>
      <c r="D14" s="189">
        <v>374707</v>
      </c>
      <c r="E14" s="189">
        <v>368502</v>
      </c>
      <c r="F14" s="190">
        <v>-1.6559605238226141</v>
      </c>
    </row>
    <row r="15" spans="1:14" ht="15.6" customHeight="1">
      <c r="A15" s="188" t="s">
        <v>145</v>
      </c>
      <c r="B15" s="189">
        <v>2092</v>
      </c>
      <c r="C15" s="189">
        <v>1912</v>
      </c>
      <c r="D15" s="189">
        <v>5595</v>
      </c>
      <c r="E15" s="189">
        <v>5055</v>
      </c>
      <c r="F15" s="190">
        <v>-9.651474530831095</v>
      </c>
    </row>
    <row r="16" spans="1:14" ht="15.6" customHeight="1">
      <c r="A16" s="188" t="s">
        <v>144</v>
      </c>
      <c r="B16" s="189">
        <v>17949</v>
      </c>
      <c r="C16" s="189">
        <v>25834</v>
      </c>
      <c r="D16" s="189">
        <v>58606</v>
      </c>
      <c r="E16" s="189">
        <v>67001</v>
      </c>
      <c r="F16" s="190">
        <v>14.32447189707538</v>
      </c>
      <c r="G16" s="1"/>
    </row>
    <row r="17" spans="1:7" ht="15.6" customHeight="1">
      <c r="A17" s="188" t="s">
        <v>150</v>
      </c>
      <c r="B17" s="189">
        <v>1374</v>
      </c>
      <c r="C17" s="189">
        <v>2210</v>
      </c>
      <c r="D17" s="189">
        <v>4046</v>
      </c>
      <c r="E17" s="189">
        <v>7136</v>
      </c>
      <c r="F17" s="190">
        <v>76.371725160652488</v>
      </c>
      <c r="G17" s="2"/>
    </row>
    <row r="18" spans="1:7" ht="15.6" customHeight="1">
      <c r="A18" s="188" t="s">
        <v>147</v>
      </c>
      <c r="B18" s="189">
        <v>65878</v>
      </c>
      <c r="C18" s="189">
        <v>56519</v>
      </c>
      <c r="D18" s="189">
        <v>187380</v>
      </c>
      <c r="E18" s="189">
        <v>150665</v>
      </c>
      <c r="F18" s="190">
        <v>-19.593873412317219</v>
      </c>
    </row>
    <row r="19" spans="1:7" ht="15.6" customHeight="1">
      <c r="A19" s="188" t="s">
        <v>143</v>
      </c>
      <c r="B19" s="189">
        <v>1183</v>
      </c>
      <c r="C19" s="189">
        <v>750</v>
      </c>
      <c r="D19" s="189">
        <v>2736</v>
      </c>
      <c r="E19" s="189">
        <v>2727</v>
      </c>
      <c r="F19" s="190">
        <v>-0.32894736842105488</v>
      </c>
    </row>
    <row r="20" spans="1:7" ht="15.6" customHeight="1">
      <c r="A20" s="188" t="s">
        <v>142</v>
      </c>
      <c r="B20" s="189">
        <v>0</v>
      </c>
      <c r="C20" s="189">
        <v>0</v>
      </c>
      <c r="D20" s="189">
        <v>6831</v>
      </c>
      <c r="E20" s="189">
        <v>5395</v>
      </c>
      <c r="F20" s="190">
        <v>-21.021812326160159</v>
      </c>
    </row>
    <row r="21" spans="1:7" ht="15.6" customHeight="1">
      <c r="A21" s="188" t="s">
        <v>149</v>
      </c>
      <c r="B21" s="189">
        <v>9980</v>
      </c>
      <c r="C21" s="189">
        <v>12850</v>
      </c>
      <c r="D21" s="189">
        <v>48393</v>
      </c>
      <c r="E21" s="189">
        <v>37490</v>
      </c>
      <c r="F21" s="190">
        <v>-22.530117992271609</v>
      </c>
    </row>
    <row r="22" spans="1:7" ht="15.6" customHeight="1">
      <c r="A22" s="188" t="s">
        <v>146</v>
      </c>
      <c r="B22" s="189">
        <v>275247</v>
      </c>
      <c r="C22" s="189">
        <v>247226</v>
      </c>
      <c r="D22" s="189">
        <v>735275</v>
      </c>
      <c r="E22" s="189">
        <v>749927</v>
      </c>
      <c r="F22" s="190">
        <v>1.9927238108190859</v>
      </c>
    </row>
    <row r="23" spans="1:7" ht="15.6" customHeight="1">
      <c r="A23" s="188" t="s">
        <v>165</v>
      </c>
      <c r="B23" s="189">
        <v>6467</v>
      </c>
      <c r="C23" s="189">
        <v>10345</v>
      </c>
      <c r="D23" s="189">
        <v>11436</v>
      </c>
      <c r="E23" s="189">
        <v>36566</v>
      </c>
      <c r="F23" s="190">
        <v>219.74466596712139</v>
      </c>
    </row>
    <row r="24" spans="1:7" ht="15.6" customHeight="1">
      <c r="A24" s="188" t="s">
        <v>141</v>
      </c>
      <c r="B24" s="189">
        <v>1037</v>
      </c>
      <c r="C24" s="189">
        <v>1636</v>
      </c>
      <c r="D24" s="189">
        <v>6333</v>
      </c>
      <c r="E24" s="189">
        <v>5072</v>
      </c>
      <c r="F24" s="190">
        <v>-19.911574293383861</v>
      </c>
    </row>
    <row r="25" spans="1:7" ht="15.6" customHeight="1">
      <c r="A25" s="188" t="s">
        <v>140</v>
      </c>
      <c r="B25" s="189">
        <v>161</v>
      </c>
      <c r="C25" s="189">
        <v>0</v>
      </c>
      <c r="D25" s="189">
        <v>999</v>
      </c>
      <c r="E25" s="189">
        <v>1107</v>
      </c>
      <c r="F25" s="190">
        <v>10.810810810810811</v>
      </c>
    </row>
    <row r="26" spans="1:7" ht="15.6" customHeight="1">
      <c r="A26" s="188" t="s">
        <v>152</v>
      </c>
      <c r="B26" s="189">
        <v>1447</v>
      </c>
      <c r="C26" s="189">
        <v>1032</v>
      </c>
      <c r="D26" s="189">
        <v>4839</v>
      </c>
      <c r="E26" s="189">
        <v>3770</v>
      </c>
      <c r="F26" s="190">
        <v>-22.091341186195489</v>
      </c>
    </row>
    <row r="27" spans="1:7" ht="15.6" customHeight="1">
      <c r="A27" s="188" t="s">
        <v>173</v>
      </c>
      <c r="B27" s="189">
        <v>4471</v>
      </c>
      <c r="C27" s="189">
        <v>3163</v>
      </c>
      <c r="D27" s="189">
        <v>9495</v>
      </c>
      <c r="E27" s="189">
        <v>8622</v>
      </c>
      <c r="F27" s="190">
        <v>-9.1943127962085356</v>
      </c>
    </row>
    <row r="28" spans="1:7" ht="15.6" customHeight="1">
      <c r="A28" s="188" t="s">
        <v>177</v>
      </c>
      <c r="B28" s="189">
        <v>83714</v>
      </c>
      <c r="C28" s="189">
        <v>105334</v>
      </c>
      <c r="D28" s="189">
        <v>214856</v>
      </c>
      <c r="E28" s="189">
        <v>310753</v>
      </c>
      <c r="F28" s="190">
        <v>44.63314964441301</v>
      </c>
    </row>
    <row r="29" spans="1:7" ht="15.6" customHeight="1">
      <c r="A29" s="188" t="s">
        <v>178</v>
      </c>
      <c r="B29" s="189">
        <v>5449</v>
      </c>
      <c r="C29" s="189">
        <v>3241</v>
      </c>
      <c r="D29" s="189">
        <v>13491</v>
      </c>
      <c r="E29" s="189">
        <v>10954</v>
      </c>
      <c r="F29" s="190">
        <v>-18.80512934548959</v>
      </c>
    </row>
    <row r="30" spans="1:7" ht="15.6" customHeight="1">
      <c r="A30" s="188" t="s">
        <v>179</v>
      </c>
      <c r="B30" s="189">
        <v>3393</v>
      </c>
      <c r="C30" s="189">
        <v>2030</v>
      </c>
      <c r="D30" s="189">
        <v>7908</v>
      </c>
      <c r="E30" s="189">
        <v>6788</v>
      </c>
      <c r="F30" s="190">
        <v>-14.162873039959541</v>
      </c>
    </row>
    <row r="31" spans="1:7" ht="15.6" customHeight="1">
      <c r="A31" s="188" t="s">
        <v>180</v>
      </c>
      <c r="B31" s="189">
        <v>8529</v>
      </c>
      <c r="C31" s="189">
        <v>9053</v>
      </c>
      <c r="D31" s="189">
        <v>25500</v>
      </c>
      <c r="E31" s="189">
        <v>34945</v>
      </c>
      <c r="F31" s="190">
        <v>37.039215686274503</v>
      </c>
    </row>
    <row r="32" spans="1:7" ht="15.6" customHeight="1">
      <c r="A32" s="188" t="s">
        <v>181</v>
      </c>
      <c r="B32" s="189">
        <v>46463</v>
      </c>
      <c r="C32" s="189">
        <v>67164</v>
      </c>
      <c r="D32" s="189">
        <v>128066</v>
      </c>
      <c r="E32" s="189">
        <v>166411</v>
      </c>
      <c r="F32" s="190">
        <v>29.941592616307219</v>
      </c>
    </row>
    <row r="33" spans="1:6" ht="15.6" customHeight="1">
      <c r="A33" s="188" t="s">
        <v>182</v>
      </c>
      <c r="B33" s="189">
        <v>10712</v>
      </c>
      <c r="C33" s="189">
        <v>1792</v>
      </c>
      <c r="D33" s="189">
        <v>25804</v>
      </c>
      <c r="E33" s="189">
        <v>16755</v>
      </c>
      <c r="F33" s="190">
        <v>-35.068206479615569</v>
      </c>
    </row>
    <row r="34" spans="1:6" ht="15.6" customHeight="1">
      <c r="A34" s="188" t="s">
        <v>183</v>
      </c>
      <c r="B34" s="189">
        <v>587</v>
      </c>
      <c r="C34" s="189">
        <v>443</v>
      </c>
      <c r="D34" s="189">
        <v>1795</v>
      </c>
      <c r="E34" s="189">
        <v>2309</v>
      </c>
      <c r="F34" s="190">
        <v>28.635097493036199</v>
      </c>
    </row>
    <row r="35" spans="1:6" ht="15.6" customHeight="1">
      <c r="A35" s="156" t="s">
        <v>153</v>
      </c>
      <c r="B35" s="76">
        <f>SUM(B7:B34)</f>
        <v>975721</v>
      </c>
      <c r="C35" s="77">
        <f>SUM(C7:C34)</f>
        <v>980360</v>
      </c>
      <c r="D35" s="178">
        <f>SUM(D7:D34)</f>
        <v>2757572</v>
      </c>
      <c r="E35" s="178">
        <f>SUM(E7:E34)</f>
        <v>2806246</v>
      </c>
      <c r="F35" s="140">
        <f>E35*100/D35-100</f>
        <v>1.7651035040970839</v>
      </c>
    </row>
    <row r="36" spans="1:6" ht="15.6" customHeight="1">
      <c r="A36" s="73" t="s">
        <v>160</v>
      </c>
      <c r="B36" s="72"/>
      <c r="D36" s="13"/>
      <c r="F36" s="23"/>
    </row>
  </sheetData>
  <mergeCells count="3">
    <mergeCell ref="B5:C5"/>
    <mergeCell ref="D5:F5"/>
    <mergeCell ref="A5:A6"/>
  </mergeCells>
  <conditionalFormatting sqref="A7:F34">
    <cfRule type="expression" dxfId="53" priority="2">
      <formula>MOD(ROW(),2)=0</formula>
    </cfRule>
  </conditionalFormatting>
  <conditionalFormatting sqref="F7:F35">
    <cfRule type="expression" dxfId="52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D46E4-BFB3-4574-A610-E199BF987757}">
  <sheetPr codeName="Hoja14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62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3763</v>
      </c>
      <c r="C7" s="189">
        <v>1526</v>
      </c>
      <c r="D7" s="189">
        <v>8023</v>
      </c>
      <c r="E7" s="189">
        <v>5287</v>
      </c>
      <c r="F7" s="190">
        <v>-34.101956873987291</v>
      </c>
      <c r="G7" s="37"/>
    </row>
    <row r="8" spans="1:14" ht="15.6" customHeight="1">
      <c r="A8" s="188" t="s">
        <v>11</v>
      </c>
      <c r="B8" s="189">
        <v>77</v>
      </c>
      <c r="C8" s="189">
        <v>114</v>
      </c>
      <c r="D8" s="189">
        <v>248</v>
      </c>
      <c r="E8" s="189">
        <v>468</v>
      </c>
      <c r="F8" s="190">
        <v>88.709677419354847</v>
      </c>
      <c r="G8" s="6"/>
    </row>
    <row r="9" spans="1:14" ht="15.6" customHeight="1">
      <c r="A9" s="188" t="s">
        <v>8</v>
      </c>
      <c r="B9" s="189">
        <v>1376</v>
      </c>
      <c r="C9" s="189">
        <v>1956</v>
      </c>
      <c r="D9" s="189">
        <v>5638</v>
      </c>
      <c r="E9" s="189">
        <v>6618</v>
      </c>
      <c r="F9" s="190">
        <v>17.382050372472509</v>
      </c>
      <c r="G9" s="6"/>
    </row>
    <row r="10" spans="1:14" ht="15.6" customHeight="1">
      <c r="A10" s="188" t="s">
        <v>10</v>
      </c>
      <c r="B10" s="189">
        <v>1098</v>
      </c>
      <c r="C10" s="189">
        <v>1106</v>
      </c>
      <c r="D10" s="189">
        <v>3470</v>
      </c>
      <c r="E10" s="189">
        <v>2902</v>
      </c>
      <c r="F10" s="190">
        <v>-16.368876080691649</v>
      </c>
    </row>
    <row r="11" spans="1:14" ht="15.6" customHeight="1">
      <c r="A11" s="188" t="s">
        <v>9</v>
      </c>
      <c r="B11" s="189">
        <v>241379</v>
      </c>
      <c r="C11" s="189">
        <v>246669</v>
      </c>
      <c r="D11" s="189">
        <v>760304</v>
      </c>
      <c r="E11" s="189">
        <v>689935</v>
      </c>
      <c r="F11" s="190">
        <v>-9.255376796649756</v>
      </c>
    </row>
    <row r="12" spans="1:14" ht="15.6" customHeight="1">
      <c r="A12" s="188" t="s">
        <v>6</v>
      </c>
      <c r="B12" s="189">
        <v>1554</v>
      </c>
      <c r="C12" s="189">
        <v>5530</v>
      </c>
      <c r="D12" s="189">
        <v>6384</v>
      </c>
      <c r="E12" s="189">
        <v>11355</v>
      </c>
      <c r="F12" s="190">
        <v>77.866541353383468</v>
      </c>
    </row>
    <row r="13" spans="1:14" ht="15.6" customHeight="1">
      <c r="A13" s="188" t="s">
        <v>175</v>
      </c>
      <c r="B13" s="189">
        <v>12</v>
      </c>
      <c r="C13" s="189">
        <v>55</v>
      </c>
      <c r="D13" s="189">
        <v>62</v>
      </c>
      <c r="E13" s="189">
        <v>77</v>
      </c>
      <c r="F13" s="190">
        <v>24.193548387096769</v>
      </c>
    </row>
    <row r="14" spans="1:14" ht="15.6" customHeight="1">
      <c r="A14" s="188" t="s">
        <v>148</v>
      </c>
      <c r="B14" s="189">
        <v>121356</v>
      </c>
      <c r="C14" s="189">
        <v>107812</v>
      </c>
      <c r="D14" s="189">
        <v>315774</v>
      </c>
      <c r="E14" s="189">
        <v>303853</v>
      </c>
      <c r="F14" s="190">
        <v>-3.7751683165808458</v>
      </c>
    </row>
    <row r="15" spans="1:14" ht="15.6" customHeight="1">
      <c r="A15" s="188" t="s">
        <v>145</v>
      </c>
      <c r="B15" s="189">
        <v>1817</v>
      </c>
      <c r="C15" s="189">
        <v>1558</v>
      </c>
      <c r="D15" s="189">
        <v>4676</v>
      </c>
      <c r="E15" s="189">
        <v>4120</v>
      </c>
      <c r="F15" s="190">
        <v>-11.890504704875971</v>
      </c>
    </row>
    <row r="16" spans="1:14" ht="15.6" customHeight="1">
      <c r="A16" s="188" t="s">
        <v>144</v>
      </c>
      <c r="B16" s="189">
        <v>4035</v>
      </c>
      <c r="C16" s="189">
        <v>1166</v>
      </c>
      <c r="D16" s="189">
        <v>6256</v>
      </c>
      <c r="E16" s="189">
        <v>5307</v>
      </c>
      <c r="F16" s="190">
        <v>-15.169437340153451</v>
      </c>
      <c r="G16" s="1"/>
    </row>
    <row r="17" spans="1:7" ht="15.6" customHeight="1">
      <c r="A17" s="188" t="s">
        <v>150</v>
      </c>
      <c r="B17" s="189">
        <v>0</v>
      </c>
      <c r="C17" s="189">
        <v>0</v>
      </c>
      <c r="D17" s="189">
        <v>0</v>
      </c>
      <c r="E17" s="189">
        <v>0</v>
      </c>
      <c r="F17" s="190" t="s">
        <v>151</v>
      </c>
      <c r="G17" s="2"/>
    </row>
    <row r="18" spans="1:7" ht="15.6" customHeight="1">
      <c r="A18" s="188" t="s">
        <v>147</v>
      </c>
      <c r="B18" s="189">
        <v>63496</v>
      </c>
      <c r="C18" s="189">
        <v>54442</v>
      </c>
      <c r="D18" s="189">
        <v>179274</v>
      </c>
      <c r="E18" s="189">
        <v>143754</v>
      </c>
      <c r="F18" s="190">
        <v>-19.813246761939819</v>
      </c>
    </row>
    <row r="19" spans="1:7" ht="15.6" customHeight="1">
      <c r="A19" s="188" t="s">
        <v>143</v>
      </c>
      <c r="B19" s="189">
        <v>995</v>
      </c>
      <c r="C19" s="189">
        <v>599</v>
      </c>
      <c r="D19" s="189">
        <v>1741</v>
      </c>
      <c r="E19" s="189">
        <v>1890</v>
      </c>
      <c r="F19" s="190">
        <v>8.5582998276852322</v>
      </c>
    </row>
    <row r="20" spans="1:7" ht="15.6" customHeight="1">
      <c r="A20" s="188" t="s">
        <v>142</v>
      </c>
      <c r="B20" s="189">
        <v>0</v>
      </c>
      <c r="C20" s="189">
        <v>0</v>
      </c>
      <c r="D20" s="189">
        <v>6831</v>
      </c>
      <c r="E20" s="189">
        <v>5395</v>
      </c>
      <c r="F20" s="190">
        <v>-21.021812326160159</v>
      </c>
    </row>
    <row r="21" spans="1:7" ht="15.6" customHeight="1">
      <c r="A21" s="188" t="s">
        <v>149</v>
      </c>
      <c r="B21" s="189">
        <v>8343</v>
      </c>
      <c r="C21" s="189">
        <v>11140</v>
      </c>
      <c r="D21" s="189">
        <v>40790</v>
      </c>
      <c r="E21" s="189">
        <v>32422</v>
      </c>
      <c r="F21" s="190">
        <v>-20.51483206668301</v>
      </c>
    </row>
    <row r="22" spans="1:7" ht="15.6" customHeight="1">
      <c r="A22" s="188" t="s">
        <v>146</v>
      </c>
      <c r="B22" s="189">
        <v>248251</v>
      </c>
      <c r="C22" s="189">
        <v>211788</v>
      </c>
      <c r="D22" s="189">
        <v>654042</v>
      </c>
      <c r="E22" s="189">
        <v>637505</v>
      </c>
      <c r="F22" s="190">
        <v>-2.5284308958751889</v>
      </c>
    </row>
    <row r="23" spans="1:7" ht="15.6" customHeight="1">
      <c r="A23" s="188" t="s">
        <v>165</v>
      </c>
      <c r="B23" s="189">
        <v>4308</v>
      </c>
      <c r="C23" s="189">
        <v>4997</v>
      </c>
      <c r="D23" s="189">
        <v>6915</v>
      </c>
      <c r="E23" s="189">
        <v>24957</v>
      </c>
      <c r="F23" s="190">
        <v>260.91106290672451</v>
      </c>
    </row>
    <row r="24" spans="1:7" ht="15.6" customHeight="1">
      <c r="A24" s="188" t="s">
        <v>141</v>
      </c>
      <c r="B24" s="189">
        <v>515</v>
      </c>
      <c r="C24" s="189">
        <v>922</v>
      </c>
      <c r="D24" s="189">
        <v>4606</v>
      </c>
      <c r="E24" s="189">
        <v>3342</v>
      </c>
      <c r="F24" s="190">
        <v>-27.442466348241421</v>
      </c>
    </row>
    <row r="25" spans="1:7" ht="15.6" customHeight="1">
      <c r="A25" s="188" t="s">
        <v>140</v>
      </c>
      <c r="B25" s="189">
        <v>0</v>
      </c>
      <c r="C25" s="189">
        <v>0</v>
      </c>
      <c r="D25" s="189">
        <v>0</v>
      </c>
      <c r="E25" s="189">
        <v>0</v>
      </c>
      <c r="F25" s="190" t="s">
        <v>151</v>
      </c>
    </row>
    <row r="26" spans="1:7" ht="15.6" customHeight="1">
      <c r="A26" s="188" t="s">
        <v>152</v>
      </c>
      <c r="B26" s="189">
        <v>1103</v>
      </c>
      <c r="C26" s="189">
        <v>679</v>
      </c>
      <c r="D26" s="189">
        <v>3264</v>
      </c>
      <c r="E26" s="189">
        <v>2441</v>
      </c>
      <c r="F26" s="190">
        <v>-25.214460784313729</v>
      </c>
    </row>
    <row r="27" spans="1:7" ht="15.6" customHeight="1">
      <c r="A27" s="188" t="s">
        <v>173</v>
      </c>
      <c r="B27" s="189">
        <v>852</v>
      </c>
      <c r="C27" s="189">
        <v>918</v>
      </c>
      <c r="D27" s="189">
        <v>2706</v>
      </c>
      <c r="E27" s="189">
        <v>3145</v>
      </c>
      <c r="F27" s="190">
        <v>16.22320768662232</v>
      </c>
    </row>
    <row r="28" spans="1:7" ht="15.6" customHeight="1">
      <c r="A28" s="188" t="s">
        <v>177</v>
      </c>
      <c r="B28" s="189">
        <v>70904</v>
      </c>
      <c r="C28" s="189">
        <v>84145</v>
      </c>
      <c r="D28" s="189">
        <v>165058</v>
      </c>
      <c r="E28" s="189">
        <v>244807</v>
      </c>
      <c r="F28" s="190">
        <v>48.315743556810332</v>
      </c>
    </row>
    <row r="29" spans="1:7" ht="15.6" customHeight="1">
      <c r="A29" s="188" t="s">
        <v>178</v>
      </c>
      <c r="B29" s="189">
        <v>2942</v>
      </c>
      <c r="C29" s="189">
        <v>2360</v>
      </c>
      <c r="D29" s="189">
        <v>8181</v>
      </c>
      <c r="E29" s="189">
        <v>7895</v>
      </c>
      <c r="F29" s="190">
        <v>-3.4959051460701569</v>
      </c>
    </row>
    <row r="30" spans="1:7" ht="15.6" customHeight="1">
      <c r="A30" s="188" t="s">
        <v>179</v>
      </c>
      <c r="B30" s="189">
        <v>1456</v>
      </c>
      <c r="C30" s="189">
        <v>1205</v>
      </c>
      <c r="D30" s="189">
        <v>4393</v>
      </c>
      <c r="E30" s="189">
        <v>4295</v>
      </c>
      <c r="F30" s="190">
        <v>-2.230821761893921</v>
      </c>
    </row>
    <row r="31" spans="1:7" ht="15.6" customHeight="1">
      <c r="A31" s="188" t="s">
        <v>180</v>
      </c>
      <c r="B31" s="189">
        <v>2705</v>
      </c>
      <c r="C31" s="189">
        <v>1757</v>
      </c>
      <c r="D31" s="189">
        <v>9990</v>
      </c>
      <c r="E31" s="189">
        <v>11922</v>
      </c>
      <c r="F31" s="190">
        <v>19.339339339339329</v>
      </c>
    </row>
    <row r="32" spans="1:7" ht="15.6" customHeight="1">
      <c r="A32" s="188" t="s">
        <v>181</v>
      </c>
      <c r="B32" s="189">
        <v>37476</v>
      </c>
      <c r="C32" s="189">
        <v>56262</v>
      </c>
      <c r="D32" s="189">
        <v>101982</v>
      </c>
      <c r="E32" s="189">
        <v>135637</v>
      </c>
      <c r="F32" s="190">
        <v>33.000921731285899</v>
      </c>
    </row>
    <row r="33" spans="1:6" ht="15.6" customHeight="1">
      <c r="A33" s="188" t="s">
        <v>182</v>
      </c>
      <c r="B33" s="189">
        <v>5922</v>
      </c>
      <c r="C33" s="189">
        <v>0</v>
      </c>
      <c r="D33" s="189">
        <v>13855</v>
      </c>
      <c r="E33" s="189">
        <v>5335</v>
      </c>
      <c r="F33" s="190">
        <v>-61.494045470949118</v>
      </c>
    </row>
    <row r="34" spans="1:6" ht="15.6" customHeight="1">
      <c r="A34" s="188" t="s">
        <v>183</v>
      </c>
      <c r="B34" s="189">
        <v>203</v>
      </c>
      <c r="C34" s="189">
        <v>0</v>
      </c>
      <c r="D34" s="189">
        <v>647</v>
      </c>
      <c r="E34" s="189">
        <v>133</v>
      </c>
      <c r="F34" s="190">
        <v>-79.443585780525495</v>
      </c>
    </row>
    <row r="35" spans="1:6" ht="15.6" customHeight="1">
      <c r="A35" s="156" t="s">
        <v>153</v>
      </c>
      <c r="B35" s="76">
        <f>SUM(B7:B34)</f>
        <v>825938</v>
      </c>
      <c r="C35" s="77">
        <f>SUM(C7:C34)</f>
        <v>798706</v>
      </c>
      <c r="D35" s="76">
        <f>SUM(D7:D34)</f>
        <v>2315110</v>
      </c>
      <c r="E35" s="78">
        <f>SUM(E7:E34)</f>
        <v>2294797</v>
      </c>
      <c r="F35" s="140">
        <f>E35*100/D35-100</f>
        <v>-0.87740971271342971</v>
      </c>
    </row>
    <row r="36" spans="1:6" ht="15.6" customHeight="1">
      <c r="A36" s="73" t="s">
        <v>82</v>
      </c>
      <c r="B36" s="72"/>
      <c r="D36" s="13"/>
    </row>
  </sheetData>
  <mergeCells count="3">
    <mergeCell ref="B5:C5"/>
    <mergeCell ref="D5:F5"/>
    <mergeCell ref="A5:A6"/>
  </mergeCells>
  <conditionalFormatting sqref="A7:F34">
    <cfRule type="expression" dxfId="51" priority="2">
      <formula>MOD(ROW(),2)=0</formula>
    </cfRule>
  </conditionalFormatting>
  <conditionalFormatting sqref="F7:F35">
    <cfRule type="expression" dxfId="50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0EA51-3E8B-4414-B76F-B36C5F255AAB}">
  <sheetPr codeName="Hoja15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63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0</v>
      </c>
      <c r="C7" s="189">
        <v>0</v>
      </c>
      <c r="D7" s="189">
        <v>0</v>
      </c>
      <c r="E7" s="189">
        <v>0</v>
      </c>
      <c r="F7" s="190" t="s">
        <v>151</v>
      </c>
      <c r="G7" s="37"/>
    </row>
    <row r="8" spans="1:14" ht="15.6" customHeight="1">
      <c r="A8" s="188" t="s">
        <v>11</v>
      </c>
      <c r="B8" s="189">
        <v>0</v>
      </c>
      <c r="C8" s="189">
        <v>0</v>
      </c>
      <c r="D8" s="189">
        <v>0</v>
      </c>
      <c r="E8" s="189">
        <v>0</v>
      </c>
      <c r="F8" s="190" t="s">
        <v>151</v>
      </c>
      <c r="G8" s="6"/>
    </row>
    <row r="9" spans="1:14" ht="15.6" customHeight="1">
      <c r="A9" s="188" t="s">
        <v>8</v>
      </c>
      <c r="B9" s="189">
        <v>0</v>
      </c>
      <c r="C9" s="189">
        <v>0</v>
      </c>
      <c r="D9" s="189">
        <v>0</v>
      </c>
      <c r="E9" s="189">
        <v>0</v>
      </c>
      <c r="F9" s="190" t="s">
        <v>151</v>
      </c>
      <c r="G9" s="6"/>
    </row>
    <row r="10" spans="1:14" ht="15.6" customHeight="1">
      <c r="A10" s="188" t="s">
        <v>10</v>
      </c>
      <c r="B10" s="189">
        <v>0</v>
      </c>
      <c r="C10" s="189">
        <v>0</v>
      </c>
      <c r="D10" s="189">
        <v>14700</v>
      </c>
      <c r="E10" s="189">
        <v>0</v>
      </c>
      <c r="F10" s="190">
        <v>-100</v>
      </c>
    </row>
    <row r="11" spans="1:14" ht="15.6" customHeight="1">
      <c r="A11" s="188" t="s">
        <v>9</v>
      </c>
      <c r="B11" s="189">
        <v>254282</v>
      </c>
      <c r="C11" s="189">
        <v>372839</v>
      </c>
      <c r="D11" s="189">
        <v>854733</v>
      </c>
      <c r="E11" s="189">
        <v>863181</v>
      </c>
      <c r="F11" s="190">
        <v>0.98837882707231017</v>
      </c>
    </row>
    <row r="12" spans="1:14" ht="15.6" customHeight="1">
      <c r="A12" s="188" t="s">
        <v>6</v>
      </c>
      <c r="B12" s="189">
        <v>0</v>
      </c>
      <c r="C12" s="189">
        <v>0</v>
      </c>
      <c r="D12" s="189">
        <v>0</v>
      </c>
      <c r="E12" s="189">
        <v>0</v>
      </c>
      <c r="F12" s="190" t="s">
        <v>151</v>
      </c>
    </row>
    <row r="13" spans="1:14" ht="15.6" customHeight="1">
      <c r="A13" s="188" t="s">
        <v>175</v>
      </c>
      <c r="B13" s="189">
        <v>0</v>
      </c>
      <c r="C13" s="189">
        <v>24</v>
      </c>
      <c r="D13" s="189">
        <v>0</v>
      </c>
      <c r="E13" s="189">
        <v>24</v>
      </c>
      <c r="F13" s="190" t="s">
        <v>151</v>
      </c>
    </row>
    <row r="14" spans="1:14" ht="15.6" customHeight="1">
      <c r="A14" s="188" t="s">
        <v>148</v>
      </c>
      <c r="B14" s="189">
        <v>0</v>
      </c>
      <c r="C14" s="189">
        <v>0</v>
      </c>
      <c r="D14" s="189">
        <v>0</v>
      </c>
      <c r="E14" s="189">
        <v>0</v>
      </c>
      <c r="F14" s="190" t="s">
        <v>151</v>
      </c>
    </row>
    <row r="15" spans="1:14" ht="15.6" customHeight="1">
      <c r="A15" s="188" t="s">
        <v>145</v>
      </c>
      <c r="B15" s="189">
        <v>0</v>
      </c>
      <c r="C15" s="189">
        <v>0</v>
      </c>
      <c r="D15" s="189">
        <v>0</v>
      </c>
      <c r="E15" s="189">
        <v>0</v>
      </c>
      <c r="F15" s="190" t="s">
        <v>151</v>
      </c>
    </row>
    <row r="16" spans="1:14" ht="15.6" customHeight="1">
      <c r="A16" s="188" t="s">
        <v>144</v>
      </c>
      <c r="B16" s="189">
        <v>0</v>
      </c>
      <c r="C16" s="189">
        <v>0</v>
      </c>
      <c r="D16" s="189">
        <v>0</v>
      </c>
      <c r="E16" s="189">
        <v>4942</v>
      </c>
      <c r="F16" s="190" t="s">
        <v>151</v>
      </c>
      <c r="G16" s="1"/>
    </row>
    <row r="17" spans="1:7" ht="15.6" customHeight="1">
      <c r="A17" s="188" t="s">
        <v>150</v>
      </c>
      <c r="B17" s="189">
        <v>0</v>
      </c>
      <c r="C17" s="189">
        <v>0</v>
      </c>
      <c r="D17" s="189">
        <v>0</v>
      </c>
      <c r="E17" s="189">
        <v>0</v>
      </c>
      <c r="F17" s="190" t="s">
        <v>151</v>
      </c>
      <c r="G17" s="2"/>
    </row>
    <row r="18" spans="1:7" ht="15.6" customHeight="1">
      <c r="A18" s="188" t="s">
        <v>147</v>
      </c>
      <c r="B18" s="189">
        <v>0</v>
      </c>
      <c r="C18" s="189">
        <v>0</v>
      </c>
      <c r="D18" s="189">
        <v>0</v>
      </c>
      <c r="E18" s="189">
        <v>0</v>
      </c>
      <c r="F18" s="190" t="s">
        <v>151</v>
      </c>
    </row>
    <row r="19" spans="1:7" ht="15.6" customHeight="1">
      <c r="A19" s="188" t="s">
        <v>143</v>
      </c>
      <c r="B19" s="189">
        <v>0</v>
      </c>
      <c r="C19" s="189">
        <v>5599</v>
      </c>
      <c r="D19" s="189">
        <v>0</v>
      </c>
      <c r="E19" s="189">
        <v>5599</v>
      </c>
      <c r="F19" s="190" t="s">
        <v>151</v>
      </c>
    </row>
    <row r="20" spans="1:7" ht="15.6" customHeight="1">
      <c r="A20" s="188" t="s">
        <v>142</v>
      </c>
      <c r="B20" s="189">
        <v>0</v>
      </c>
      <c r="C20" s="189">
        <v>0</v>
      </c>
      <c r="D20" s="189">
        <v>0</v>
      </c>
      <c r="E20" s="189">
        <v>0</v>
      </c>
      <c r="F20" s="190" t="s">
        <v>151</v>
      </c>
    </row>
    <row r="21" spans="1:7" ht="15.6" customHeight="1">
      <c r="A21" s="188" t="s">
        <v>149</v>
      </c>
      <c r="B21" s="189">
        <v>10231</v>
      </c>
      <c r="C21" s="189">
        <v>13544</v>
      </c>
      <c r="D21" s="189">
        <v>47370</v>
      </c>
      <c r="E21" s="189">
        <v>84843</v>
      </c>
      <c r="F21" s="190">
        <v>79.107029765674469</v>
      </c>
    </row>
    <row r="22" spans="1:7" ht="15.6" customHeight="1">
      <c r="A22" s="188" t="s">
        <v>146</v>
      </c>
      <c r="B22" s="189">
        <v>0</v>
      </c>
      <c r="C22" s="189">
        <v>0</v>
      </c>
      <c r="D22" s="189">
        <v>0</v>
      </c>
      <c r="E22" s="189">
        <v>0</v>
      </c>
      <c r="F22" s="190" t="s">
        <v>151</v>
      </c>
    </row>
    <row r="23" spans="1:7" ht="15.6" customHeight="1">
      <c r="A23" s="188" t="s">
        <v>165</v>
      </c>
      <c r="B23" s="189">
        <v>0</v>
      </c>
      <c r="C23" s="189">
        <v>0</v>
      </c>
      <c r="D23" s="189">
        <v>0</v>
      </c>
      <c r="E23" s="189">
        <v>0</v>
      </c>
      <c r="F23" s="190" t="s">
        <v>151</v>
      </c>
    </row>
    <row r="24" spans="1:7" ht="15.6" customHeight="1">
      <c r="A24" s="188" t="s">
        <v>141</v>
      </c>
      <c r="B24" s="189">
        <v>0</v>
      </c>
      <c r="C24" s="189">
        <v>0</v>
      </c>
      <c r="D24" s="189">
        <v>0</v>
      </c>
      <c r="E24" s="189">
        <v>0</v>
      </c>
      <c r="F24" s="190" t="s">
        <v>151</v>
      </c>
    </row>
    <row r="25" spans="1:7" ht="15.6" customHeight="1">
      <c r="A25" s="188" t="s">
        <v>140</v>
      </c>
      <c r="B25" s="189">
        <v>0</v>
      </c>
      <c r="C25" s="189">
        <v>0</v>
      </c>
      <c r="D25" s="189">
        <v>0</v>
      </c>
      <c r="E25" s="189">
        <v>0</v>
      </c>
      <c r="F25" s="190" t="s">
        <v>151</v>
      </c>
    </row>
    <row r="26" spans="1:7" ht="15.6" customHeight="1">
      <c r="A26" s="188" t="s">
        <v>152</v>
      </c>
      <c r="B26" s="189">
        <v>0</v>
      </c>
      <c r="C26" s="189">
        <v>0</v>
      </c>
      <c r="D26" s="189">
        <v>0</v>
      </c>
      <c r="E26" s="189">
        <v>0</v>
      </c>
      <c r="F26" s="190" t="s">
        <v>151</v>
      </c>
    </row>
    <row r="27" spans="1:7" ht="15.6" customHeight="1">
      <c r="A27" s="188" t="s">
        <v>173</v>
      </c>
      <c r="B27" s="189">
        <v>0</v>
      </c>
      <c r="C27" s="189">
        <v>0</v>
      </c>
      <c r="D27" s="189">
        <v>0</v>
      </c>
      <c r="E27" s="189">
        <v>0</v>
      </c>
      <c r="F27" s="190" t="s">
        <v>151</v>
      </c>
    </row>
    <row r="28" spans="1:7" ht="15.6" customHeight="1">
      <c r="A28" s="188" t="s">
        <v>177</v>
      </c>
      <c r="B28" s="189">
        <v>178</v>
      </c>
      <c r="C28" s="189">
        <v>77</v>
      </c>
      <c r="D28" s="189">
        <v>502</v>
      </c>
      <c r="E28" s="189">
        <v>273</v>
      </c>
      <c r="F28" s="190">
        <v>-45.617529880478088</v>
      </c>
    </row>
    <row r="29" spans="1:7" ht="15.6" customHeight="1">
      <c r="A29" s="188" t="s">
        <v>178</v>
      </c>
      <c r="B29" s="189">
        <v>0</v>
      </c>
      <c r="C29" s="189">
        <v>0</v>
      </c>
      <c r="D29" s="189">
        <v>0</v>
      </c>
      <c r="E29" s="189">
        <v>1</v>
      </c>
      <c r="F29" s="190" t="s">
        <v>151</v>
      </c>
    </row>
    <row r="30" spans="1:7" ht="15.6" customHeight="1">
      <c r="A30" s="188" t="s">
        <v>179</v>
      </c>
      <c r="B30" s="189">
        <v>0</v>
      </c>
      <c r="C30" s="189">
        <v>0</v>
      </c>
      <c r="D30" s="189">
        <v>0</v>
      </c>
      <c r="E30" s="189">
        <v>0</v>
      </c>
      <c r="F30" s="190" t="s">
        <v>151</v>
      </c>
    </row>
    <row r="31" spans="1:7" ht="15.6" customHeight="1">
      <c r="A31" s="188" t="s">
        <v>180</v>
      </c>
      <c r="B31" s="189">
        <v>0</v>
      </c>
      <c r="C31" s="189">
        <v>2399</v>
      </c>
      <c r="D31" s="189">
        <v>68620</v>
      </c>
      <c r="E31" s="189">
        <v>2399</v>
      </c>
      <c r="F31" s="190">
        <v>-96.503934712911686</v>
      </c>
    </row>
    <row r="32" spans="1:7" ht="15.6" customHeight="1">
      <c r="A32" s="188" t="s">
        <v>181</v>
      </c>
      <c r="B32" s="189">
        <v>0</v>
      </c>
      <c r="C32" s="189">
        <v>0</v>
      </c>
      <c r="D32" s="189">
        <v>0</v>
      </c>
      <c r="E32" s="189">
        <v>0</v>
      </c>
      <c r="F32" s="190" t="s">
        <v>151</v>
      </c>
    </row>
    <row r="33" spans="1:6" ht="15.6" customHeight="1">
      <c r="A33" s="188" t="s">
        <v>182</v>
      </c>
      <c r="B33" s="189">
        <v>0</v>
      </c>
      <c r="C33" s="189">
        <v>0</v>
      </c>
      <c r="D33" s="189">
        <v>84</v>
      </c>
      <c r="E33" s="189">
        <v>0</v>
      </c>
      <c r="F33" s="190">
        <v>-100</v>
      </c>
    </row>
    <row r="34" spans="1:6" ht="15.6" customHeight="1">
      <c r="A34" s="188" t="s">
        <v>183</v>
      </c>
      <c r="B34" s="189">
        <v>0</v>
      </c>
      <c r="C34" s="189">
        <v>0</v>
      </c>
      <c r="D34" s="189">
        <v>0</v>
      </c>
      <c r="E34" s="189">
        <v>0</v>
      </c>
      <c r="F34" s="190" t="s">
        <v>151</v>
      </c>
    </row>
    <row r="35" spans="1:6" ht="15.6" customHeight="1">
      <c r="A35" s="156" t="s">
        <v>153</v>
      </c>
      <c r="B35" s="76">
        <f>SUM(B7:B34)</f>
        <v>264691</v>
      </c>
      <c r="C35" s="77">
        <f>SUM(C7:C34)</f>
        <v>394482</v>
      </c>
      <c r="D35" s="178">
        <f>SUM(D7:D34)</f>
        <v>986009</v>
      </c>
      <c r="E35" s="178">
        <f>SUM(E7:E34)</f>
        <v>961262</v>
      </c>
      <c r="F35" s="140">
        <f>E35*100/D35-100</f>
        <v>-2.5098148191345047</v>
      </c>
    </row>
    <row r="36" spans="1:6" ht="15.6" customHeight="1">
      <c r="A36" s="73" t="s">
        <v>52</v>
      </c>
      <c r="B36" s="72"/>
      <c r="D36" s="13"/>
      <c r="F36" s="23"/>
    </row>
  </sheetData>
  <mergeCells count="3">
    <mergeCell ref="B5:C5"/>
    <mergeCell ref="D5:F5"/>
    <mergeCell ref="A5:A6"/>
  </mergeCells>
  <conditionalFormatting sqref="A7:F34">
    <cfRule type="expression" dxfId="49" priority="2">
      <formula>MOD(ROW(),2)=0</formula>
    </cfRule>
  </conditionalFormatting>
  <conditionalFormatting sqref="F7:F35">
    <cfRule type="expression" dxfId="48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3EECD-DA2E-4764-AF96-DF8424EC322F}">
  <sheetPr codeName="Hoja16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64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0</v>
      </c>
      <c r="C7" s="189">
        <v>0</v>
      </c>
      <c r="D7" s="189">
        <v>132053</v>
      </c>
      <c r="E7" s="189">
        <v>6302</v>
      </c>
      <c r="F7" s="190">
        <v>-95.227673737060115</v>
      </c>
      <c r="G7" s="13"/>
    </row>
    <row r="8" spans="1:14" ht="15.6" customHeight="1">
      <c r="A8" s="188" t="s">
        <v>11</v>
      </c>
      <c r="B8" s="189">
        <v>0</v>
      </c>
      <c r="C8" s="189">
        <v>98830</v>
      </c>
      <c r="D8" s="189">
        <v>5249</v>
      </c>
      <c r="E8" s="189">
        <v>111147</v>
      </c>
      <c r="F8" s="190">
        <v>2017.489045532483</v>
      </c>
      <c r="G8" s="6"/>
    </row>
    <row r="9" spans="1:14" ht="15.6" customHeight="1">
      <c r="A9" s="188" t="s">
        <v>8</v>
      </c>
      <c r="B9" s="189">
        <v>0</v>
      </c>
      <c r="C9" s="189">
        <v>0</v>
      </c>
      <c r="D9" s="189">
        <v>17</v>
      </c>
      <c r="E9" s="189">
        <v>0</v>
      </c>
      <c r="F9" s="190">
        <v>-100</v>
      </c>
      <c r="G9" s="6"/>
    </row>
    <row r="10" spans="1:14" ht="15.6" customHeight="1">
      <c r="A10" s="188" t="s">
        <v>10</v>
      </c>
      <c r="B10" s="189">
        <v>0</v>
      </c>
      <c r="C10" s="189">
        <v>0</v>
      </c>
      <c r="D10" s="189">
        <v>0</v>
      </c>
      <c r="E10" s="189">
        <v>9494</v>
      </c>
      <c r="F10" s="190" t="s">
        <v>151</v>
      </c>
    </row>
    <row r="11" spans="1:14" ht="15.6" customHeight="1">
      <c r="A11" s="188" t="s">
        <v>9</v>
      </c>
      <c r="B11" s="189">
        <v>5017520</v>
      </c>
      <c r="C11" s="189">
        <v>5163589</v>
      </c>
      <c r="D11" s="189">
        <v>14914555</v>
      </c>
      <c r="E11" s="189">
        <v>13466300</v>
      </c>
      <c r="F11" s="190">
        <v>-9.710346704946943</v>
      </c>
    </row>
    <row r="12" spans="1:14" ht="15.6" customHeight="1">
      <c r="A12" s="188" t="s">
        <v>6</v>
      </c>
      <c r="B12" s="189">
        <v>58158</v>
      </c>
      <c r="C12" s="189">
        <v>73902</v>
      </c>
      <c r="D12" s="189">
        <v>203455</v>
      </c>
      <c r="E12" s="189">
        <v>270975</v>
      </c>
      <c r="F12" s="190">
        <v>33.186699761618058</v>
      </c>
    </row>
    <row r="13" spans="1:14" ht="15.6" customHeight="1">
      <c r="A13" s="188" t="s">
        <v>175</v>
      </c>
      <c r="B13" s="189">
        <v>1493</v>
      </c>
      <c r="C13" s="189">
        <v>1806</v>
      </c>
      <c r="D13" s="189">
        <v>3814</v>
      </c>
      <c r="E13" s="189">
        <v>38052</v>
      </c>
      <c r="F13" s="190">
        <v>897.69271106449924</v>
      </c>
    </row>
    <row r="14" spans="1:14" ht="15.6" customHeight="1">
      <c r="A14" s="188" t="s">
        <v>148</v>
      </c>
      <c r="B14" s="189">
        <v>2232125</v>
      </c>
      <c r="C14" s="189">
        <v>2062497</v>
      </c>
      <c r="D14" s="189">
        <v>5861847</v>
      </c>
      <c r="E14" s="189">
        <v>6567626</v>
      </c>
      <c r="F14" s="190">
        <v>12.040215310976221</v>
      </c>
    </row>
    <row r="15" spans="1:14" ht="15.6" customHeight="1">
      <c r="A15" s="188" t="s">
        <v>145</v>
      </c>
      <c r="B15" s="189">
        <v>9217</v>
      </c>
      <c r="C15" s="189">
        <v>36008</v>
      </c>
      <c r="D15" s="189">
        <v>18644</v>
      </c>
      <c r="E15" s="189">
        <v>99412</v>
      </c>
      <c r="F15" s="190">
        <v>433.21175713366227</v>
      </c>
    </row>
    <row r="16" spans="1:14" ht="15.6" customHeight="1">
      <c r="A16" s="188" t="s">
        <v>144</v>
      </c>
      <c r="B16" s="189">
        <v>9911</v>
      </c>
      <c r="C16" s="189">
        <v>3943</v>
      </c>
      <c r="D16" s="189">
        <v>12188</v>
      </c>
      <c r="E16" s="189">
        <v>121012</v>
      </c>
      <c r="F16" s="190">
        <v>892.87824089268133</v>
      </c>
      <c r="G16" s="1"/>
    </row>
    <row r="17" spans="1:7" ht="15.6" customHeight="1">
      <c r="A17" s="188" t="s">
        <v>150</v>
      </c>
      <c r="B17" s="189">
        <v>20672</v>
      </c>
      <c r="C17" s="189">
        <v>132416</v>
      </c>
      <c r="D17" s="189">
        <v>36296</v>
      </c>
      <c r="E17" s="189">
        <v>238556</v>
      </c>
      <c r="F17" s="190">
        <v>557.25148776724711</v>
      </c>
      <c r="G17" s="2"/>
    </row>
    <row r="18" spans="1:7" ht="15.6" customHeight="1">
      <c r="A18" s="188" t="s">
        <v>147</v>
      </c>
      <c r="B18" s="189">
        <v>0</v>
      </c>
      <c r="C18" s="189">
        <v>0</v>
      </c>
      <c r="D18" s="189">
        <v>0</v>
      </c>
      <c r="E18" s="189">
        <v>0</v>
      </c>
      <c r="F18" s="190" t="s">
        <v>151</v>
      </c>
    </row>
    <row r="19" spans="1:7" ht="15.6" customHeight="1">
      <c r="A19" s="188" t="s">
        <v>143</v>
      </c>
      <c r="B19" s="189">
        <v>21101</v>
      </c>
      <c r="C19" s="189">
        <v>0</v>
      </c>
      <c r="D19" s="189">
        <v>47992</v>
      </c>
      <c r="E19" s="189">
        <v>28628</v>
      </c>
      <c r="F19" s="190">
        <v>-40.348391398566427</v>
      </c>
    </row>
    <row r="20" spans="1:7" ht="15.6" customHeight="1">
      <c r="A20" s="188" t="s">
        <v>142</v>
      </c>
      <c r="B20" s="189">
        <v>4077</v>
      </c>
      <c r="C20" s="189">
        <v>36946</v>
      </c>
      <c r="D20" s="189">
        <v>19356</v>
      </c>
      <c r="E20" s="189">
        <v>132950</v>
      </c>
      <c r="F20" s="190">
        <v>586.86712130605486</v>
      </c>
    </row>
    <row r="21" spans="1:7" ht="15.6" customHeight="1">
      <c r="A21" s="188" t="s">
        <v>149</v>
      </c>
      <c r="B21" s="189">
        <v>195082</v>
      </c>
      <c r="C21" s="189">
        <v>313384</v>
      </c>
      <c r="D21" s="189">
        <v>535311</v>
      </c>
      <c r="E21" s="189">
        <v>896834</v>
      </c>
      <c r="F21" s="190">
        <v>67.535133782044454</v>
      </c>
    </row>
    <row r="22" spans="1:7" ht="15.6" customHeight="1">
      <c r="A22" s="188" t="s">
        <v>146</v>
      </c>
      <c r="B22" s="189">
        <v>1548890</v>
      </c>
      <c r="C22" s="189">
        <v>1553067</v>
      </c>
      <c r="D22" s="189">
        <v>4038918</v>
      </c>
      <c r="E22" s="189">
        <v>4243076</v>
      </c>
      <c r="F22" s="190">
        <v>5.0547696189920117</v>
      </c>
    </row>
    <row r="23" spans="1:7" ht="15.6" customHeight="1">
      <c r="A23" s="188" t="s">
        <v>165</v>
      </c>
      <c r="B23" s="189">
        <v>377986</v>
      </c>
      <c r="C23" s="189">
        <v>307389</v>
      </c>
      <c r="D23" s="189">
        <v>787652</v>
      </c>
      <c r="E23" s="189">
        <v>1046451</v>
      </c>
      <c r="F23" s="190">
        <v>32.857023152356618</v>
      </c>
    </row>
    <row r="24" spans="1:7" ht="15.6" customHeight="1">
      <c r="A24" s="188" t="s">
        <v>141</v>
      </c>
      <c r="B24" s="189">
        <v>33</v>
      </c>
      <c r="C24" s="189">
        <v>0</v>
      </c>
      <c r="D24" s="189">
        <v>61</v>
      </c>
      <c r="E24" s="189">
        <v>899</v>
      </c>
      <c r="F24" s="190">
        <v>1373.7704918032789</v>
      </c>
    </row>
    <row r="25" spans="1:7" ht="15.6" customHeight="1">
      <c r="A25" s="188" t="s">
        <v>140</v>
      </c>
      <c r="B25" s="189">
        <v>0</v>
      </c>
      <c r="C25" s="189">
        <v>0</v>
      </c>
      <c r="D25" s="189">
        <v>0</v>
      </c>
      <c r="E25" s="189">
        <v>0</v>
      </c>
      <c r="F25" s="190" t="s">
        <v>151</v>
      </c>
    </row>
    <row r="26" spans="1:7" ht="15.6" customHeight="1">
      <c r="A26" s="188" t="s">
        <v>152</v>
      </c>
      <c r="B26" s="189">
        <v>1176</v>
      </c>
      <c r="C26" s="189">
        <v>0</v>
      </c>
      <c r="D26" s="189">
        <v>1176</v>
      </c>
      <c r="E26" s="189">
        <v>0</v>
      </c>
      <c r="F26" s="190">
        <v>-100</v>
      </c>
    </row>
    <row r="27" spans="1:7" ht="15.6" customHeight="1">
      <c r="A27" s="188" t="s">
        <v>173</v>
      </c>
      <c r="B27" s="189">
        <v>4551</v>
      </c>
      <c r="C27" s="189">
        <v>5462</v>
      </c>
      <c r="D27" s="189">
        <v>7715</v>
      </c>
      <c r="E27" s="189">
        <v>10631</v>
      </c>
      <c r="F27" s="190">
        <v>37.796500324044082</v>
      </c>
    </row>
    <row r="28" spans="1:7" ht="15.6" customHeight="1">
      <c r="A28" s="188" t="s">
        <v>177</v>
      </c>
      <c r="B28" s="189">
        <v>146322</v>
      </c>
      <c r="C28" s="189">
        <v>80932</v>
      </c>
      <c r="D28" s="189">
        <v>419469</v>
      </c>
      <c r="E28" s="189">
        <v>285838</v>
      </c>
      <c r="F28" s="190">
        <v>-31.85718134117181</v>
      </c>
    </row>
    <row r="29" spans="1:7" ht="15.6" customHeight="1">
      <c r="A29" s="188" t="s">
        <v>178</v>
      </c>
      <c r="B29" s="189">
        <v>24863</v>
      </c>
      <c r="C29" s="189">
        <v>41204</v>
      </c>
      <c r="D29" s="189">
        <v>70862</v>
      </c>
      <c r="E29" s="189">
        <v>112526</v>
      </c>
      <c r="F29" s="190">
        <v>58.795969631113998</v>
      </c>
    </row>
    <row r="30" spans="1:7" ht="15.6" customHeight="1">
      <c r="A30" s="188" t="s">
        <v>179</v>
      </c>
      <c r="B30" s="189">
        <v>0</v>
      </c>
      <c r="C30" s="189">
        <v>2</v>
      </c>
      <c r="D30" s="189">
        <v>0</v>
      </c>
      <c r="E30" s="189">
        <v>1354</v>
      </c>
      <c r="F30" s="190" t="s">
        <v>151</v>
      </c>
    </row>
    <row r="31" spans="1:7" ht="15.6" customHeight="1">
      <c r="A31" s="188" t="s">
        <v>180</v>
      </c>
      <c r="B31" s="189">
        <v>142891</v>
      </c>
      <c r="C31" s="189">
        <v>120115</v>
      </c>
      <c r="D31" s="189">
        <v>442358</v>
      </c>
      <c r="E31" s="189">
        <v>664648</v>
      </c>
      <c r="F31" s="190">
        <v>50.251154042653241</v>
      </c>
    </row>
    <row r="32" spans="1:7" ht="15.6" customHeight="1">
      <c r="A32" s="188" t="s">
        <v>181</v>
      </c>
      <c r="B32" s="189">
        <v>2463558</v>
      </c>
      <c r="C32" s="189">
        <v>2565300</v>
      </c>
      <c r="D32" s="189">
        <v>7550255</v>
      </c>
      <c r="E32" s="189">
        <v>6883063</v>
      </c>
      <c r="F32" s="190">
        <v>-8.8366816749897907</v>
      </c>
    </row>
    <row r="33" spans="1:6" ht="15.6" customHeight="1">
      <c r="A33" s="188" t="s">
        <v>182</v>
      </c>
      <c r="B33" s="189">
        <v>39274</v>
      </c>
      <c r="C33" s="189">
        <v>29691</v>
      </c>
      <c r="D33" s="189">
        <v>95592</v>
      </c>
      <c r="E33" s="189">
        <v>108208</v>
      </c>
      <c r="F33" s="190">
        <v>13.19775713448824</v>
      </c>
    </row>
    <row r="34" spans="1:6" ht="15.6" customHeight="1">
      <c r="A34" s="188" t="s">
        <v>183</v>
      </c>
      <c r="B34" s="189">
        <v>5888</v>
      </c>
      <c r="C34" s="189">
        <v>0</v>
      </c>
      <c r="D34" s="189">
        <v>12440</v>
      </c>
      <c r="E34" s="189">
        <v>414</v>
      </c>
      <c r="F34" s="190">
        <v>-96.672025723472672</v>
      </c>
    </row>
    <row r="35" spans="1:6" ht="15.6" customHeight="1">
      <c r="A35" s="156" t="s">
        <v>153</v>
      </c>
      <c r="B35" s="76">
        <f>SUM(B7:B34)</f>
        <v>12324788</v>
      </c>
      <c r="C35" s="77">
        <f>SUM(C7:C34)</f>
        <v>12626483</v>
      </c>
      <c r="D35" s="178">
        <f>SUM(D7:D34)</f>
        <v>35217275</v>
      </c>
      <c r="E35" s="178">
        <f>SUM(E7:E34)</f>
        <v>35344396</v>
      </c>
      <c r="F35" s="177">
        <f>E35*100/D35-100</f>
        <v>0.36096205626357403</v>
      </c>
    </row>
    <row r="36" spans="1:6" ht="15.6" customHeight="1">
      <c r="A36" s="73" t="s">
        <v>65</v>
      </c>
      <c r="B36" s="72"/>
      <c r="D36" s="13"/>
    </row>
  </sheetData>
  <mergeCells count="3">
    <mergeCell ref="B5:C5"/>
    <mergeCell ref="D5:F5"/>
    <mergeCell ref="A5:A6"/>
  </mergeCells>
  <conditionalFormatting sqref="A7:F34">
    <cfRule type="expression" dxfId="47" priority="2">
      <formula>MOD(ROW(),2)=0</formula>
    </cfRule>
  </conditionalFormatting>
  <conditionalFormatting sqref="F7:F35">
    <cfRule type="expression" dxfId="46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ED5A2-E766-49FB-B877-18ABDB4251B4}">
  <sheetPr codeName="Hoja17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66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0</v>
      </c>
      <c r="C7" s="189">
        <v>0</v>
      </c>
      <c r="D7" s="189">
        <v>0</v>
      </c>
      <c r="E7" s="189">
        <v>0</v>
      </c>
      <c r="F7" s="190" t="s">
        <v>151</v>
      </c>
      <c r="G7" s="13"/>
    </row>
    <row r="8" spans="1:14" ht="15.6" customHeight="1">
      <c r="A8" s="188" t="s">
        <v>11</v>
      </c>
      <c r="B8" s="189">
        <v>0</v>
      </c>
      <c r="C8" s="189">
        <v>98830</v>
      </c>
      <c r="D8" s="189">
        <v>5249</v>
      </c>
      <c r="E8" s="189">
        <v>111147</v>
      </c>
      <c r="F8" s="190">
        <v>2017.489045532483</v>
      </c>
      <c r="G8" s="6"/>
    </row>
    <row r="9" spans="1:14" ht="15.6" customHeight="1">
      <c r="A9" s="188" t="s">
        <v>8</v>
      </c>
      <c r="B9" s="189">
        <v>0</v>
      </c>
      <c r="C9" s="189">
        <v>0</v>
      </c>
      <c r="D9" s="189">
        <v>17</v>
      </c>
      <c r="E9" s="189">
        <v>0</v>
      </c>
      <c r="F9" s="190">
        <v>-100</v>
      </c>
      <c r="G9" s="6"/>
    </row>
    <row r="10" spans="1:14" ht="15.6" customHeight="1">
      <c r="A10" s="188" t="s">
        <v>10</v>
      </c>
      <c r="B10" s="189">
        <v>0</v>
      </c>
      <c r="C10" s="189">
        <v>0</v>
      </c>
      <c r="D10" s="189">
        <v>0</v>
      </c>
      <c r="E10" s="189">
        <v>0</v>
      </c>
      <c r="F10" s="190" t="s">
        <v>151</v>
      </c>
    </row>
    <row r="11" spans="1:14" ht="15.6" customHeight="1">
      <c r="A11" s="188" t="s">
        <v>9</v>
      </c>
      <c r="B11" s="189">
        <v>3832685</v>
      </c>
      <c r="C11" s="189">
        <v>4022089</v>
      </c>
      <c r="D11" s="189">
        <v>11170013</v>
      </c>
      <c r="E11" s="189">
        <v>10592465</v>
      </c>
      <c r="F11" s="190">
        <v>-5.1705221829195693</v>
      </c>
    </row>
    <row r="12" spans="1:14" ht="15.6" customHeight="1">
      <c r="A12" s="188" t="s">
        <v>6</v>
      </c>
      <c r="B12" s="189">
        <v>19140</v>
      </c>
      <c r="C12" s="189">
        <v>33293</v>
      </c>
      <c r="D12" s="189">
        <v>52821</v>
      </c>
      <c r="E12" s="189">
        <v>69706</v>
      </c>
      <c r="F12" s="190">
        <v>31.966452736600981</v>
      </c>
    </row>
    <row r="13" spans="1:14" ht="15.6" customHeight="1">
      <c r="A13" s="188" t="s">
        <v>175</v>
      </c>
      <c r="B13" s="189">
        <v>28</v>
      </c>
      <c r="C13" s="189">
        <v>9</v>
      </c>
      <c r="D13" s="189">
        <v>38</v>
      </c>
      <c r="E13" s="189">
        <v>9</v>
      </c>
      <c r="F13" s="190">
        <v>-76.315789473684205</v>
      </c>
    </row>
    <row r="14" spans="1:14" ht="15.6" customHeight="1">
      <c r="A14" s="188" t="s">
        <v>148</v>
      </c>
      <c r="B14" s="189">
        <v>1589548</v>
      </c>
      <c r="C14" s="189">
        <v>1224005</v>
      </c>
      <c r="D14" s="189">
        <v>4265558</v>
      </c>
      <c r="E14" s="189">
        <v>4494705</v>
      </c>
      <c r="F14" s="190">
        <v>5.3720287005826606</v>
      </c>
    </row>
    <row r="15" spans="1:14" ht="15.6" customHeight="1">
      <c r="A15" s="188" t="s">
        <v>145</v>
      </c>
      <c r="B15" s="189">
        <v>2073</v>
      </c>
      <c r="C15" s="189">
        <v>36008</v>
      </c>
      <c r="D15" s="189">
        <v>11382</v>
      </c>
      <c r="E15" s="189">
        <v>98585</v>
      </c>
      <c r="F15" s="190">
        <v>766.14830434018631</v>
      </c>
    </row>
    <row r="16" spans="1:14" ht="15.6" customHeight="1">
      <c r="A16" s="188" t="s">
        <v>144</v>
      </c>
      <c r="B16" s="189">
        <v>0</v>
      </c>
      <c r="C16" s="189">
        <v>3943</v>
      </c>
      <c r="D16" s="189">
        <v>1445</v>
      </c>
      <c r="E16" s="189">
        <v>13033</v>
      </c>
      <c r="F16" s="190">
        <v>801.93771626297575</v>
      </c>
      <c r="G16" s="1"/>
    </row>
    <row r="17" spans="1:7" ht="15.6" customHeight="1">
      <c r="A17" s="188" t="s">
        <v>150</v>
      </c>
      <c r="B17" s="189">
        <v>20672</v>
      </c>
      <c r="C17" s="189">
        <v>132416</v>
      </c>
      <c r="D17" s="189">
        <v>36296</v>
      </c>
      <c r="E17" s="189">
        <v>238556</v>
      </c>
      <c r="F17" s="190">
        <v>557.25148776724711</v>
      </c>
      <c r="G17" s="2"/>
    </row>
    <row r="18" spans="1:7" ht="15.6" customHeight="1">
      <c r="A18" s="188" t="s">
        <v>147</v>
      </c>
      <c r="B18" s="189">
        <v>0</v>
      </c>
      <c r="C18" s="189">
        <v>0</v>
      </c>
      <c r="D18" s="189">
        <v>0</v>
      </c>
      <c r="E18" s="189">
        <v>0</v>
      </c>
      <c r="F18" s="190" t="s">
        <v>151</v>
      </c>
    </row>
    <row r="19" spans="1:7" ht="15.6" customHeight="1">
      <c r="A19" s="188" t="s">
        <v>143</v>
      </c>
      <c r="B19" s="189">
        <v>327</v>
      </c>
      <c r="C19" s="189">
        <v>0</v>
      </c>
      <c r="D19" s="189">
        <v>954</v>
      </c>
      <c r="E19" s="189">
        <v>28452</v>
      </c>
      <c r="F19" s="190">
        <v>2882.3899371069178</v>
      </c>
    </row>
    <row r="20" spans="1:7" ht="15.6" customHeight="1">
      <c r="A20" s="188" t="s">
        <v>142</v>
      </c>
      <c r="B20" s="189">
        <v>24</v>
      </c>
      <c r="C20" s="189">
        <v>87</v>
      </c>
      <c r="D20" s="189">
        <v>81</v>
      </c>
      <c r="E20" s="189">
        <v>487</v>
      </c>
      <c r="F20" s="190">
        <v>501.23456790123453</v>
      </c>
    </row>
    <row r="21" spans="1:7" ht="15.6" customHeight="1">
      <c r="A21" s="188" t="s">
        <v>149</v>
      </c>
      <c r="B21" s="189">
        <v>10346</v>
      </c>
      <c r="C21" s="189">
        <v>84865</v>
      </c>
      <c r="D21" s="189">
        <v>28773</v>
      </c>
      <c r="E21" s="189">
        <v>134188</v>
      </c>
      <c r="F21" s="190">
        <v>366.36777534494138</v>
      </c>
    </row>
    <row r="22" spans="1:7" ht="15.6" customHeight="1">
      <c r="A22" s="188" t="s">
        <v>146</v>
      </c>
      <c r="B22" s="189">
        <v>951121</v>
      </c>
      <c r="C22" s="189">
        <v>983452</v>
      </c>
      <c r="D22" s="189">
        <v>2696330</v>
      </c>
      <c r="E22" s="189">
        <v>2653218</v>
      </c>
      <c r="F22" s="190">
        <v>-1.598914079508077</v>
      </c>
    </row>
    <row r="23" spans="1:7" ht="15.6" customHeight="1">
      <c r="A23" s="188" t="s">
        <v>165</v>
      </c>
      <c r="B23" s="189">
        <v>375486</v>
      </c>
      <c r="C23" s="189">
        <v>307389</v>
      </c>
      <c r="D23" s="189">
        <v>775067</v>
      </c>
      <c r="E23" s="189">
        <v>1040429</v>
      </c>
      <c r="F23" s="190">
        <v>34.23729819486573</v>
      </c>
    </row>
    <row r="24" spans="1:7" ht="15.6" customHeight="1">
      <c r="A24" s="188" t="s">
        <v>141</v>
      </c>
      <c r="B24" s="189">
        <v>33</v>
      </c>
      <c r="C24" s="189">
        <v>0</v>
      </c>
      <c r="D24" s="189">
        <v>61</v>
      </c>
      <c r="E24" s="189">
        <v>829</v>
      </c>
      <c r="F24" s="190">
        <v>1259.016393442623</v>
      </c>
    </row>
    <row r="25" spans="1:7" ht="15.6" customHeight="1">
      <c r="A25" s="188" t="s">
        <v>140</v>
      </c>
      <c r="B25" s="189">
        <v>0</v>
      </c>
      <c r="C25" s="189">
        <v>0</v>
      </c>
      <c r="D25" s="189">
        <v>0</v>
      </c>
      <c r="E25" s="189">
        <v>0</v>
      </c>
      <c r="F25" s="190" t="s">
        <v>151</v>
      </c>
    </row>
    <row r="26" spans="1:7" ht="15.6" customHeight="1">
      <c r="A26" s="188" t="s">
        <v>152</v>
      </c>
      <c r="B26" s="189">
        <v>0</v>
      </c>
      <c r="C26" s="189">
        <v>0</v>
      </c>
      <c r="D26" s="189">
        <v>0</v>
      </c>
      <c r="E26" s="189">
        <v>0</v>
      </c>
      <c r="F26" s="190" t="s">
        <v>151</v>
      </c>
    </row>
    <row r="27" spans="1:7" ht="15.6" customHeight="1">
      <c r="A27" s="188" t="s">
        <v>173</v>
      </c>
      <c r="B27" s="189">
        <v>0</v>
      </c>
      <c r="C27" s="189">
        <v>0</v>
      </c>
      <c r="D27" s="189">
        <v>0</v>
      </c>
      <c r="E27" s="189">
        <v>0</v>
      </c>
      <c r="F27" s="190" t="s">
        <v>151</v>
      </c>
    </row>
    <row r="28" spans="1:7" ht="15.6" customHeight="1">
      <c r="A28" s="188" t="s">
        <v>177</v>
      </c>
      <c r="B28" s="189">
        <v>145402</v>
      </c>
      <c r="C28" s="189">
        <v>73289</v>
      </c>
      <c r="D28" s="189">
        <v>414601</v>
      </c>
      <c r="E28" s="189">
        <v>254766</v>
      </c>
      <c r="F28" s="190">
        <v>-38.551523030576377</v>
      </c>
    </row>
    <row r="29" spans="1:7" ht="15.6" customHeight="1">
      <c r="A29" s="188" t="s">
        <v>178</v>
      </c>
      <c r="B29" s="189">
        <v>24166</v>
      </c>
      <c r="C29" s="189">
        <v>41189</v>
      </c>
      <c r="D29" s="189">
        <v>69626</v>
      </c>
      <c r="E29" s="189">
        <v>111783</v>
      </c>
      <c r="F29" s="190">
        <v>60.547783873840253</v>
      </c>
    </row>
    <row r="30" spans="1:7" ht="15.6" customHeight="1">
      <c r="A30" s="188" t="s">
        <v>179</v>
      </c>
      <c r="B30" s="189">
        <v>0</v>
      </c>
      <c r="C30" s="189">
        <v>0</v>
      </c>
      <c r="D30" s="189">
        <v>0</v>
      </c>
      <c r="E30" s="189">
        <v>8</v>
      </c>
      <c r="F30" s="190" t="s">
        <v>151</v>
      </c>
    </row>
    <row r="31" spans="1:7" ht="15.6" customHeight="1">
      <c r="A31" s="188" t="s">
        <v>180</v>
      </c>
      <c r="B31" s="189">
        <v>0</v>
      </c>
      <c r="C31" s="189">
        <v>0</v>
      </c>
      <c r="D31" s="189">
        <v>0</v>
      </c>
      <c r="E31" s="189">
        <v>198</v>
      </c>
      <c r="F31" s="190" t="s">
        <v>151</v>
      </c>
    </row>
    <row r="32" spans="1:7" ht="15.6" customHeight="1">
      <c r="A32" s="188" t="s">
        <v>181</v>
      </c>
      <c r="B32" s="189">
        <v>2416921</v>
      </c>
      <c r="C32" s="189">
        <v>2505719</v>
      </c>
      <c r="D32" s="189">
        <v>7413764</v>
      </c>
      <c r="E32" s="189">
        <v>6755342</v>
      </c>
      <c r="F32" s="190">
        <v>-8.8810757936184643</v>
      </c>
    </row>
    <row r="33" spans="1:6" ht="15.6" customHeight="1">
      <c r="A33" s="188" t="s">
        <v>182</v>
      </c>
      <c r="B33" s="189">
        <v>24620</v>
      </c>
      <c r="C33" s="189">
        <v>18283</v>
      </c>
      <c r="D33" s="189">
        <v>62497</v>
      </c>
      <c r="E33" s="189">
        <v>74413</v>
      </c>
      <c r="F33" s="190">
        <v>19.066515192729259</v>
      </c>
    </row>
    <row r="34" spans="1:6" ht="15.6" customHeight="1">
      <c r="A34" s="188" t="s">
        <v>183</v>
      </c>
      <c r="B34" s="189">
        <v>28</v>
      </c>
      <c r="C34" s="189">
        <v>0</v>
      </c>
      <c r="D34" s="189">
        <v>28</v>
      </c>
      <c r="E34" s="189">
        <v>414</v>
      </c>
      <c r="F34" s="190">
        <v>1378.5714285714289</v>
      </c>
    </row>
    <row r="35" spans="1:6" ht="15.6" customHeight="1">
      <c r="A35" s="156" t="s">
        <v>153</v>
      </c>
      <c r="B35" s="76">
        <f>SUM(B7:B34)</f>
        <v>9412620</v>
      </c>
      <c r="C35" s="77">
        <f>SUM(C7:C34)</f>
        <v>9564866</v>
      </c>
      <c r="D35" s="76">
        <f>SUM(D7:D34)</f>
        <v>27004601</v>
      </c>
      <c r="E35" s="78">
        <f>SUM(E7:E34)</f>
        <v>26672733</v>
      </c>
      <c r="F35" s="140">
        <f>E35*100/D35-100</f>
        <v>-1.228931321740319</v>
      </c>
    </row>
    <row r="36" spans="1:6" ht="15.6" customHeight="1">
      <c r="A36" s="73" t="s">
        <v>65</v>
      </c>
      <c r="B36" s="72"/>
      <c r="D36" s="72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45" priority="2">
      <formula>MOD(ROW(),2)=0</formula>
    </cfRule>
  </conditionalFormatting>
  <conditionalFormatting sqref="F7:F35">
    <cfRule type="expression" dxfId="44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1C225-62B7-4B47-B052-13460CA080CB}">
  <sheetPr codeName="Hoja18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67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0</v>
      </c>
      <c r="C7" s="189">
        <v>109</v>
      </c>
      <c r="D7" s="189">
        <v>0</v>
      </c>
      <c r="E7" s="189">
        <v>109</v>
      </c>
      <c r="F7" s="190" t="s">
        <v>151</v>
      </c>
      <c r="G7" s="37"/>
    </row>
    <row r="8" spans="1:14" ht="15.6" customHeight="1">
      <c r="A8" s="188" t="s">
        <v>11</v>
      </c>
      <c r="B8" s="189">
        <v>6674</v>
      </c>
      <c r="C8" s="189">
        <v>9170</v>
      </c>
      <c r="D8" s="189">
        <v>19134</v>
      </c>
      <c r="E8" s="189">
        <v>20712</v>
      </c>
      <c r="F8" s="190">
        <v>8.247099404201947</v>
      </c>
      <c r="G8" s="6"/>
    </row>
    <row r="9" spans="1:14" ht="15.6" customHeight="1">
      <c r="A9" s="188" t="s">
        <v>8</v>
      </c>
      <c r="B9" s="189">
        <v>87415</v>
      </c>
      <c r="C9" s="189">
        <v>89673</v>
      </c>
      <c r="D9" s="189">
        <v>252721</v>
      </c>
      <c r="E9" s="189">
        <v>288043</v>
      </c>
      <c r="F9" s="190">
        <v>13.97667783840679</v>
      </c>
      <c r="G9" s="6"/>
    </row>
    <row r="10" spans="1:14" ht="15.6" customHeight="1">
      <c r="A10" s="188" t="s">
        <v>10</v>
      </c>
      <c r="B10" s="189">
        <v>0</v>
      </c>
      <c r="C10" s="189">
        <v>0</v>
      </c>
      <c r="D10" s="189">
        <v>0</v>
      </c>
      <c r="E10" s="189">
        <v>0</v>
      </c>
      <c r="F10" s="190" t="s">
        <v>151</v>
      </c>
    </row>
    <row r="11" spans="1:14" ht="15.6" customHeight="1">
      <c r="A11" s="188" t="s">
        <v>9</v>
      </c>
      <c r="B11" s="189">
        <v>1265922</v>
      </c>
      <c r="C11" s="189">
        <v>1248372</v>
      </c>
      <c r="D11" s="189">
        <v>3520432</v>
      </c>
      <c r="E11" s="189">
        <v>3388827</v>
      </c>
      <c r="F11" s="190">
        <v>-3.7383196153199378</v>
      </c>
    </row>
    <row r="12" spans="1:14" ht="15.6" customHeight="1">
      <c r="A12" s="188" t="s">
        <v>6</v>
      </c>
      <c r="B12" s="189">
        <v>80512</v>
      </c>
      <c r="C12" s="189">
        <v>79848</v>
      </c>
      <c r="D12" s="189">
        <v>245717</v>
      </c>
      <c r="E12" s="189">
        <v>239025</v>
      </c>
      <c r="F12" s="190">
        <v>-2.7234582873793869</v>
      </c>
    </row>
    <row r="13" spans="1:14" ht="15.6" customHeight="1">
      <c r="A13" s="188" t="s">
        <v>175</v>
      </c>
      <c r="B13" s="189">
        <v>1289982</v>
      </c>
      <c r="C13" s="189">
        <v>1284875</v>
      </c>
      <c r="D13" s="189">
        <v>3503249</v>
      </c>
      <c r="E13" s="189">
        <v>3363362</v>
      </c>
      <c r="F13" s="190">
        <v>-3.9930647236322589</v>
      </c>
    </row>
    <row r="14" spans="1:14" ht="15.6" customHeight="1">
      <c r="A14" s="188" t="s">
        <v>148</v>
      </c>
      <c r="B14" s="189">
        <v>1046376</v>
      </c>
      <c r="C14" s="189">
        <v>1116517</v>
      </c>
      <c r="D14" s="189">
        <v>2783713</v>
      </c>
      <c r="E14" s="189">
        <v>2789046</v>
      </c>
      <c r="F14" s="190">
        <v>0.1915786577136345</v>
      </c>
    </row>
    <row r="15" spans="1:14" ht="15.6" customHeight="1">
      <c r="A15" s="188" t="s">
        <v>145</v>
      </c>
      <c r="B15" s="189">
        <v>111169</v>
      </c>
      <c r="C15" s="189">
        <v>105501</v>
      </c>
      <c r="D15" s="189">
        <v>306040</v>
      </c>
      <c r="E15" s="189">
        <v>246872</v>
      </c>
      <c r="F15" s="190">
        <v>-19.333420467912688</v>
      </c>
    </row>
    <row r="16" spans="1:14" ht="15.6" customHeight="1">
      <c r="A16" s="188" t="s">
        <v>144</v>
      </c>
      <c r="B16" s="189">
        <v>366</v>
      </c>
      <c r="C16" s="189">
        <v>0</v>
      </c>
      <c r="D16" s="189">
        <v>366</v>
      </c>
      <c r="E16" s="189">
        <v>0</v>
      </c>
      <c r="F16" s="190">
        <v>-100</v>
      </c>
      <c r="G16" s="1"/>
    </row>
    <row r="17" spans="1:7" ht="15.6" customHeight="1">
      <c r="A17" s="188" t="s">
        <v>150</v>
      </c>
      <c r="B17" s="189">
        <v>0</v>
      </c>
      <c r="C17" s="189">
        <v>0</v>
      </c>
      <c r="D17" s="189">
        <v>0</v>
      </c>
      <c r="E17" s="189">
        <v>0</v>
      </c>
      <c r="F17" s="190" t="s">
        <v>151</v>
      </c>
      <c r="G17" s="2"/>
    </row>
    <row r="18" spans="1:7" ht="15.6" customHeight="1">
      <c r="A18" s="188" t="s">
        <v>147</v>
      </c>
      <c r="B18" s="189">
        <v>46899</v>
      </c>
      <c r="C18" s="189">
        <v>51810</v>
      </c>
      <c r="D18" s="189">
        <v>143708</v>
      </c>
      <c r="E18" s="189">
        <v>140691</v>
      </c>
      <c r="F18" s="190">
        <v>-2.0993959974392449</v>
      </c>
    </row>
    <row r="19" spans="1:7" ht="15.6" customHeight="1">
      <c r="A19" s="188" t="s">
        <v>143</v>
      </c>
      <c r="B19" s="189">
        <v>3735</v>
      </c>
      <c r="C19" s="189">
        <v>1362</v>
      </c>
      <c r="D19" s="189">
        <v>7478</v>
      </c>
      <c r="E19" s="189">
        <v>5418</v>
      </c>
      <c r="F19" s="190">
        <v>-27.547472586253011</v>
      </c>
    </row>
    <row r="20" spans="1:7" ht="15.6" customHeight="1">
      <c r="A20" s="188" t="s">
        <v>142</v>
      </c>
      <c r="B20" s="189">
        <v>0</v>
      </c>
      <c r="C20" s="189">
        <v>0</v>
      </c>
      <c r="D20" s="189">
        <v>0</v>
      </c>
      <c r="E20" s="189">
        <v>0</v>
      </c>
      <c r="F20" s="190" t="s">
        <v>151</v>
      </c>
    </row>
    <row r="21" spans="1:7" ht="15.6" customHeight="1">
      <c r="A21" s="188" t="s">
        <v>149</v>
      </c>
      <c r="B21" s="189">
        <v>60615</v>
      </c>
      <c r="C21" s="189">
        <v>55547</v>
      </c>
      <c r="D21" s="189">
        <v>155815</v>
      </c>
      <c r="E21" s="189">
        <v>153441</v>
      </c>
      <c r="F21" s="190">
        <v>-1.523601707152707</v>
      </c>
    </row>
    <row r="22" spans="1:7" ht="15.6" customHeight="1">
      <c r="A22" s="188" t="s">
        <v>146</v>
      </c>
      <c r="B22" s="189">
        <v>466609</v>
      </c>
      <c r="C22" s="189">
        <v>541620</v>
      </c>
      <c r="D22" s="189">
        <v>1387046</v>
      </c>
      <c r="E22" s="189">
        <v>1481592</v>
      </c>
      <c r="F22" s="190">
        <v>6.8163564870956028</v>
      </c>
    </row>
    <row r="23" spans="1:7" ht="15.6" customHeight="1">
      <c r="A23" s="188" t="s">
        <v>165</v>
      </c>
      <c r="B23" s="189">
        <v>39604</v>
      </c>
      <c r="C23" s="189">
        <v>42269</v>
      </c>
      <c r="D23" s="189">
        <v>108600</v>
      </c>
      <c r="E23" s="189">
        <v>116842</v>
      </c>
      <c r="F23" s="190">
        <v>7.5893186003683306</v>
      </c>
    </row>
    <row r="24" spans="1:7" ht="15.6" customHeight="1">
      <c r="A24" s="188" t="s">
        <v>141</v>
      </c>
      <c r="B24" s="189">
        <v>0</v>
      </c>
      <c r="C24" s="189">
        <v>0</v>
      </c>
      <c r="D24" s="189">
        <v>0</v>
      </c>
      <c r="E24" s="189">
        <v>0</v>
      </c>
      <c r="F24" s="190" t="s">
        <v>151</v>
      </c>
    </row>
    <row r="25" spans="1:7" ht="15.6" customHeight="1">
      <c r="A25" s="188" t="s">
        <v>140</v>
      </c>
      <c r="B25" s="189">
        <v>38886</v>
      </c>
      <c r="C25" s="189">
        <v>40075</v>
      </c>
      <c r="D25" s="189">
        <v>116363</v>
      </c>
      <c r="E25" s="189">
        <v>111439</v>
      </c>
      <c r="F25" s="190">
        <v>-4.2315856414839743</v>
      </c>
    </row>
    <row r="26" spans="1:7" ht="15.6" customHeight="1">
      <c r="A26" s="188" t="s">
        <v>152</v>
      </c>
      <c r="B26" s="189">
        <v>62451</v>
      </c>
      <c r="C26" s="189">
        <v>5817</v>
      </c>
      <c r="D26" s="189">
        <v>176347</v>
      </c>
      <c r="E26" s="189">
        <v>13236</v>
      </c>
      <c r="F26" s="190">
        <v>-92.494343538591522</v>
      </c>
    </row>
    <row r="27" spans="1:7" ht="15.6" customHeight="1">
      <c r="A27" s="188" t="s">
        <v>173</v>
      </c>
      <c r="B27" s="189">
        <v>50222</v>
      </c>
      <c r="C27" s="189">
        <v>54673</v>
      </c>
      <c r="D27" s="189">
        <v>125606</v>
      </c>
      <c r="E27" s="189">
        <v>127550</v>
      </c>
      <c r="F27" s="190">
        <v>1.547696766078047</v>
      </c>
    </row>
    <row r="28" spans="1:7" ht="15.6" customHeight="1">
      <c r="A28" s="188" t="s">
        <v>177</v>
      </c>
      <c r="B28" s="189">
        <v>382782</v>
      </c>
      <c r="C28" s="189">
        <v>418512</v>
      </c>
      <c r="D28" s="189">
        <v>1188400</v>
      </c>
      <c r="E28" s="189">
        <v>1154325</v>
      </c>
      <c r="F28" s="190">
        <v>-2.867300572197919</v>
      </c>
    </row>
    <row r="29" spans="1:7" ht="15.6" customHeight="1">
      <c r="A29" s="188" t="s">
        <v>178</v>
      </c>
      <c r="B29" s="189">
        <v>215237</v>
      </c>
      <c r="C29" s="189">
        <v>169953</v>
      </c>
      <c r="D29" s="189">
        <v>531932</v>
      </c>
      <c r="E29" s="189">
        <v>462952</v>
      </c>
      <c r="F29" s="190">
        <v>-12.967822954813769</v>
      </c>
    </row>
    <row r="30" spans="1:7" ht="15.6" customHeight="1">
      <c r="A30" s="188" t="s">
        <v>179</v>
      </c>
      <c r="B30" s="189">
        <v>13464</v>
      </c>
      <c r="C30" s="189">
        <v>11796</v>
      </c>
      <c r="D30" s="189">
        <v>42583</v>
      </c>
      <c r="E30" s="189">
        <v>32647</v>
      </c>
      <c r="F30" s="190">
        <v>-23.33325505483408</v>
      </c>
    </row>
    <row r="31" spans="1:7" ht="15.6" customHeight="1">
      <c r="A31" s="188" t="s">
        <v>180</v>
      </c>
      <c r="B31" s="189">
        <v>35552</v>
      </c>
      <c r="C31" s="189">
        <v>31069</v>
      </c>
      <c r="D31" s="189">
        <v>100297</v>
      </c>
      <c r="E31" s="189">
        <v>82573</v>
      </c>
      <c r="F31" s="190">
        <v>-17.671515598671949</v>
      </c>
    </row>
    <row r="32" spans="1:7" ht="15.6" customHeight="1">
      <c r="A32" s="188" t="s">
        <v>181</v>
      </c>
      <c r="B32" s="189">
        <v>1206011</v>
      </c>
      <c r="C32" s="189">
        <v>1211185</v>
      </c>
      <c r="D32" s="189">
        <v>3371469</v>
      </c>
      <c r="E32" s="189">
        <v>3224346</v>
      </c>
      <c r="F32" s="190">
        <v>-4.3637654684056173</v>
      </c>
    </row>
    <row r="33" spans="1:6" ht="15.6" customHeight="1">
      <c r="A33" s="188" t="s">
        <v>182</v>
      </c>
      <c r="B33" s="189">
        <v>140248</v>
      </c>
      <c r="C33" s="189">
        <v>127370</v>
      </c>
      <c r="D33" s="189">
        <v>338572</v>
      </c>
      <c r="E33" s="189">
        <v>322923</v>
      </c>
      <c r="F33" s="190">
        <v>-4.6220597096038603</v>
      </c>
    </row>
    <row r="34" spans="1:6" ht="15.6" customHeight="1">
      <c r="A34" s="188" t="s">
        <v>183</v>
      </c>
      <c r="B34" s="189">
        <v>0</v>
      </c>
      <c r="C34" s="189">
        <v>29228</v>
      </c>
      <c r="D34" s="189">
        <v>0</v>
      </c>
      <c r="E34" s="189">
        <v>88351</v>
      </c>
      <c r="F34" s="190" t="s">
        <v>151</v>
      </c>
    </row>
    <row r="35" spans="1:6" ht="15.6" customHeight="1">
      <c r="A35" s="156" t="s">
        <v>153</v>
      </c>
      <c r="B35" s="76">
        <f>SUM(B7:B34)</f>
        <v>6650731</v>
      </c>
      <c r="C35" s="77">
        <f>SUM(C7:C34)</f>
        <v>6726351</v>
      </c>
      <c r="D35" s="76">
        <f>SUM(D7:D34)</f>
        <v>18425588</v>
      </c>
      <c r="E35" s="78">
        <f>SUM(E7:E34)</f>
        <v>17854322</v>
      </c>
      <c r="F35" s="140">
        <f>E35*100/D35-100</f>
        <v>-3.1003949507608723</v>
      </c>
    </row>
    <row r="36" spans="1:6" ht="15.6" customHeight="1">
      <c r="A36" s="73" t="s">
        <v>52</v>
      </c>
      <c r="B36" s="72"/>
      <c r="D36" s="72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43" priority="2">
      <formula>MOD(ROW(),2)=0</formula>
    </cfRule>
  </conditionalFormatting>
  <conditionalFormatting sqref="F7:F35">
    <cfRule type="expression" dxfId="42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7771B-994B-431C-BB25-8CF6FCFA6BD4}">
  <sheetPr codeName="Hoja19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70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68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0</v>
      </c>
      <c r="C7" s="189">
        <v>0</v>
      </c>
      <c r="D7" s="189">
        <v>0</v>
      </c>
      <c r="E7" s="189">
        <v>0</v>
      </c>
      <c r="F7" s="190" t="s">
        <v>151</v>
      </c>
      <c r="G7" s="37"/>
    </row>
    <row r="8" spans="1:14" ht="15.6" customHeight="1">
      <c r="A8" s="188" t="s">
        <v>11</v>
      </c>
      <c r="B8" s="189">
        <v>109</v>
      </c>
      <c r="C8" s="189">
        <v>236</v>
      </c>
      <c r="D8" s="189">
        <v>285</v>
      </c>
      <c r="E8" s="189">
        <v>488</v>
      </c>
      <c r="F8" s="190">
        <v>71.228070175438603</v>
      </c>
      <c r="G8" s="6"/>
    </row>
    <row r="9" spans="1:14" ht="15.6" customHeight="1">
      <c r="A9" s="188" t="s">
        <v>8</v>
      </c>
      <c r="B9" s="189">
        <v>4535</v>
      </c>
      <c r="C9" s="189">
        <v>4788</v>
      </c>
      <c r="D9" s="189">
        <v>13252</v>
      </c>
      <c r="E9" s="189">
        <v>14434</v>
      </c>
      <c r="F9" s="190">
        <v>8.9194083911862378</v>
      </c>
      <c r="G9" s="6"/>
    </row>
    <row r="10" spans="1:14" ht="15.6" customHeight="1">
      <c r="A10" s="188" t="s">
        <v>10</v>
      </c>
      <c r="B10" s="189">
        <v>0</v>
      </c>
      <c r="C10" s="189">
        <v>0</v>
      </c>
      <c r="D10" s="189">
        <v>0</v>
      </c>
      <c r="E10" s="189">
        <v>0</v>
      </c>
      <c r="F10" s="190" t="s">
        <v>151</v>
      </c>
    </row>
    <row r="11" spans="1:14" ht="15.6" customHeight="1">
      <c r="A11" s="188" t="s">
        <v>9</v>
      </c>
      <c r="B11" s="189">
        <v>52860</v>
      </c>
      <c r="C11" s="189">
        <v>52009</v>
      </c>
      <c r="D11" s="189">
        <v>145999</v>
      </c>
      <c r="E11" s="189">
        <v>140080</v>
      </c>
      <c r="F11" s="190">
        <v>-4.0541373571051906</v>
      </c>
    </row>
    <row r="12" spans="1:14" ht="15.6" customHeight="1">
      <c r="A12" s="188" t="s">
        <v>6</v>
      </c>
      <c r="B12" s="189">
        <v>2897</v>
      </c>
      <c r="C12" s="189">
        <v>3029</v>
      </c>
      <c r="D12" s="189">
        <v>8765</v>
      </c>
      <c r="E12" s="189">
        <v>9028</v>
      </c>
      <c r="F12" s="190">
        <v>3.000570450656014</v>
      </c>
    </row>
    <row r="13" spans="1:14" ht="15.6" customHeight="1">
      <c r="A13" s="188" t="s">
        <v>175</v>
      </c>
      <c r="B13" s="189">
        <v>59415</v>
      </c>
      <c r="C13" s="189">
        <v>61283</v>
      </c>
      <c r="D13" s="189">
        <v>159476</v>
      </c>
      <c r="E13" s="189">
        <v>157583</v>
      </c>
      <c r="F13" s="190">
        <v>-1.187012465825575</v>
      </c>
    </row>
    <row r="14" spans="1:14" ht="15.6" customHeight="1">
      <c r="A14" s="188" t="s">
        <v>148</v>
      </c>
      <c r="B14" s="189">
        <v>37350</v>
      </c>
      <c r="C14" s="189">
        <v>39673</v>
      </c>
      <c r="D14" s="189">
        <v>98700</v>
      </c>
      <c r="E14" s="189">
        <v>100457</v>
      </c>
      <c r="F14" s="190">
        <v>1.7801418439716341</v>
      </c>
    </row>
    <row r="15" spans="1:14" ht="15.6" customHeight="1">
      <c r="A15" s="188" t="s">
        <v>145</v>
      </c>
      <c r="B15" s="189">
        <v>4085</v>
      </c>
      <c r="C15" s="189">
        <v>3705</v>
      </c>
      <c r="D15" s="189">
        <v>11447</v>
      </c>
      <c r="E15" s="189">
        <v>8765</v>
      </c>
      <c r="F15" s="190">
        <v>-23.4297195771818</v>
      </c>
    </row>
    <row r="16" spans="1:14" ht="15.6" customHeight="1">
      <c r="A16" s="188" t="s">
        <v>144</v>
      </c>
      <c r="B16" s="189">
        <v>0</v>
      </c>
      <c r="C16" s="189">
        <v>0</v>
      </c>
      <c r="D16" s="189">
        <v>0</v>
      </c>
      <c r="E16" s="189">
        <v>0</v>
      </c>
      <c r="F16" s="190" t="s">
        <v>151</v>
      </c>
      <c r="G16" s="1"/>
    </row>
    <row r="17" spans="1:7" ht="15.6" customHeight="1">
      <c r="A17" s="188" t="s">
        <v>150</v>
      </c>
      <c r="B17" s="189">
        <v>0</v>
      </c>
      <c r="C17" s="189">
        <v>0</v>
      </c>
      <c r="D17" s="189">
        <v>0</v>
      </c>
      <c r="E17" s="189">
        <v>0</v>
      </c>
      <c r="F17" s="190" t="s">
        <v>151</v>
      </c>
      <c r="G17" s="2"/>
    </row>
    <row r="18" spans="1:7" ht="15.6" customHeight="1">
      <c r="A18" s="188" t="s">
        <v>147</v>
      </c>
      <c r="B18" s="189">
        <v>2571</v>
      </c>
      <c r="C18" s="189">
        <v>2926</v>
      </c>
      <c r="D18" s="189">
        <v>8114</v>
      </c>
      <c r="E18" s="189">
        <v>7741</v>
      </c>
      <c r="F18" s="190">
        <v>-4.5969928518609748</v>
      </c>
    </row>
    <row r="19" spans="1:7" ht="15.6" customHeight="1">
      <c r="A19" s="188" t="s">
        <v>143</v>
      </c>
      <c r="B19" s="189">
        <v>2</v>
      </c>
      <c r="C19" s="189">
        <v>14</v>
      </c>
      <c r="D19" s="189">
        <v>2</v>
      </c>
      <c r="E19" s="189">
        <v>25</v>
      </c>
      <c r="F19" s="190">
        <v>1150</v>
      </c>
    </row>
    <row r="20" spans="1:7" ht="15.6" customHeight="1">
      <c r="A20" s="188" t="s">
        <v>142</v>
      </c>
      <c r="B20" s="189">
        <v>0</v>
      </c>
      <c r="C20" s="189">
        <v>0</v>
      </c>
      <c r="D20" s="189">
        <v>0</v>
      </c>
      <c r="E20" s="189">
        <v>0</v>
      </c>
      <c r="F20" s="190" t="s">
        <v>151</v>
      </c>
    </row>
    <row r="21" spans="1:7" ht="15.6" customHeight="1">
      <c r="A21" s="188" t="s">
        <v>149</v>
      </c>
      <c r="B21" s="189">
        <v>3270</v>
      </c>
      <c r="C21" s="189">
        <v>2714</v>
      </c>
      <c r="D21" s="189">
        <v>8153</v>
      </c>
      <c r="E21" s="189">
        <v>7631</v>
      </c>
      <c r="F21" s="190">
        <v>-6.4025512081442457</v>
      </c>
    </row>
    <row r="22" spans="1:7" ht="15.6" customHeight="1">
      <c r="A22" s="188" t="s">
        <v>146</v>
      </c>
      <c r="B22" s="189">
        <v>28786</v>
      </c>
      <c r="C22" s="189">
        <v>31430</v>
      </c>
      <c r="D22" s="189">
        <v>85367</v>
      </c>
      <c r="E22" s="189">
        <v>87156</v>
      </c>
      <c r="F22" s="190">
        <v>2.0956575725983129</v>
      </c>
    </row>
    <row r="23" spans="1:7" ht="15.6" customHeight="1">
      <c r="A23" s="188" t="s">
        <v>165</v>
      </c>
      <c r="B23" s="189">
        <v>1886</v>
      </c>
      <c r="C23" s="189">
        <v>1848</v>
      </c>
      <c r="D23" s="189">
        <v>5550</v>
      </c>
      <c r="E23" s="189">
        <v>5105</v>
      </c>
      <c r="F23" s="190">
        <v>-8.0180180180180116</v>
      </c>
    </row>
    <row r="24" spans="1:7" ht="15.6" customHeight="1">
      <c r="A24" s="188" t="s">
        <v>141</v>
      </c>
      <c r="B24" s="189">
        <v>0</v>
      </c>
      <c r="C24" s="189">
        <v>0</v>
      </c>
      <c r="D24" s="189">
        <v>0</v>
      </c>
      <c r="E24" s="189">
        <v>0</v>
      </c>
      <c r="F24" s="190" t="s">
        <v>151</v>
      </c>
    </row>
    <row r="25" spans="1:7" ht="15.6" customHeight="1">
      <c r="A25" s="188" t="s">
        <v>140</v>
      </c>
      <c r="B25" s="189">
        <v>2485</v>
      </c>
      <c r="C25" s="189">
        <v>2505</v>
      </c>
      <c r="D25" s="189">
        <v>7443</v>
      </c>
      <c r="E25" s="189">
        <v>6888</v>
      </c>
      <c r="F25" s="190">
        <v>-7.4566706972994723</v>
      </c>
    </row>
    <row r="26" spans="1:7" ht="15.6" customHeight="1">
      <c r="A26" s="188" t="s">
        <v>152</v>
      </c>
      <c r="B26" s="189">
        <v>2664</v>
      </c>
      <c r="C26" s="189">
        <v>187</v>
      </c>
      <c r="D26" s="189">
        <v>7285</v>
      </c>
      <c r="E26" s="189">
        <v>719</v>
      </c>
      <c r="F26" s="190">
        <v>-90.130404941660942</v>
      </c>
    </row>
    <row r="27" spans="1:7" ht="15.6" customHeight="1">
      <c r="A27" s="188" t="s">
        <v>173</v>
      </c>
      <c r="B27" s="189">
        <v>308</v>
      </c>
      <c r="C27" s="189">
        <v>332</v>
      </c>
      <c r="D27" s="189">
        <v>751</v>
      </c>
      <c r="E27" s="189">
        <v>825</v>
      </c>
      <c r="F27" s="190">
        <v>9.8535286284953401</v>
      </c>
    </row>
    <row r="28" spans="1:7" ht="15.6" customHeight="1">
      <c r="A28" s="188" t="s">
        <v>177</v>
      </c>
      <c r="B28" s="189">
        <v>24675</v>
      </c>
      <c r="C28" s="189">
        <v>26841</v>
      </c>
      <c r="D28" s="189">
        <v>73649</v>
      </c>
      <c r="E28" s="189">
        <v>74198</v>
      </c>
      <c r="F28" s="190">
        <v>0.74542763649201049</v>
      </c>
    </row>
    <row r="29" spans="1:7" ht="15.6" customHeight="1">
      <c r="A29" s="188" t="s">
        <v>178</v>
      </c>
      <c r="B29" s="189">
        <v>4589</v>
      </c>
      <c r="C29" s="189">
        <v>2989</v>
      </c>
      <c r="D29" s="189">
        <v>11653</v>
      </c>
      <c r="E29" s="189">
        <v>9468</v>
      </c>
      <c r="F29" s="190">
        <v>-18.75053634257273</v>
      </c>
    </row>
    <row r="30" spans="1:7" ht="15.6" customHeight="1">
      <c r="A30" s="188" t="s">
        <v>179</v>
      </c>
      <c r="B30" s="189">
        <v>696</v>
      </c>
      <c r="C30" s="189">
        <v>639</v>
      </c>
      <c r="D30" s="189">
        <v>2185</v>
      </c>
      <c r="E30" s="189">
        <v>1718</v>
      </c>
      <c r="F30" s="190">
        <v>-21.372997711670479</v>
      </c>
    </row>
    <row r="31" spans="1:7" ht="15.6" customHeight="1">
      <c r="A31" s="188" t="s">
        <v>180</v>
      </c>
      <c r="B31" s="189">
        <v>0</v>
      </c>
      <c r="C31" s="189">
        <v>0</v>
      </c>
      <c r="D31" s="189">
        <v>0</v>
      </c>
      <c r="E31" s="189">
        <v>0</v>
      </c>
      <c r="F31" s="190" t="s">
        <v>151</v>
      </c>
    </row>
    <row r="32" spans="1:7" ht="15.6" customHeight="1">
      <c r="A32" s="188" t="s">
        <v>181</v>
      </c>
      <c r="B32" s="189">
        <v>45659</v>
      </c>
      <c r="C32" s="189">
        <v>45188</v>
      </c>
      <c r="D32" s="189">
        <v>126396</v>
      </c>
      <c r="E32" s="189">
        <v>118941</v>
      </c>
      <c r="F32" s="190">
        <v>-5.8981296876483498</v>
      </c>
    </row>
    <row r="33" spans="1:6" ht="15.6" customHeight="1">
      <c r="A33" s="188" t="s">
        <v>182</v>
      </c>
      <c r="B33" s="189">
        <v>1790</v>
      </c>
      <c r="C33" s="189">
        <v>1561</v>
      </c>
      <c r="D33" s="189">
        <v>4577</v>
      </c>
      <c r="E33" s="189">
        <v>4101</v>
      </c>
      <c r="F33" s="190">
        <v>-10.39982521302163</v>
      </c>
    </row>
    <row r="34" spans="1:6" ht="15.6" customHeight="1">
      <c r="A34" s="188" t="s">
        <v>183</v>
      </c>
      <c r="B34" s="189">
        <v>0</v>
      </c>
      <c r="C34" s="189">
        <v>932</v>
      </c>
      <c r="D34" s="189">
        <v>0</v>
      </c>
      <c r="E34" s="189">
        <v>2770</v>
      </c>
      <c r="F34" s="190" t="s">
        <v>151</v>
      </c>
    </row>
    <row r="35" spans="1:6" ht="15.6" customHeight="1">
      <c r="A35" s="156" t="s">
        <v>153</v>
      </c>
      <c r="B35" s="76">
        <f>SUM(B7:B34)</f>
        <v>280632</v>
      </c>
      <c r="C35" s="77">
        <f>SUM(C7:C34)</f>
        <v>284829</v>
      </c>
      <c r="D35" s="178">
        <f>SUM(D7:D34)</f>
        <v>779049</v>
      </c>
      <c r="E35" s="178">
        <f>SUM(E7:E34)</f>
        <v>758121</v>
      </c>
      <c r="F35" s="140">
        <f>E35*100/D35-100</f>
        <v>-2.6863522063438836</v>
      </c>
    </row>
    <row r="36" spans="1:6" ht="15.6" customHeight="1">
      <c r="A36" s="73" t="s">
        <v>69</v>
      </c>
      <c r="B36" s="72"/>
      <c r="D36" s="13"/>
      <c r="F36" s="23"/>
    </row>
  </sheetData>
  <mergeCells count="3">
    <mergeCell ref="B5:C5"/>
    <mergeCell ref="D5:F5"/>
    <mergeCell ref="A5:A6"/>
  </mergeCells>
  <conditionalFormatting sqref="A7:F34">
    <cfRule type="expression" dxfId="41" priority="2">
      <formula>MOD(ROW(),2)=0</formula>
    </cfRule>
  </conditionalFormatting>
  <conditionalFormatting sqref="F7:F35">
    <cfRule type="expression" dxfId="40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6D263-E306-496E-9545-7046FBBE9F34}">
  <sheetPr codeName="Hoja2">
    <pageSetUpPr fitToPage="1"/>
  </sheetPr>
  <dimension ref="B1:M34"/>
  <sheetViews>
    <sheetView workbookViewId="0"/>
  </sheetViews>
  <sheetFormatPr baseColWidth="10" defaultColWidth="8.88671875" defaultRowHeight="14.4"/>
  <cols>
    <col min="1" max="1" width="11" customWidth="1"/>
    <col min="2" max="2" width="12.44140625" customWidth="1"/>
    <col min="3" max="3" width="12.88671875" customWidth="1"/>
    <col min="4" max="4" width="11.44140625" customWidth="1"/>
    <col min="12" max="12" width="3.33203125" customWidth="1"/>
  </cols>
  <sheetData>
    <row r="1" spans="2:13" ht="21">
      <c r="E1" s="5"/>
      <c r="H1" s="191"/>
      <c r="I1" s="191"/>
      <c r="J1" s="191"/>
      <c r="K1" s="191"/>
      <c r="L1" s="191"/>
      <c r="M1" s="191"/>
    </row>
    <row r="2" spans="2:13" ht="18">
      <c r="H2" s="192"/>
      <c r="I2" s="192"/>
      <c r="J2" s="192"/>
      <c r="K2" s="192"/>
      <c r="L2" s="192"/>
      <c r="M2" s="192"/>
    </row>
    <row r="5" spans="2:13" ht="15.6">
      <c r="F5" s="11"/>
    </row>
    <row r="7" spans="2:13" ht="15.6">
      <c r="B7" s="9"/>
      <c r="C7" s="9"/>
    </row>
    <row r="8" spans="2:13" ht="15.6">
      <c r="B8" s="9"/>
      <c r="C8" s="9"/>
    </row>
    <row r="9" spans="2:13" ht="15.6">
      <c r="B9" s="9"/>
      <c r="C9" s="9"/>
    </row>
    <row r="10" spans="2:13" ht="15.6">
      <c r="B10" s="10"/>
      <c r="C10" s="10"/>
    </row>
    <row r="11" spans="2:13" ht="15.6">
      <c r="B11" s="9"/>
      <c r="C11" s="9"/>
    </row>
    <row r="12" spans="2:13" ht="15.6">
      <c r="B12" s="9"/>
      <c r="C12" s="9"/>
    </row>
    <row r="13" spans="2:13" ht="15.6">
      <c r="B13" s="9"/>
      <c r="C13" s="9"/>
    </row>
    <row r="14" spans="2:13" ht="15.6">
      <c r="B14" s="10"/>
      <c r="C14" s="10"/>
    </row>
    <row r="15" spans="2:13" ht="17.399999999999999" customHeight="1">
      <c r="B15" s="9"/>
      <c r="C15" s="9"/>
    </row>
    <row r="16" spans="2:13" ht="16.2" customHeight="1">
      <c r="B16" s="9"/>
      <c r="C16" s="12"/>
      <c r="G16" s="1"/>
    </row>
    <row r="17" spans="2:13" ht="17.399999999999999" customHeight="1">
      <c r="B17" s="10"/>
      <c r="C17" s="10"/>
      <c r="G17" s="2"/>
    </row>
    <row r="18" spans="2:13" ht="15.6">
      <c r="B18" s="9"/>
      <c r="C18" s="9"/>
    </row>
    <row r="19" spans="2:13" ht="15.6">
      <c r="B19" s="9"/>
      <c r="C19" s="9"/>
    </row>
    <row r="20" spans="2:13" ht="15.6">
      <c r="B20" s="10"/>
      <c r="C20" s="10"/>
    </row>
    <row r="21" spans="2:13" ht="15.6">
      <c r="B21" s="9"/>
      <c r="C21" s="9"/>
    </row>
    <row r="22" spans="2:13" ht="15.6">
      <c r="B22" s="10"/>
      <c r="C22" s="10"/>
    </row>
    <row r="23" spans="2:13" ht="15.6">
      <c r="B23" s="9"/>
      <c r="C23" s="9"/>
    </row>
    <row r="24" spans="2:13" ht="15.6">
      <c r="B24" s="10"/>
      <c r="C24" s="10"/>
    </row>
    <row r="25" spans="2:13" ht="15.6">
      <c r="B25" s="10"/>
      <c r="C25" s="10"/>
    </row>
    <row r="26" spans="2:13" ht="15.6">
      <c r="B26" s="10"/>
      <c r="C26" s="10"/>
    </row>
    <row r="27" spans="2:13" ht="15.6">
      <c r="B27" s="10"/>
      <c r="C27" s="10"/>
    </row>
    <row r="28" spans="2:13" ht="15.6">
      <c r="B28" s="9"/>
      <c r="C28" s="9"/>
    </row>
    <row r="29" spans="2:13" ht="15.6">
      <c r="B29" s="10"/>
      <c r="C29" s="10"/>
      <c r="M29" s="8"/>
    </row>
    <row r="30" spans="2:13" ht="15.6">
      <c r="B30" s="9"/>
      <c r="C30" s="9"/>
    </row>
    <row r="31" spans="2:13" ht="15.6">
      <c r="B31" s="9"/>
      <c r="C31" s="9"/>
    </row>
    <row r="32" spans="2:13" ht="15.6">
      <c r="B32" s="9"/>
      <c r="C32" s="9"/>
    </row>
    <row r="33" spans="2:3" ht="15.6">
      <c r="B33" s="10"/>
      <c r="C33" s="10"/>
    </row>
    <row r="34" spans="2:3" ht="15.6">
      <c r="B34" s="10"/>
      <c r="C34" s="10"/>
    </row>
  </sheetData>
  <mergeCells count="2">
    <mergeCell ref="H1:M1"/>
    <mergeCell ref="H2:M2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ED3E1-227E-4424-B299-0318E0FF3148}">
  <sheetPr codeName="Hoja20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71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72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0</v>
      </c>
      <c r="C7" s="189">
        <v>0</v>
      </c>
      <c r="D7" s="189">
        <v>2</v>
      </c>
      <c r="E7" s="189">
        <v>0</v>
      </c>
      <c r="F7" s="190">
        <v>-100</v>
      </c>
      <c r="G7" s="37"/>
    </row>
    <row r="8" spans="1:14" ht="15.6" customHeight="1">
      <c r="A8" s="188" t="s">
        <v>11</v>
      </c>
      <c r="B8" s="189">
        <v>16835.75</v>
      </c>
      <c r="C8" s="189">
        <v>26316.25</v>
      </c>
      <c r="D8" s="189">
        <v>49059</v>
      </c>
      <c r="E8" s="189">
        <v>57309</v>
      </c>
      <c r="F8" s="190">
        <v>16.816486271632119</v>
      </c>
      <c r="G8" s="6"/>
    </row>
    <row r="9" spans="1:14" ht="15.6" customHeight="1">
      <c r="A9" s="188" t="s">
        <v>8</v>
      </c>
      <c r="B9" s="189">
        <v>1309</v>
      </c>
      <c r="C9" s="189">
        <v>1096</v>
      </c>
      <c r="D9" s="189">
        <v>4596</v>
      </c>
      <c r="E9" s="189">
        <v>3378</v>
      </c>
      <c r="F9" s="190">
        <v>-26.50130548302872</v>
      </c>
      <c r="G9" s="6"/>
    </row>
    <row r="10" spans="1:14" ht="15.6" customHeight="1">
      <c r="A10" s="188" t="s">
        <v>10</v>
      </c>
      <c r="B10" s="189">
        <v>0</v>
      </c>
      <c r="C10" s="189">
        <v>0</v>
      </c>
      <c r="D10" s="189">
        <v>0</v>
      </c>
      <c r="E10" s="189">
        <v>8</v>
      </c>
      <c r="F10" s="190" t="s">
        <v>151</v>
      </c>
    </row>
    <row r="11" spans="1:14" ht="15.6" customHeight="1">
      <c r="A11" s="188" t="s">
        <v>9</v>
      </c>
      <c r="B11" s="189">
        <v>360917</v>
      </c>
      <c r="C11" s="189">
        <v>424125</v>
      </c>
      <c r="D11" s="189">
        <v>1052697</v>
      </c>
      <c r="E11" s="189">
        <v>1114845</v>
      </c>
      <c r="F11" s="190">
        <v>5.9036930854747434</v>
      </c>
    </row>
    <row r="12" spans="1:14" ht="15.6" customHeight="1">
      <c r="A12" s="188" t="s">
        <v>6</v>
      </c>
      <c r="B12" s="189">
        <v>16863.25</v>
      </c>
      <c r="C12" s="189">
        <v>19397</v>
      </c>
      <c r="D12" s="189">
        <v>52275</v>
      </c>
      <c r="E12" s="189">
        <v>51465.75</v>
      </c>
      <c r="F12" s="190">
        <v>-1.5480631276900989</v>
      </c>
    </row>
    <row r="13" spans="1:14" ht="15.6" customHeight="1">
      <c r="A13" s="188" t="s">
        <v>175</v>
      </c>
      <c r="B13" s="189">
        <v>6167</v>
      </c>
      <c r="C13" s="189">
        <v>7019</v>
      </c>
      <c r="D13" s="189">
        <v>18411</v>
      </c>
      <c r="E13" s="189">
        <v>18257</v>
      </c>
      <c r="F13" s="190">
        <v>-0.83645646624300696</v>
      </c>
    </row>
    <row r="14" spans="1:14" ht="15.6" customHeight="1">
      <c r="A14" s="188" t="s">
        <v>148</v>
      </c>
      <c r="B14" s="189">
        <v>339865</v>
      </c>
      <c r="C14" s="189">
        <v>306663.5</v>
      </c>
      <c r="D14" s="189">
        <v>938976</v>
      </c>
      <c r="E14" s="189">
        <v>927196.5</v>
      </c>
      <c r="F14" s="190">
        <v>-1.254504907473674</v>
      </c>
    </row>
    <row r="15" spans="1:14" ht="15.6" customHeight="1">
      <c r="A15" s="188" t="s">
        <v>145</v>
      </c>
      <c r="B15" s="189">
        <v>35861.5</v>
      </c>
      <c r="C15" s="189">
        <v>39917</v>
      </c>
      <c r="D15" s="189">
        <v>101951.75</v>
      </c>
      <c r="E15" s="189">
        <v>101244.25</v>
      </c>
      <c r="F15" s="190">
        <v>-0.69395571924954425</v>
      </c>
    </row>
    <row r="16" spans="1:14" ht="15.6" customHeight="1">
      <c r="A16" s="188" t="s">
        <v>144</v>
      </c>
      <c r="B16" s="189">
        <v>4322</v>
      </c>
      <c r="C16" s="189">
        <v>4195</v>
      </c>
      <c r="D16" s="189">
        <v>11451</v>
      </c>
      <c r="E16" s="189">
        <v>8780</v>
      </c>
      <c r="F16" s="190">
        <v>-23.325473757750419</v>
      </c>
      <c r="G16" s="1"/>
    </row>
    <row r="17" spans="1:7" ht="15.6" customHeight="1">
      <c r="A17" s="188" t="s">
        <v>150</v>
      </c>
      <c r="B17" s="189">
        <v>8897</v>
      </c>
      <c r="C17" s="189">
        <v>17819.25</v>
      </c>
      <c r="D17" s="189">
        <v>23384</v>
      </c>
      <c r="E17" s="189">
        <v>38939</v>
      </c>
      <c r="F17" s="190">
        <v>66.519842627437555</v>
      </c>
      <c r="G17" s="2"/>
    </row>
    <row r="18" spans="1:7" ht="15.6" customHeight="1">
      <c r="A18" s="188" t="s">
        <v>147</v>
      </c>
      <c r="B18" s="189">
        <v>463</v>
      </c>
      <c r="C18" s="189">
        <v>538</v>
      </c>
      <c r="D18" s="189">
        <v>1375</v>
      </c>
      <c r="E18" s="189">
        <v>1518</v>
      </c>
      <c r="F18" s="190">
        <v>10.400000000000009</v>
      </c>
    </row>
    <row r="19" spans="1:7" ht="15.6" customHeight="1">
      <c r="A19" s="188" t="s">
        <v>143</v>
      </c>
      <c r="B19" s="189">
        <v>1816.75</v>
      </c>
      <c r="C19" s="189">
        <v>144</v>
      </c>
      <c r="D19" s="189">
        <v>4006.25</v>
      </c>
      <c r="E19" s="189">
        <v>2554.25</v>
      </c>
      <c r="F19" s="190">
        <v>-36.24336973478939</v>
      </c>
    </row>
    <row r="20" spans="1:7" ht="15.6" customHeight="1">
      <c r="A20" s="188" t="s">
        <v>142</v>
      </c>
      <c r="B20" s="189">
        <v>5771</v>
      </c>
      <c r="C20" s="189">
        <v>7223</v>
      </c>
      <c r="D20" s="189">
        <v>16778</v>
      </c>
      <c r="E20" s="189">
        <v>18571</v>
      </c>
      <c r="F20" s="190">
        <v>10.68661342233878</v>
      </c>
    </row>
    <row r="21" spans="1:7" ht="15.6" customHeight="1">
      <c r="A21" s="188" t="s">
        <v>149</v>
      </c>
      <c r="B21" s="189">
        <v>8603</v>
      </c>
      <c r="C21" s="189">
        <v>15678.75</v>
      </c>
      <c r="D21" s="189">
        <v>26261.5</v>
      </c>
      <c r="E21" s="189">
        <v>32017</v>
      </c>
      <c r="F21" s="190">
        <v>21.91611294099728</v>
      </c>
    </row>
    <row r="22" spans="1:7" ht="15.6" customHeight="1">
      <c r="A22" s="188" t="s">
        <v>146</v>
      </c>
      <c r="B22" s="189">
        <v>118999</v>
      </c>
      <c r="C22" s="189">
        <v>140343</v>
      </c>
      <c r="D22" s="189">
        <v>353434</v>
      </c>
      <c r="E22" s="189">
        <v>373822</v>
      </c>
      <c r="F22" s="190">
        <v>5.768545188069055</v>
      </c>
    </row>
    <row r="23" spans="1:7" ht="15.6" customHeight="1">
      <c r="A23" s="188" t="s">
        <v>165</v>
      </c>
      <c r="B23" s="189">
        <v>35020.75</v>
      </c>
      <c r="C23" s="189">
        <v>31110.5</v>
      </c>
      <c r="D23" s="189">
        <v>76184</v>
      </c>
      <c r="E23" s="189">
        <v>93845.5</v>
      </c>
      <c r="F23" s="190">
        <v>23.182689278588679</v>
      </c>
    </row>
    <row r="24" spans="1:7" ht="15.6" customHeight="1">
      <c r="A24" s="188" t="s">
        <v>141</v>
      </c>
      <c r="B24" s="189">
        <v>3630.75</v>
      </c>
      <c r="C24" s="189">
        <v>3539.75</v>
      </c>
      <c r="D24" s="189">
        <v>10525</v>
      </c>
      <c r="E24" s="189">
        <v>10223.75</v>
      </c>
      <c r="F24" s="190">
        <v>-2.8622327790973832</v>
      </c>
    </row>
    <row r="25" spans="1:7" ht="15.6" customHeight="1">
      <c r="A25" s="188" t="s">
        <v>140</v>
      </c>
      <c r="B25" s="189">
        <v>378.5</v>
      </c>
      <c r="C25" s="189">
        <v>332</v>
      </c>
      <c r="D25" s="189">
        <v>1199.5</v>
      </c>
      <c r="E25" s="189">
        <v>893.5</v>
      </c>
      <c r="F25" s="190">
        <v>-25.51062942892872</v>
      </c>
    </row>
    <row r="26" spans="1:7" ht="15.6" customHeight="1">
      <c r="A26" s="188" t="s">
        <v>152</v>
      </c>
      <c r="B26" s="189">
        <v>42</v>
      </c>
      <c r="C26" s="189">
        <v>0</v>
      </c>
      <c r="D26" s="189">
        <v>48</v>
      </c>
      <c r="E26" s="189">
        <v>0</v>
      </c>
      <c r="F26" s="190">
        <v>-100</v>
      </c>
    </row>
    <row r="27" spans="1:7" ht="15.6" customHeight="1">
      <c r="A27" s="188" t="s">
        <v>173</v>
      </c>
      <c r="B27" s="189">
        <v>0</v>
      </c>
      <c r="C27" s="189">
        <v>0</v>
      </c>
      <c r="D27" s="189">
        <v>0</v>
      </c>
      <c r="E27" s="189">
        <v>0</v>
      </c>
      <c r="F27" s="190" t="s">
        <v>151</v>
      </c>
    </row>
    <row r="28" spans="1:7" ht="15.6" customHeight="1">
      <c r="A28" s="188" t="s">
        <v>177</v>
      </c>
      <c r="B28" s="189">
        <v>49662</v>
      </c>
      <c r="C28" s="189">
        <v>46898</v>
      </c>
      <c r="D28" s="189">
        <v>143507</v>
      </c>
      <c r="E28" s="189">
        <v>131707</v>
      </c>
      <c r="F28" s="190">
        <v>-8.2225954134641484</v>
      </c>
    </row>
    <row r="29" spans="1:7" ht="15.6" customHeight="1">
      <c r="A29" s="188" t="s">
        <v>178</v>
      </c>
      <c r="B29" s="189">
        <v>15868.25</v>
      </c>
      <c r="C29" s="189">
        <v>15712.75</v>
      </c>
      <c r="D29" s="189">
        <v>38253.25</v>
      </c>
      <c r="E29" s="189">
        <v>42324</v>
      </c>
      <c r="F29" s="190">
        <v>10.641579473639499</v>
      </c>
    </row>
    <row r="30" spans="1:7" ht="15.6" customHeight="1">
      <c r="A30" s="188" t="s">
        <v>179</v>
      </c>
      <c r="B30" s="189">
        <v>12511.5</v>
      </c>
      <c r="C30" s="189">
        <v>14872.25</v>
      </c>
      <c r="D30" s="189">
        <v>37484.75</v>
      </c>
      <c r="E30" s="189">
        <v>38318</v>
      </c>
      <c r="F30" s="190">
        <v>2.2229039809522528</v>
      </c>
    </row>
    <row r="31" spans="1:7" ht="15.6" customHeight="1">
      <c r="A31" s="188" t="s">
        <v>180</v>
      </c>
      <c r="B31" s="189">
        <v>1413</v>
      </c>
      <c r="C31" s="189">
        <v>1220</v>
      </c>
      <c r="D31" s="189">
        <v>3548</v>
      </c>
      <c r="E31" s="189">
        <v>3298</v>
      </c>
      <c r="F31" s="190">
        <v>-7.0462232243517491</v>
      </c>
    </row>
    <row r="32" spans="1:7" ht="15.6" customHeight="1">
      <c r="A32" s="188" t="s">
        <v>181</v>
      </c>
      <c r="B32" s="189">
        <v>429684</v>
      </c>
      <c r="C32" s="189">
        <v>480063</v>
      </c>
      <c r="D32" s="189">
        <v>1294748</v>
      </c>
      <c r="E32" s="189">
        <v>1313313</v>
      </c>
      <c r="F32" s="190">
        <v>1.4338697568947789</v>
      </c>
    </row>
    <row r="33" spans="1:6" ht="15.6" customHeight="1">
      <c r="A33" s="188" t="s">
        <v>182</v>
      </c>
      <c r="B33" s="189">
        <v>26094</v>
      </c>
      <c r="C33" s="189">
        <v>25936</v>
      </c>
      <c r="D33" s="189">
        <v>68704</v>
      </c>
      <c r="E33" s="189">
        <v>69885</v>
      </c>
      <c r="F33" s="190">
        <v>1.7189683278993899</v>
      </c>
    </row>
    <row r="34" spans="1:6" ht="15.6" customHeight="1">
      <c r="A34" s="188" t="s">
        <v>183</v>
      </c>
      <c r="B34" s="189">
        <v>2757</v>
      </c>
      <c r="C34" s="189">
        <v>3555.75</v>
      </c>
      <c r="D34" s="189">
        <v>7801.25</v>
      </c>
      <c r="E34" s="189">
        <v>10340</v>
      </c>
      <c r="F34" s="190">
        <v>32.542861720878051</v>
      </c>
    </row>
    <row r="35" spans="1:6" ht="15.6" customHeight="1">
      <c r="A35" s="156" t="s">
        <v>153</v>
      </c>
      <c r="B35" s="76">
        <f>SUM(B7:B34)</f>
        <v>1503752</v>
      </c>
      <c r="C35" s="77">
        <f>SUM(C7:C34)</f>
        <v>1633714.75</v>
      </c>
      <c r="D35" s="76">
        <f>SUM(D7:D34)</f>
        <v>4336660.25</v>
      </c>
      <c r="E35" s="178">
        <f>SUM(E7:E34)</f>
        <v>4464052.5</v>
      </c>
      <c r="F35" s="140">
        <f>E35*100/D35-100</f>
        <v>2.9375658376742848</v>
      </c>
    </row>
    <row r="36" spans="1:6" ht="15.6" customHeight="1">
      <c r="A36" s="73" t="s">
        <v>56</v>
      </c>
      <c r="B36" s="72"/>
      <c r="D36" s="72"/>
      <c r="F36" s="23"/>
    </row>
  </sheetData>
  <mergeCells count="3">
    <mergeCell ref="B5:C5"/>
    <mergeCell ref="D5:F5"/>
    <mergeCell ref="A5:A6"/>
  </mergeCells>
  <conditionalFormatting sqref="A7:F34">
    <cfRule type="expression" dxfId="39" priority="2">
      <formula>MOD(ROW(),2)=0</formula>
    </cfRule>
  </conditionalFormatting>
  <conditionalFormatting sqref="F7:F35">
    <cfRule type="expression" dxfId="38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B90F7-82E0-4542-9A37-75E73F650003}">
  <sheetPr codeName="Hoja21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73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72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0</v>
      </c>
      <c r="C7" s="189">
        <v>0</v>
      </c>
      <c r="D7" s="189">
        <v>0</v>
      </c>
      <c r="E7" s="189">
        <v>0</v>
      </c>
      <c r="F7" s="190" t="s">
        <v>151</v>
      </c>
      <c r="G7" s="37"/>
    </row>
    <row r="8" spans="1:14" ht="15.6" customHeight="1">
      <c r="A8" s="188" t="s">
        <v>11</v>
      </c>
      <c r="B8" s="189">
        <v>0</v>
      </c>
      <c r="C8" s="189">
        <v>6770.75</v>
      </c>
      <c r="D8" s="189">
        <v>530</v>
      </c>
      <c r="E8" s="189">
        <v>8058</v>
      </c>
      <c r="F8" s="190">
        <v>1420.3773584905659</v>
      </c>
      <c r="G8" s="6"/>
    </row>
    <row r="9" spans="1:14" ht="15.6" customHeight="1">
      <c r="A9" s="188" t="s">
        <v>8</v>
      </c>
      <c r="B9" s="189">
        <v>0</v>
      </c>
      <c r="C9" s="189">
        <v>0</v>
      </c>
      <c r="D9" s="189">
        <v>8</v>
      </c>
      <c r="E9" s="189">
        <v>0</v>
      </c>
      <c r="F9" s="190">
        <v>-100</v>
      </c>
      <c r="G9" s="6"/>
    </row>
    <row r="10" spans="1:14" ht="15.6" customHeight="1">
      <c r="A10" s="188" t="s">
        <v>10</v>
      </c>
      <c r="B10" s="189">
        <v>0</v>
      </c>
      <c r="C10" s="189">
        <v>0</v>
      </c>
      <c r="D10" s="189">
        <v>0</v>
      </c>
      <c r="E10" s="189">
        <v>0</v>
      </c>
      <c r="F10" s="190" t="s">
        <v>151</v>
      </c>
    </row>
    <row r="11" spans="1:14" ht="15.6" customHeight="1">
      <c r="A11" s="188" t="s">
        <v>9</v>
      </c>
      <c r="B11" s="189">
        <v>312071</v>
      </c>
      <c r="C11" s="189">
        <v>365404</v>
      </c>
      <c r="D11" s="189">
        <v>908948</v>
      </c>
      <c r="E11" s="189">
        <v>968044</v>
      </c>
      <c r="F11" s="190">
        <v>6.5015820486980536</v>
      </c>
    </row>
    <row r="12" spans="1:14" ht="15.6" customHeight="1">
      <c r="A12" s="188" t="s">
        <v>6</v>
      </c>
      <c r="B12" s="189">
        <v>1516.75</v>
      </c>
      <c r="C12" s="189">
        <v>2943</v>
      </c>
      <c r="D12" s="189">
        <v>4455.5</v>
      </c>
      <c r="E12" s="189">
        <v>6156.5</v>
      </c>
      <c r="F12" s="190">
        <v>38.177533385703072</v>
      </c>
    </row>
    <row r="13" spans="1:14" ht="15.6" customHeight="1">
      <c r="A13" s="188" t="s">
        <v>175</v>
      </c>
      <c r="B13" s="189">
        <v>2</v>
      </c>
      <c r="C13" s="189">
        <v>4</v>
      </c>
      <c r="D13" s="189">
        <v>6</v>
      </c>
      <c r="E13" s="189">
        <v>4</v>
      </c>
      <c r="F13" s="190">
        <v>-33.333333333333329</v>
      </c>
    </row>
    <row r="14" spans="1:14" ht="15.6" customHeight="1">
      <c r="A14" s="188" t="s">
        <v>148</v>
      </c>
      <c r="B14" s="189">
        <v>144743.5</v>
      </c>
      <c r="C14" s="189">
        <v>121647.5</v>
      </c>
      <c r="D14" s="189">
        <v>388421.5</v>
      </c>
      <c r="E14" s="189">
        <v>411700</v>
      </c>
      <c r="F14" s="190">
        <v>5.9931028534723234</v>
      </c>
    </row>
    <row r="15" spans="1:14" ht="15.6" customHeight="1">
      <c r="A15" s="188" t="s">
        <v>145</v>
      </c>
      <c r="B15" s="189">
        <v>165.75</v>
      </c>
      <c r="C15" s="189">
        <v>2539.5</v>
      </c>
      <c r="D15" s="189">
        <v>1008.5</v>
      </c>
      <c r="E15" s="189">
        <v>7152</v>
      </c>
      <c r="F15" s="190">
        <v>609.17203767972239</v>
      </c>
    </row>
    <row r="16" spans="1:14" ht="15.6" customHeight="1">
      <c r="A16" s="188" t="s">
        <v>144</v>
      </c>
      <c r="B16" s="189">
        <v>0</v>
      </c>
      <c r="C16" s="189">
        <v>288</v>
      </c>
      <c r="D16" s="189">
        <v>202</v>
      </c>
      <c r="E16" s="189">
        <v>1022</v>
      </c>
      <c r="F16" s="190">
        <v>405.94059405940601</v>
      </c>
      <c r="G16" s="1"/>
    </row>
    <row r="17" spans="1:7" ht="15.6" customHeight="1">
      <c r="A17" s="188" t="s">
        <v>150</v>
      </c>
      <c r="B17" s="189">
        <v>1690.25</v>
      </c>
      <c r="C17" s="189">
        <v>8972.5</v>
      </c>
      <c r="D17" s="189">
        <v>3386</v>
      </c>
      <c r="E17" s="189">
        <v>17338.25</v>
      </c>
      <c r="F17" s="190">
        <v>412.05699940933249</v>
      </c>
      <c r="G17" s="2"/>
    </row>
    <row r="18" spans="1:7" ht="15.6" customHeight="1">
      <c r="A18" s="188" t="s">
        <v>147</v>
      </c>
      <c r="B18" s="189">
        <v>0</v>
      </c>
      <c r="C18" s="189">
        <v>0</v>
      </c>
      <c r="D18" s="189">
        <v>0</v>
      </c>
      <c r="E18" s="189">
        <v>0</v>
      </c>
      <c r="F18" s="190" t="s">
        <v>151</v>
      </c>
    </row>
    <row r="19" spans="1:7" ht="15.6" customHeight="1">
      <c r="A19" s="188" t="s">
        <v>143</v>
      </c>
      <c r="B19" s="189">
        <v>56</v>
      </c>
      <c r="C19" s="189">
        <v>0</v>
      </c>
      <c r="D19" s="189">
        <v>170.25</v>
      </c>
      <c r="E19" s="189">
        <v>1944</v>
      </c>
      <c r="F19" s="190">
        <v>1041.8502202643169</v>
      </c>
    </row>
    <row r="20" spans="1:7" ht="15.6" customHeight="1">
      <c r="A20" s="188" t="s">
        <v>142</v>
      </c>
      <c r="B20" s="189">
        <v>12</v>
      </c>
      <c r="C20" s="189">
        <v>11</v>
      </c>
      <c r="D20" s="189">
        <v>17</v>
      </c>
      <c r="E20" s="189">
        <v>185</v>
      </c>
      <c r="F20" s="190">
        <v>988.23529411764707</v>
      </c>
    </row>
    <row r="21" spans="1:7" ht="15.6" customHeight="1">
      <c r="A21" s="188" t="s">
        <v>149</v>
      </c>
      <c r="B21" s="189">
        <v>880.75</v>
      </c>
      <c r="C21" s="189">
        <v>7342</v>
      </c>
      <c r="D21" s="189">
        <v>2411</v>
      </c>
      <c r="E21" s="189">
        <v>12103.5</v>
      </c>
      <c r="F21" s="190">
        <v>402.01161343840732</v>
      </c>
    </row>
    <row r="22" spans="1:7" ht="15.6" customHeight="1">
      <c r="A22" s="188" t="s">
        <v>146</v>
      </c>
      <c r="B22" s="189">
        <v>70111</v>
      </c>
      <c r="C22" s="189">
        <v>83148</v>
      </c>
      <c r="D22" s="189">
        <v>206295</v>
      </c>
      <c r="E22" s="189">
        <v>222156</v>
      </c>
      <c r="F22" s="190">
        <v>7.6885043263287978</v>
      </c>
    </row>
    <row r="23" spans="1:7" ht="15.6" customHeight="1">
      <c r="A23" s="188" t="s">
        <v>165</v>
      </c>
      <c r="B23" s="189">
        <v>32396.25</v>
      </c>
      <c r="C23" s="189">
        <v>25495.25</v>
      </c>
      <c r="D23" s="189">
        <v>69599.5</v>
      </c>
      <c r="E23" s="189">
        <v>76916.25</v>
      </c>
      <c r="F23" s="190">
        <v>10.512647360972419</v>
      </c>
    </row>
    <row r="24" spans="1:7" ht="15.6" customHeight="1">
      <c r="A24" s="188" t="s">
        <v>141</v>
      </c>
      <c r="B24" s="189">
        <v>4</v>
      </c>
      <c r="C24" s="189">
        <v>0</v>
      </c>
      <c r="D24" s="189">
        <v>5</v>
      </c>
      <c r="E24" s="189">
        <v>360</v>
      </c>
      <c r="F24" s="190">
        <v>7100</v>
      </c>
    </row>
    <row r="25" spans="1:7" ht="15.6" customHeight="1">
      <c r="A25" s="188" t="s">
        <v>140</v>
      </c>
      <c r="B25" s="189">
        <v>0</v>
      </c>
      <c r="C25" s="189">
        <v>0</v>
      </c>
      <c r="D25" s="189">
        <v>0</v>
      </c>
      <c r="E25" s="189">
        <v>0</v>
      </c>
      <c r="F25" s="190" t="s">
        <v>151</v>
      </c>
    </row>
    <row r="26" spans="1:7" ht="15.6" customHeight="1">
      <c r="A26" s="188" t="s">
        <v>152</v>
      </c>
      <c r="B26" s="189">
        <v>0</v>
      </c>
      <c r="C26" s="189">
        <v>0</v>
      </c>
      <c r="D26" s="189">
        <v>0</v>
      </c>
      <c r="E26" s="189">
        <v>0</v>
      </c>
      <c r="F26" s="190" t="s">
        <v>151</v>
      </c>
    </row>
    <row r="27" spans="1:7" ht="15.6" customHeight="1">
      <c r="A27" s="188" t="s">
        <v>173</v>
      </c>
      <c r="B27" s="189">
        <v>0</v>
      </c>
      <c r="C27" s="189">
        <v>0</v>
      </c>
      <c r="D27" s="189">
        <v>0</v>
      </c>
      <c r="E27" s="189">
        <v>0</v>
      </c>
      <c r="F27" s="190" t="s">
        <v>151</v>
      </c>
    </row>
    <row r="28" spans="1:7" ht="15.6" customHeight="1">
      <c r="A28" s="188" t="s">
        <v>177</v>
      </c>
      <c r="B28" s="189">
        <v>11029</v>
      </c>
      <c r="C28" s="189">
        <v>4327</v>
      </c>
      <c r="D28" s="189">
        <v>32841</v>
      </c>
      <c r="E28" s="189">
        <v>18687</v>
      </c>
      <c r="F28" s="190">
        <v>-43.098565817118853</v>
      </c>
    </row>
    <row r="29" spans="1:7" ht="15.6" customHeight="1">
      <c r="A29" s="188" t="s">
        <v>178</v>
      </c>
      <c r="B29" s="189">
        <v>2077.75</v>
      </c>
      <c r="C29" s="189">
        <v>3468.75</v>
      </c>
      <c r="D29" s="189">
        <v>5749</v>
      </c>
      <c r="E29" s="189">
        <v>9733.75</v>
      </c>
      <c r="F29" s="190">
        <v>69.312054270307868</v>
      </c>
    </row>
    <row r="30" spans="1:7" ht="15.6" customHeight="1">
      <c r="A30" s="188" t="s">
        <v>179</v>
      </c>
      <c r="B30" s="189">
        <v>0</v>
      </c>
      <c r="C30" s="189">
        <v>0</v>
      </c>
      <c r="D30" s="189">
        <v>0</v>
      </c>
      <c r="E30" s="189">
        <v>1</v>
      </c>
      <c r="F30" s="190" t="s">
        <v>151</v>
      </c>
    </row>
    <row r="31" spans="1:7" ht="15.6" customHeight="1">
      <c r="A31" s="188" t="s">
        <v>180</v>
      </c>
      <c r="B31" s="189">
        <v>0</v>
      </c>
      <c r="C31" s="189">
        <v>0</v>
      </c>
      <c r="D31" s="189">
        <v>0</v>
      </c>
      <c r="E31" s="189">
        <v>88</v>
      </c>
      <c r="F31" s="190" t="s">
        <v>151</v>
      </c>
    </row>
    <row r="32" spans="1:7" ht="15.6" customHeight="1">
      <c r="A32" s="188" t="s">
        <v>181</v>
      </c>
      <c r="B32" s="189">
        <v>193394</v>
      </c>
      <c r="C32" s="189">
        <v>205262</v>
      </c>
      <c r="D32" s="189">
        <v>597627</v>
      </c>
      <c r="E32" s="189">
        <v>567408</v>
      </c>
      <c r="F32" s="190">
        <v>-5.0564984513751909</v>
      </c>
    </row>
    <row r="33" spans="1:6" ht="15.6" customHeight="1">
      <c r="A33" s="188" t="s">
        <v>182</v>
      </c>
      <c r="B33" s="189">
        <v>2234</v>
      </c>
      <c r="C33" s="189">
        <v>1207</v>
      </c>
      <c r="D33" s="189">
        <v>4979</v>
      </c>
      <c r="E33" s="189">
        <v>6330</v>
      </c>
      <c r="F33" s="190">
        <v>27.133962643101029</v>
      </c>
    </row>
    <row r="34" spans="1:6" ht="15.6" customHeight="1">
      <c r="A34" s="188" t="s">
        <v>183</v>
      </c>
      <c r="B34" s="189">
        <v>2</v>
      </c>
      <c r="C34" s="189">
        <v>0</v>
      </c>
      <c r="D34" s="189">
        <v>2</v>
      </c>
      <c r="E34" s="189">
        <v>54</v>
      </c>
      <c r="F34" s="190">
        <v>2600</v>
      </c>
    </row>
    <row r="35" spans="1:6" ht="15.6" customHeight="1">
      <c r="A35" s="156" t="s">
        <v>153</v>
      </c>
      <c r="B35" s="76">
        <f>SUM(B7:B34)</f>
        <v>772386</v>
      </c>
      <c r="C35" s="77">
        <f>SUM(C7:C34)</f>
        <v>838830.25</v>
      </c>
      <c r="D35" s="178">
        <f>SUM(D7:D34)</f>
        <v>2226661.25</v>
      </c>
      <c r="E35" s="78">
        <f>SUM(E7:E34)</f>
        <v>2335441.25</v>
      </c>
      <c r="F35" s="140">
        <f>E35*100/D35-100</f>
        <v>4.8853412255680979</v>
      </c>
    </row>
    <row r="36" spans="1:6" ht="15.6" customHeight="1">
      <c r="A36" s="73" t="s">
        <v>65</v>
      </c>
      <c r="B36" s="72"/>
      <c r="D36" s="13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37" priority="2">
      <formula>MOD(ROW(),2)=0</formula>
    </cfRule>
  </conditionalFormatting>
  <conditionalFormatting sqref="F7:F35">
    <cfRule type="expression" dxfId="36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884F2-3CDC-4E98-B1E9-FA48AC8D315E}">
  <sheetPr codeName="Hoja22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166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72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0</v>
      </c>
      <c r="C7" s="189">
        <v>0</v>
      </c>
      <c r="D7" s="189">
        <v>0</v>
      </c>
      <c r="E7" s="189">
        <v>0</v>
      </c>
      <c r="F7" s="190" t="s">
        <v>151</v>
      </c>
      <c r="G7" s="13"/>
    </row>
    <row r="8" spans="1:14" ht="15.6" customHeight="1">
      <c r="A8" s="188" t="s">
        <v>11</v>
      </c>
      <c r="B8" s="189">
        <v>14803</v>
      </c>
      <c r="C8" s="189">
        <v>15709.5</v>
      </c>
      <c r="D8" s="189">
        <v>39720.25</v>
      </c>
      <c r="E8" s="189">
        <v>40975.5</v>
      </c>
      <c r="F8" s="190">
        <v>3.160226836437332</v>
      </c>
      <c r="G8" s="6"/>
    </row>
    <row r="9" spans="1:14" ht="15.6" customHeight="1">
      <c r="A9" s="188" t="s">
        <v>8</v>
      </c>
      <c r="B9" s="189">
        <v>253</v>
      </c>
      <c r="C9" s="189">
        <v>441</v>
      </c>
      <c r="D9" s="189">
        <v>976</v>
      </c>
      <c r="E9" s="189">
        <v>1226</v>
      </c>
      <c r="F9" s="190">
        <v>25.614754098360649</v>
      </c>
      <c r="G9" s="6"/>
    </row>
    <row r="10" spans="1:14" ht="15.6" customHeight="1">
      <c r="A10" s="188" t="s">
        <v>10</v>
      </c>
      <c r="B10" s="189">
        <v>0</v>
      </c>
      <c r="C10" s="189">
        <v>0</v>
      </c>
      <c r="D10" s="189">
        <v>0</v>
      </c>
      <c r="E10" s="189">
        <v>0</v>
      </c>
      <c r="F10" s="190" t="s">
        <v>151</v>
      </c>
    </row>
    <row r="11" spans="1:14" ht="15.6" customHeight="1">
      <c r="A11" s="188" t="s">
        <v>9</v>
      </c>
      <c r="B11" s="189">
        <v>0</v>
      </c>
      <c r="C11" s="189">
        <v>0</v>
      </c>
      <c r="D11" s="189">
        <v>0</v>
      </c>
      <c r="E11" s="189">
        <v>0</v>
      </c>
      <c r="F11" s="190" t="s">
        <v>151</v>
      </c>
    </row>
    <row r="12" spans="1:14" ht="15.6" customHeight="1">
      <c r="A12" s="188" t="s">
        <v>6</v>
      </c>
      <c r="B12" s="189">
        <v>13105.25</v>
      </c>
      <c r="C12" s="189">
        <v>14175.5</v>
      </c>
      <c r="D12" s="189">
        <v>40921.25</v>
      </c>
      <c r="E12" s="189">
        <v>40082.5</v>
      </c>
      <c r="F12" s="190">
        <v>-2.0496685707303608</v>
      </c>
    </row>
    <row r="13" spans="1:14" ht="15.6" customHeight="1">
      <c r="A13" s="188" t="s">
        <v>175</v>
      </c>
      <c r="B13" s="189">
        <v>6157</v>
      </c>
      <c r="C13" s="189">
        <v>7013</v>
      </c>
      <c r="D13" s="189">
        <v>18381</v>
      </c>
      <c r="E13" s="189">
        <v>18237</v>
      </c>
      <c r="F13" s="190">
        <v>-0.78341765953973652</v>
      </c>
    </row>
    <row r="14" spans="1:14" ht="15.6" customHeight="1">
      <c r="A14" s="188" t="s">
        <v>148</v>
      </c>
      <c r="B14" s="189">
        <v>19027</v>
      </c>
      <c r="C14" s="189">
        <v>19621</v>
      </c>
      <c r="D14" s="189">
        <v>54846</v>
      </c>
      <c r="E14" s="189">
        <v>52915.5</v>
      </c>
      <c r="F14" s="190">
        <v>-3.5198555956678632</v>
      </c>
    </row>
    <row r="15" spans="1:14" ht="15.6" customHeight="1">
      <c r="A15" s="188" t="s">
        <v>145</v>
      </c>
      <c r="B15" s="189">
        <v>1434.75</v>
      </c>
      <c r="C15" s="189">
        <v>989.5</v>
      </c>
      <c r="D15" s="189">
        <v>4473.75</v>
      </c>
      <c r="E15" s="189">
        <v>3410.75</v>
      </c>
      <c r="F15" s="190">
        <v>-23.760827046661081</v>
      </c>
    </row>
    <row r="16" spans="1:14" ht="15.6" customHeight="1">
      <c r="A16" s="188" t="s">
        <v>144</v>
      </c>
      <c r="B16" s="189">
        <v>708</v>
      </c>
      <c r="C16" s="189">
        <v>433</v>
      </c>
      <c r="D16" s="189">
        <v>2363</v>
      </c>
      <c r="E16" s="189">
        <v>674</v>
      </c>
      <c r="F16" s="190">
        <v>-71.476936098180275</v>
      </c>
      <c r="G16" s="1"/>
    </row>
    <row r="17" spans="1:7" ht="15.6" customHeight="1">
      <c r="A17" s="188" t="s">
        <v>150</v>
      </c>
      <c r="B17" s="189">
        <v>855.5</v>
      </c>
      <c r="C17" s="189">
        <v>1829.5</v>
      </c>
      <c r="D17" s="189">
        <v>1387.5</v>
      </c>
      <c r="E17" s="189">
        <v>2855.5</v>
      </c>
      <c r="F17" s="190">
        <v>105.8018018018018</v>
      </c>
      <c r="G17" s="2"/>
    </row>
    <row r="18" spans="1:7" ht="15.6" customHeight="1">
      <c r="A18" s="188" t="s">
        <v>147</v>
      </c>
      <c r="B18" s="189">
        <v>453</v>
      </c>
      <c r="C18" s="189">
        <v>526</v>
      </c>
      <c r="D18" s="189">
        <v>1340</v>
      </c>
      <c r="E18" s="189">
        <v>1481</v>
      </c>
      <c r="F18" s="190">
        <v>10.5223880597015</v>
      </c>
    </row>
    <row r="19" spans="1:7" ht="15.6" customHeight="1">
      <c r="A19" s="188" t="s">
        <v>143</v>
      </c>
      <c r="B19" s="189">
        <v>645.25</v>
      </c>
      <c r="C19" s="189">
        <v>0</v>
      </c>
      <c r="D19" s="189">
        <v>1099</v>
      </c>
      <c r="E19" s="189">
        <v>0</v>
      </c>
      <c r="F19" s="190">
        <v>-100</v>
      </c>
    </row>
    <row r="20" spans="1:7" ht="15.6" customHeight="1">
      <c r="A20" s="188" t="s">
        <v>142</v>
      </c>
      <c r="B20" s="189">
        <v>1058</v>
      </c>
      <c r="C20" s="189">
        <v>359</v>
      </c>
      <c r="D20" s="189">
        <v>2916</v>
      </c>
      <c r="E20" s="189">
        <v>1172</v>
      </c>
      <c r="F20" s="190">
        <v>-59.807956104252398</v>
      </c>
    </row>
    <row r="21" spans="1:7" ht="15.6" customHeight="1">
      <c r="A21" s="188" t="s">
        <v>149</v>
      </c>
      <c r="B21" s="189">
        <v>6908.5</v>
      </c>
      <c r="C21" s="189">
        <v>6594.75</v>
      </c>
      <c r="D21" s="189">
        <v>21433</v>
      </c>
      <c r="E21" s="189">
        <v>17730.5</v>
      </c>
      <c r="F21" s="190">
        <v>-17.27476321560211</v>
      </c>
    </row>
    <row r="22" spans="1:7" ht="15.6" customHeight="1">
      <c r="A22" s="188" t="s">
        <v>146</v>
      </c>
      <c r="B22" s="189">
        <v>42175</v>
      </c>
      <c r="C22" s="189">
        <v>47797</v>
      </c>
      <c r="D22" s="189">
        <v>126614</v>
      </c>
      <c r="E22" s="189">
        <v>128135</v>
      </c>
      <c r="F22" s="190">
        <v>1.201288956987383</v>
      </c>
    </row>
    <row r="23" spans="1:7" ht="15.6" customHeight="1">
      <c r="A23" s="188" t="s">
        <v>165</v>
      </c>
      <c r="B23" s="189">
        <v>676.5</v>
      </c>
      <c r="C23" s="189">
        <v>600</v>
      </c>
      <c r="D23" s="189">
        <v>1847</v>
      </c>
      <c r="E23" s="189">
        <v>2842</v>
      </c>
      <c r="F23" s="190">
        <v>53.871142393069853</v>
      </c>
    </row>
    <row r="24" spans="1:7" ht="15.6" customHeight="1">
      <c r="A24" s="188" t="s">
        <v>141</v>
      </c>
      <c r="B24" s="189">
        <v>1066</v>
      </c>
      <c r="C24" s="189">
        <v>218</v>
      </c>
      <c r="D24" s="189">
        <v>2247.5</v>
      </c>
      <c r="E24" s="189">
        <v>947.25</v>
      </c>
      <c r="F24" s="190">
        <v>-57.853170189099004</v>
      </c>
    </row>
    <row r="25" spans="1:7" ht="15.6" customHeight="1">
      <c r="A25" s="188" t="s">
        <v>140</v>
      </c>
      <c r="B25" s="189">
        <v>378.5</v>
      </c>
      <c r="C25" s="189">
        <v>332</v>
      </c>
      <c r="D25" s="189">
        <v>1199.5</v>
      </c>
      <c r="E25" s="189">
        <v>893.5</v>
      </c>
      <c r="F25" s="190">
        <v>-25.51062942892872</v>
      </c>
    </row>
    <row r="26" spans="1:7" ht="15.6" customHeight="1">
      <c r="A26" s="188" t="s">
        <v>152</v>
      </c>
      <c r="B26" s="189">
        <v>0</v>
      </c>
      <c r="C26" s="189">
        <v>0</v>
      </c>
      <c r="D26" s="189">
        <v>0</v>
      </c>
      <c r="E26" s="189">
        <v>0</v>
      </c>
      <c r="F26" s="190" t="s">
        <v>151</v>
      </c>
    </row>
    <row r="27" spans="1:7" ht="15.6" customHeight="1">
      <c r="A27" s="188" t="s">
        <v>173</v>
      </c>
      <c r="B27" s="189">
        <v>0</v>
      </c>
      <c r="C27" s="189">
        <v>0</v>
      </c>
      <c r="D27" s="189">
        <v>0</v>
      </c>
      <c r="E27" s="189">
        <v>0</v>
      </c>
      <c r="F27" s="190" t="s">
        <v>151</v>
      </c>
    </row>
    <row r="28" spans="1:7" ht="15.6" customHeight="1">
      <c r="A28" s="188" t="s">
        <v>177</v>
      </c>
      <c r="B28" s="189">
        <v>32809</v>
      </c>
      <c r="C28" s="189">
        <v>37045</v>
      </c>
      <c r="D28" s="189">
        <v>95757</v>
      </c>
      <c r="E28" s="189">
        <v>97263</v>
      </c>
      <c r="F28" s="190">
        <v>1.5727309752811749</v>
      </c>
    </row>
    <row r="29" spans="1:7" ht="15.6" customHeight="1">
      <c r="A29" s="188" t="s">
        <v>178</v>
      </c>
      <c r="B29" s="189">
        <v>1998.25</v>
      </c>
      <c r="C29" s="189">
        <v>2580.25</v>
      </c>
      <c r="D29" s="189">
        <v>5670.75</v>
      </c>
      <c r="E29" s="189">
        <v>7631</v>
      </c>
      <c r="F29" s="190">
        <v>34.567737953533481</v>
      </c>
    </row>
    <row r="30" spans="1:7" ht="15.6" customHeight="1">
      <c r="A30" s="188" t="s">
        <v>179</v>
      </c>
      <c r="B30" s="189">
        <v>12305.25</v>
      </c>
      <c r="C30" s="189">
        <v>14819.75</v>
      </c>
      <c r="D30" s="189">
        <v>37043.5</v>
      </c>
      <c r="E30" s="189">
        <v>38183.5</v>
      </c>
      <c r="F30" s="190">
        <v>3.0774629827095188</v>
      </c>
    </row>
    <row r="31" spans="1:7" ht="15.6" customHeight="1">
      <c r="A31" s="188" t="s">
        <v>180</v>
      </c>
      <c r="B31" s="189">
        <v>0</v>
      </c>
      <c r="C31" s="189">
        <v>0</v>
      </c>
      <c r="D31" s="189">
        <v>0</v>
      </c>
      <c r="E31" s="189">
        <v>0</v>
      </c>
      <c r="F31" s="190" t="s">
        <v>151</v>
      </c>
    </row>
    <row r="32" spans="1:7" ht="15.6" customHeight="1">
      <c r="A32" s="188" t="s">
        <v>181</v>
      </c>
      <c r="B32" s="189">
        <v>17411</v>
      </c>
      <c r="C32" s="189">
        <v>16201</v>
      </c>
      <c r="D32" s="189">
        <v>51318</v>
      </c>
      <c r="E32" s="189">
        <v>45149</v>
      </c>
      <c r="F32" s="190">
        <v>-12.02112319264195</v>
      </c>
    </row>
    <row r="33" spans="1:6" ht="15.6" customHeight="1">
      <c r="A33" s="188" t="s">
        <v>182</v>
      </c>
      <c r="B33" s="189">
        <v>1120</v>
      </c>
      <c r="C33" s="189">
        <v>1808</v>
      </c>
      <c r="D33" s="189">
        <v>3087</v>
      </c>
      <c r="E33" s="189">
        <v>4008</v>
      </c>
      <c r="F33" s="190">
        <v>29.83479105928086</v>
      </c>
    </row>
    <row r="34" spans="1:6" ht="15.6" customHeight="1">
      <c r="A34" s="188" t="s">
        <v>183</v>
      </c>
      <c r="B34" s="189">
        <v>2377.5</v>
      </c>
      <c r="C34" s="189">
        <v>2928.75</v>
      </c>
      <c r="D34" s="189">
        <v>6695</v>
      </c>
      <c r="E34" s="189">
        <v>8378.75</v>
      </c>
      <c r="F34" s="190">
        <v>25.149365197908889</v>
      </c>
    </row>
    <row r="35" spans="1:6" ht="15.6" customHeight="1">
      <c r="A35" s="156" t="s">
        <v>153</v>
      </c>
      <c r="B35" s="76">
        <f>SUM(B7:B34)</f>
        <v>177725.25</v>
      </c>
      <c r="C35" s="77">
        <f>SUM(C7:C34)</f>
        <v>192021.5</v>
      </c>
      <c r="D35" s="76">
        <f>SUM(D7:D34)</f>
        <v>521336</v>
      </c>
      <c r="E35" s="178">
        <f>SUM(E7:E34)</f>
        <v>514191.25</v>
      </c>
      <c r="F35" s="177">
        <f>E35*100/D35-100</f>
        <v>-1.3704693326376827</v>
      </c>
    </row>
    <row r="36" spans="1:6" ht="15.6" customHeight="1">
      <c r="A36" s="73" t="s">
        <v>167</v>
      </c>
      <c r="B36" s="72"/>
      <c r="D36" s="72"/>
    </row>
  </sheetData>
  <mergeCells count="3">
    <mergeCell ref="B5:C5"/>
    <mergeCell ref="D5:F5"/>
    <mergeCell ref="A5:A6"/>
  </mergeCells>
  <conditionalFormatting sqref="A7:F34">
    <cfRule type="expression" dxfId="35" priority="2">
      <formula>MOD(ROW(),2)=0</formula>
    </cfRule>
  </conditionalFormatting>
  <conditionalFormatting sqref="F7:F35">
    <cfRule type="expression" dxfId="34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9C977-E3AA-40E2-8084-4975B35502B6}">
  <sheetPr codeName="Hoja23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168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72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0</v>
      </c>
      <c r="C7" s="189">
        <v>0</v>
      </c>
      <c r="D7" s="189">
        <v>2</v>
      </c>
      <c r="E7" s="189">
        <v>0</v>
      </c>
      <c r="F7" s="190">
        <v>-100</v>
      </c>
      <c r="G7" s="37"/>
    </row>
    <row r="8" spans="1:14" ht="15.6" customHeight="1">
      <c r="A8" s="188" t="s">
        <v>11</v>
      </c>
      <c r="B8" s="189">
        <v>2032.75</v>
      </c>
      <c r="C8" s="189">
        <v>3836</v>
      </c>
      <c r="D8" s="189">
        <v>8808.75</v>
      </c>
      <c r="E8" s="189">
        <v>8275.5</v>
      </c>
      <c r="F8" s="190">
        <v>-6.0536398467432946</v>
      </c>
      <c r="G8" s="6"/>
    </row>
    <row r="9" spans="1:14" ht="15.6" customHeight="1">
      <c r="A9" s="188" t="s">
        <v>8</v>
      </c>
      <c r="B9" s="189">
        <v>1056</v>
      </c>
      <c r="C9" s="189">
        <v>655</v>
      </c>
      <c r="D9" s="189">
        <v>3612</v>
      </c>
      <c r="E9" s="189">
        <v>2152</v>
      </c>
      <c r="F9" s="190">
        <v>-40.420819490586929</v>
      </c>
      <c r="G9" s="6"/>
    </row>
    <row r="10" spans="1:14" ht="15.6" customHeight="1">
      <c r="A10" s="188" t="s">
        <v>10</v>
      </c>
      <c r="B10" s="189">
        <v>0</v>
      </c>
      <c r="C10" s="189">
        <v>0</v>
      </c>
      <c r="D10" s="189">
        <v>0</v>
      </c>
      <c r="E10" s="189">
        <v>8</v>
      </c>
      <c r="F10" s="190" t="s">
        <v>151</v>
      </c>
    </row>
    <row r="11" spans="1:14" ht="15.6" customHeight="1">
      <c r="A11" s="188" t="s">
        <v>9</v>
      </c>
      <c r="B11" s="189">
        <v>48846</v>
      </c>
      <c r="C11" s="189">
        <v>58721</v>
      </c>
      <c r="D11" s="189">
        <v>143749</v>
      </c>
      <c r="E11" s="189">
        <v>146801</v>
      </c>
      <c r="F11" s="190">
        <v>2.123145204488381</v>
      </c>
    </row>
    <row r="12" spans="1:14" ht="15.6" customHeight="1">
      <c r="A12" s="188" t="s">
        <v>6</v>
      </c>
      <c r="B12" s="189">
        <v>2241.25</v>
      </c>
      <c r="C12" s="189">
        <v>2278.5</v>
      </c>
      <c r="D12" s="189">
        <v>6898.25</v>
      </c>
      <c r="E12" s="189">
        <v>5226.75</v>
      </c>
      <c r="F12" s="190">
        <v>-24.230783169644472</v>
      </c>
    </row>
    <row r="13" spans="1:14" ht="15.6" customHeight="1">
      <c r="A13" s="188" t="s">
        <v>175</v>
      </c>
      <c r="B13" s="189">
        <v>8</v>
      </c>
      <c r="C13" s="189">
        <v>2</v>
      </c>
      <c r="D13" s="189">
        <v>24</v>
      </c>
      <c r="E13" s="189">
        <v>16</v>
      </c>
      <c r="F13" s="190">
        <v>-33.333333333333329</v>
      </c>
    </row>
    <row r="14" spans="1:14" ht="15.6" customHeight="1">
      <c r="A14" s="188" t="s">
        <v>148</v>
      </c>
      <c r="B14" s="189">
        <v>176094.5</v>
      </c>
      <c r="C14" s="189">
        <v>165395</v>
      </c>
      <c r="D14" s="189">
        <v>495708.5</v>
      </c>
      <c r="E14" s="189">
        <v>462581</v>
      </c>
      <c r="F14" s="190">
        <v>-6.6828589786134387</v>
      </c>
    </row>
    <row r="15" spans="1:14" ht="15.6" customHeight="1">
      <c r="A15" s="188" t="s">
        <v>145</v>
      </c>
      <c r="B15" s="189">
        <v>34261</v>
      </c>
      <c r="C15" s="189">
        <v>36388</v>
      </c>
      <c r="D15" s="189">
        <v>96469.5</v>
      </c>
      <c r="E15" s="189">
        <v>90681.5</v>
      </c>
      <c r="F15" s="190">
        <v>-5.9998237784999446</v>
      </c>
    </row>
    <row r="16" spans="1:14" ht="15.6" customHeight="1">
      <c r="A16" s="188" t="s">
        <v>144</v>
      </c>
      <c r="B16" s="189">
        <v>3614</v>
      </c>
      <c r="C16" s="189">
        <v>3474</v>
      </c>
      <c r="D16" s="189">
        <v>8886</v>
      </c>
      <c r="E16" s="189">
        <v>7084</v>
      </c>
      <c r="F16" s="190">
        <v>-20.279090704478961</v>
      </c>
      <c r="G16" s="1"/>
    </row>
    <row r="17" spans="1:7" ht="15.6" customHeight="1">
      <c r="A17" s="188" t="s">
        <v>150</v>
      </c>
      <c r="B17" s="189">
        <v>6351.25</v>
      </c>
      <c r="C17" s="189">
        <v>7017.25</v>
      </c>
      <c r="D17" s="189">
        <v>18610.5</v>
      </c>
      <c r="E17" s="189">
        <v>18745.25</v>
      </c>
      <c r="F17" s="190">
        <v>0.72405362564144571</v>
      </c>
      <c r="G17" s="2"/>
    </row>
    <row r="18" spans="1:7" ht="15.6" customHeight="1">
      <c r="A18" s="188" t="s">
        <v>147</v>
      </c>
      <c r="B18" s="189">
        <v>10</v>
      </c>
      <c r="C18" s="189">
        <v>12</v>
      </c>
      <c r="D18" s="189">
        <v>35</v>
      </c>
      <c r="E18" s="189">
        <v>37</v>
      </c>
      <c r="F18" s="190">
        <v>5.7142857142857082</v>
      </c>
    </row>
    <row r="19" spans="1:7" ht="15.6" customHeight="1">
      <c r="A19" s="188" t="s">
        <v>143</v>
      </c>
      <c r="B19" s="189">
        <v>1115.5</v>
      </c>
      <c r="C19" s="189">
        <v>144</v>
      </c>
      <c r="D19" s="189">
        <v>2737</v>
      </c>
      <c r="E19" s="189">
        <v>610.25</v>
      </c>
      <c r="F19" s="190">
        <v>-77.703690171720865</v>
      </c>
    </row>
    <row r="20" spans="1:7" ht="15.6" customHeight="1">
      <c r="A20" s="188" t="s">
        <v>142</v>
      </c>
      <c r="B20" s="189">
        <v>4701</v>
      </c>
      <c r="C20" s="189">
        <v>6853</v>
      </c>
      <c r="D20" s="189">
        <v>13845</v>
      </c>
      <c r="E20" s="189">
        <v>17214</v>
      </c>
      <c r="F20" s="190">
        <v>24.333694474539541</v>
      </c>
    </row>
    <row r="21" spans="1:7" ht="15.6" customHeight="1">
      <c r="A21" s="188" t="s">
        <v>149</v>
      </c>
      <c r="B21" s="189">
        <v>813.75</v>
      </c>
      <c r="C21" s="189">
        <v>1742</v>
      </c>
      <c r="D21" s="189">
        <v>2417.5</v>
      </c>
      <c r="E21" s="189">
        <v>2183</v>
      </c>
      <c r="F21" s="190">
        <v>-9.7001034126163432</v>
      </c>
    </row>
    <row r="22" spans="1:7" ht="15.6" customHeight="1">
      <c r="A22" s="188" t="s">
        <v>146</v>
      </c>
      <c r="B22" s="189">
        <v>6713</v>
      </c>
      <c r="C22" s="189">
        <v>9398</v>
      </c>
      <c r="D22" s="189">
        <v>20525</v>
      </c>
      <c r="E22" s="189">
        <v>23531</v>
      </c>
      <c r="F22" s="190">
        <v>14.645554202192439</v>
      </c>
    </row>
    <row r="23" spans="1:7" ht="15.6" customHeight="1">
      <c r="A23" s="188" t="s">
        <v>165</v>
      </c>
      <c r="B23" s="189">
        <v>1948</v>
      </c>
      <c r="C23" s="189">
        <v>5015.25</v>
      </c>
      <c r="D23" s="189">
        <v>4737.5</v>
      </c>
      <c r="E23" s="189">
        <v>14087.25</v>
      </c>
      <c r="F23" s="190">
        <v>197.35620052770449</v>
      </c>
    </row>
    <row r="24" spans="1:7" ht="15.6" customHeight="1">
      <c r="A24" s="188" t="s">
        <v>141</v>
      </c>
      <c r="B24" s="189">
        <v>2560.75</v>
      </c>
      <c r="C24" s="189">
        <v>3321.75</v>
      </c>
      <c r="D24" s="189">
        <v>8272.5</v>
      </c>
      <c r="E24" s="189">
        <v>8916.5</v>
      </c>
      <c r="F24" s="190">
        <v>7.7848292535509236</v>
      </c>
    </row>
    <row r="25" spans="1:7" ht="15.6" customHeight="1">
      <c r="A25" s="188" t="s">
        <v>140</v>
      </c>
      <c r="B25" s="189">
        <v>0</v>
      </c>
      <c r="C25" s="189">
        <v>0</v>
      </c>
      <c r="D25" s="189">
        <v>0</v>
      </c>
      <c r="E25" s="189">
        <v>0</v>
      </c>
      <c r="F25" s="190" t="s">
        <v>151</v>
      </c>
    </row>
    <row r="26" spans="1:7" ht="15.6" customHeight="1">
      <c r="A26" s="188" t="s">
        <v>152</v>
      </c>
      <c r="B26" s="189">
        <v>42</v>
      </c>
      <c r="C26" s="189">
        <v>0</v>
      </c>
      <c r="D26" s="189">
        <v>48</v>
      </c>
      <c r="E26" s="189">
        <v>0</v>
      </c>
      <c r="F26" s="190">
        <v>-100</v>
      </c>
    </row>
    <row r="27" spans="1:7" ht="15.6" customHeight="1">
      <c r="A27" s="188" t="s">
        <v>173</v>
      </c>
      <c r="B27" s="189">
        <v>0</v>
      </c>
      <c r="C27" s="189">
        <v>0</v>
      </c>
      <c r="D27" s="189">
        <v>0</v>
      </c>
      <c r="E27" s="189">
        <v>0</v>
      </c>
      <c r="F27" s="190" t="s">
        <v>151</v>
      </c>
    </row>
    <row r="28" spans="1:7" ht="15.6" customHeight="1">
      <c r="A28" s="188" t="s">
        <v>177</v>
      </c>
      <c r="B28" s="189">
        <v>5824</v>
      </c>
      <c r="C28" s="189">
        <v>5526</v>
      </c>
      <c r="D28" s="189">
        <v>14909</v>
      </c>
      <c r="E28" s="189">
        <v>15757</v>
      </c>
      <c r="F28" s="190">
        <v>5.6878395599973146</v>
      </c>
    </row>
    <row r="29" spans="1:7" ht="15.6" customHeight="1">
      <c r="A29" s="188" t="s">
        <v>178</v>
      </c>
      <c r="B29" s="189">
        <v>11792.25</v>
      </c>
      <c r="C29" s="189">
        <v>9663.75</v>
      </c>
      <c r="D29" s="189">
        <v>26833.5</v>
      </c>
      <c r="E29" s="189">
        <v>24959.25</v>
      </c>
      <c r="F29" s="190">
        <v>-6.9847392252221994</v>
      </c>
    </row>
    <row r="30" spans="1:7" ht="15.6" customHeight="1">
      <c r="A30" s="188" t="s">
        <v>179</v>
      </c>
      <c r="B30" s="189">
        <v>206.25</v>
      </c>
      <c r="C30" s="189">
        <v>52.5</v>
      </c>
      <c r="D30" s="189">
        <v>441.25</v>
      </c>
      <c r="E30" s="189">
        <v>133.5</v>
      </c>
      <c r="F30" s="190">
        <v>-69.745042492917847</v>
      </c>
    </row>
    <row r="31" spans="1:7" ht="15.6" customHeight="1">
      <c r="A31" s="188" t="s">
        <v>180</v>
      </c>
      <c r="B31" s="189">
        <v>1413</v>
      </c>
      <c r="C31" s="189">
        <v>1220</v>
      </c>
      <c r="D31" s="189">
        <v>3548</v>
      </c>
      <c r="E31" s="189">
        <v>3210</v>
      </c>
      <c r="F31" s="190">
        <v>-9.5264937993235606</v>
      </c>
    </row>
    <row r="32" spans="1:7" ht="15.6" customHeight="1">
      <c r="A32" s="188" t="s">
        <v>181</v>
      </c>
      <c r="B32" s="189">
        <v>218879</v>
      </c>
      <c r="C32" s="189">
        <v>258600</v>
      </c>
      <c r="D32" s="189">
        <v>645803</v>
      </c>
      <c r="E32" s="189">
        <v>700756</v>
      </c>
      <c r="F32" s="190">
        <v>8.5092512732210963</v>
      </c>
    </row>
    <row r="33" spans="1:6" ht="15.6" customHeight="1">
      <c r="A33" s="188" t="s">
        <v>182</v>
      </c>
      <c r="B33" s="189">
        <v>22740</v>
      </c>
      <c r="C33" s="189">
        <v>22921</v>
      </c>
      <c r="D33" s="189">
        <v>60638</v>
      </c>
      <c r="E33" s="189">
        <v>59547</v>
      </c>
      <c r="F33" s="190">
        <v>-1.7992018206405189</v>
      </c>
    </row>
    <row r="34" spans="1:6" ht="15.6" customHeight="1">
      <c r="A34" s="188" t="s">
        <v>183</v>
      </c>
      <c r="B34" s="189">
        <v>377.5</v>
      </c>
      <c r="C34" s="189">
        <v>627</v>
      </c>
      <c r="D34" s="189">
        <v>1104.25</v>
      </c>
      <c r="E34" s="189">
        <v>1907.25</v>
      </c>
      <c r="F34" s="190">
        <v>72.71904007244737</v>
      </c>
    </row>
    <row r="35" spans="1:6" ht="15.6" customHeight="1">
      <c r="A35" s="156" t="s">
        <v>153</v>
      </c>
      <c r="B35" s="76">
        <f>SUM(B7:B34)</f>
        <v>553640.75</v>
      </c>
      <c r="C35" s="77">
        <f>SUM(C7:C34)</f>
        <v>602863</v>
      </c>
      <c r="D35" s="178">
        <f>SUM(D7:D34)</f>
        <v>1588663</v>
      </c>
      <c r="E35" s="178">
        <f>SUM(E7:E34)</f>
        <v>1614420</v>
      </c>
      <c r="F35" s="140">
        <f>E35*100/D35-100</f>
        <v>1.6213004268369104</v>
      </c>
    </row>
    <row r="36" spans="1:6" ht="15.6" customHeight="1">
      <c r="A36" s="73" t="s">
        <v>169</v>
      </c>
      <c r="B36" s="72"/>
      <c r="D36" s="13"/>
      <c r="F36" s="23"/>
    </row>
  </sheetData>
  <mergeCells count="3">
    <mergeCell ref="B5:C5"/>
    <mergeCell ref="D5:F5"/>
    <mergeCell ref="A5:A6"/>
  </mergeCells>
  <conditionalFormatting sqref="A7:F34">
    <cfRule type="expression" dxfId="33" priority="2">
      <formula>MOD(ROW(),2)=0</formula>
    </cfRule>
  </conditionalFormatting>
  <conditionalFormatting sqref="F7:F35">
    <cfRule type="expression" dxfId="32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56185-C161-45AA-96F1-39A08A546553}">
  <sheetPr codeName="Hoja24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75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76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95</v>
      </c>
      <c r="C7" s="189">
        <v>64</v>
      </c>
      <c r="D7" s="189">
        <v>254</v>
      </c>
      <c r="E7" s="189">
        <v>219</v>
      </c>
      <c r="F7" s="190">
        <v>-13.77952755905511</v>
      </c>
      <c r="G7" s="37"/>
    </row>
    <row r="8" spans="1:14" ht="15.6" customHeight="1">
      <c r="A8" s="188" t="s">
        <v>11</v>
      </c>
      <c r="B8" s="189">
        <v>71</v>
      </c>
      <c r="C8" s="189">
        <v>68</v>
      </c>
      <c r="D8" s="189">
        <v>186</v>
      </c>
      <c r="E8" s="189">
        <v>185</v>
      </c>
      <c r="F8" s="190">
        <v>-0.53763440860214473</v>
      </c>
      <c r="G8" s="6"/>
    </row>
    <row r="9" spans="1:14" ht="15.6" customHeight="1">
      <c r="A9" s="188" t="s">
        <v>8</v>
      </c>
      <c r="B9" s="189">
        <v>102</v>
      </c>
      <c r="C9" s="189">
        <v>122</v>
      </c>
      <c r="D9" s="189">
        <v>299</v>
      </c>
      <c r="E9" s="189">
        <v>339</v>
      </c>
      <c r="F9" s="190">
        <v>13.37792642140468</v>
      </c>
      <c r="G9" s="6"/>
    </row>
    <row r="10" spans="1:14" ht="15.6" customHeight="1">
      <c r="A10" s="188" t="s">
        <v>10</v>
      </c>
      <c r="B10" s="189">
        <v>58</v>
      </c>
      <c r="C10" s="189">
        <v>41</v>
      </c>
      <c r="D10" s="189">
        <v>189</v>
      </c>
      <c r="E10" s="189">
        <v>142</v>
      </c>
      <c r="F10" s="190">
        <v>-24.867724867724871</v>
      </c>
    </row>
    <row r="11" spans="1:14" ht="15.6" customHeight="1">
      <c r="A11" s="188" t="s">
        <v>9</v>
      </c>
      <c r="B11" s="189">
        <v>2139</v>
      </c>
      <c r="C11" s="189">
        <v>2299</v>
      </c>
      <c r="D11" s="189">
        <v>6793</v>
      </c>
      <c r="E11" s="189">
        <v>6285</v>
      </c>
      <c r="F11" s="190">
        <v>-7.4782864713675812</v>
      </c>
    </row>
    <row r="12" spans="1:14" ht="15.6" customHeight="1">
      <c r="A12" s="188" t="s">
        <v>6</v>
      </c>
      <c r="B12" s="189">
        <v>112</v>
      </c>
      <c r="C12" s="189">
        <v>131</v>
      </c>
      <c r="D12" s="189">
        <v>356</v>
      </c>
      <c r="E12" s="189">
        <v>399</v>
      </c>
      <c r="F12" s="190">
        <v>12.07865168539325</v>
      </c>
    </row>
    <row r="13" spans="1:14" ht="15.6" customHeight="1">
      <c r="A13" s="188" t="s">
        <v>175</v>
      </c>
      <c r="B13" s="189">
        <v>3031</v>
      </c>
      <c r="C13" s="189">
        <v>2757</v>
      </c>
      <c r="D13" s="189">
        <v>8851</v>
      </c>
      <c r="E13" s="189">
        <v>7473</v>
      </c>
      <c r="F13" s="190">
        <v>-15.56886227544911</v>
      </c>
    </row>
    <row r="14" spans="1:14" ht="15.6" customHeight="1">
      <c r="A14" s="188" t="s">
        <v>148</v>
      </c>
      <c r="B14" s="189">
        <v>668</v>
      </c>
      <c r="C14" s="189">
        <v>638</v>
      </c>
      <c r="D14" s="189">
        <v>1780</v>
      </c>
      <c r="E14" s="189">
        <v>1764</v>
      </c>
      <c r="F14" s="190">
        <v>-0.89887640449438766</v>
      </c>
    </row>
    <row r="15" spans="1:14" ht="15.6" customHeight="1">
      <c r="A15" s="188" t="s">
        <v>145</v>
      </c>
      <c r="B15" s="189">
        <v>241</v>
      </c>
      <c r="C15" s="189">
        <v>216</v>
      </c>
      <c r="D15" s="189">
        <v>622</v>
      </c>
      <c r="E15" s="189">
        <v>589</v>
      </c>
      <c r="F15" s="190">
        <v>-5.3054662379421273</v>
      </c>
    </row>
    <row r="16" spans="1:14" ht="15.6" customHeight="1">
      <c r="A16" s="188" t="s">
        <v>144</v>
      </c>
      <c r="B16" s="189">
        <v>173</v>
      </c>
      <c r="C16" s="189">
        <v>210</v>
      </c>
      <c r="D16" s="189">
        <v>491</v>
      </c>
      <c r="E16" s="189">
        <v>571</v>
      </c>
      <c r="F16" s="190">
        <v>16.293279022403251</v>
      </c>
      <c r="G16" s="1"/>
    </row>
    <row r="17" spans="1:7" ht="15.6" customHeight="1">
      <c r="A17" s="188" t="s">
        <v>150</v>
      </c>
      <c r="B17" s="189">
        <v>103</v>
      </c>
      <c r="C17" s="189">
        <v>114</v>
      </c>
      <c r="D17" s="189">
        <v>310</v>
      </c>
      <c r="E17" s="189">
        <v>319</v>
      </c>
      <c r="F17" s="190">
        <v>2.9032258064516152</v>
      </c>
      <c r="G17" s="2"/>
    </row>
    <row r="18" spans="1:7" ht="15.6" customHeight="1">
      <c r="A18" s="188" t="s">
        <v>147</v>
      </c>
      <c r="B18" s="189">
        <v>804</v>
      </c>
      <c r="C18" s="189">
        <v>707</v>
      </c>
      <c r="D18" s="189">
        <v>2450</v>
      </c>
      <c r="E18" s="189">
        <v>2120</v>
      </c>
      <c r="F18" s="190">
        <v>-13.46938775510205</v>
      </c>
    </row>
    <row r="19" spans="1:7" ht="15.6" customHeight="1">
      <c r="A19" s="188" t="s">
        <v>143</v>
      </c>
      <c r="B19" s="189">
        <v>69</v>
      </c>
      <c r="C19" s="189">
        <v>63</v>
      </c>
      <c r="D19" s="189">
        <v>189</v>
      </c>
      <c r="E19" s="189">
        <v>174</v>
      </c>
      <c r="F19" s="190">
        <v>-7.9365079365079376</v>
      </c>
    </row>
    <row r="20" spans="1:7" ht="15.6" customHeight="1">
      <c r="A20" s="188" t="s">
        <v>142</v>
      </c>
      <c r="B20" s="189">
        <v>100</v>
      </c>
      <c r="C20" s="189">
        <v>97</v>
      </c>
      <c r="D20" s="189">
        <v>273</v>
      </c>
      <c r="E20" s="189">
        <v>261</v>
      </c>
      <c r="F20" s="190">
        <v>-4.3956043956043942</v>
      </c>
    </row>
    <row r="21" spans="1:7" ht="15.6" customHeight="1">
      <c r="A21" s="188" t="s">
        <v>149</v>
      </c>
      <c r="B21" s="189">
        <v>194</v>
      </c>
      <c r="C21" s="189">
        <v>192</v>
      </c>
      <c r="D21" s="189">
        <v>519</v>
      </c>
      <c r="E21" s="189">
        <v>525</v>
      </c>
      <c r="F21" s="190">
        <v>1.1560693641618509</v>
      </c>
    </row>
    <row r="22" spans="1:7" ht="15.6" customHeight="1">
      <c r="A22" s="188" t="s">
        <v>146</v>
      </c>
      <c r="B22" s="189">
        <v>1317</v>
      </c>
      <c r="C22" s="189">
        <v>1325</v>
      </c>
      <c r="D22" s="189">
        <v>3758</v>
      </c>
      <c r="E22" s="189">
        <v>3783</v>
      </c>
      <c r="F22" s="190">
        <v>0.66524747205960466</v>
      </c>
    </row>
    <row r="23" spans="1:7" ht="15.6" customHeight="1">
      <c r="A23" s="188" t="s">
        <v>165</v>
      </c>
      <c r="B23" s="189">
        <v>101</v>
      </c>
      <c r="C23" s="189">
        <v>113</v>
      </c>
      <c r="D23" s="189">
        <v>263</v>
      </c>
      <c r="E23" s="189">
        <v>335</v>
      </c>
      <c r="F23" s="190">
        <v>27.3764258555133</v>
      </c>
    </row>
    <row r="24" spans="1:7" ht="15.6" customHeight="1">
      <c r="A24" s="188" t="s">
        <v>141</v>
      </c>
      <c r="B24" s="189">
        <v>41</v>
      </c>
      <c r="C24" s="189">
        <v>49</v>
      </c>
      <c r="D24" s="189">
        <v>115</v>
      </c>
      <c r="E24" s="189">
        <v>156</v>
      </c>
      <c r="F24" s="190">
        <v>35.65217391304347</v>
      </c>
    </row>
    <row r="25" spans="1:7" ht="15.6" customHeight="1">
      <c r="A25" s="188" t="s">
        <v>140</v>
      </c>
      <c r="B25" s="189">
        <v>59</v>
      </c>
      <c r="C25" s="189">
        <v>61</v>
      </c>
      <c r="D25" s="189">
        <v>181</v>
      </c>
      <c r="E25" s="189">
        <v>173</v>
      </c>
      <c r="F25" s="190">
        <v>-4.4198895027624303</v>
      </c>
    </row>
    <row r="26" spans="1:7" ht="15.6" customHeight="1">
      <c r="A26" s="188" t="s">
        <v>152</v>
      </c>
      <c r="B26" s="189">
        <v>69</v>
      </c>
      <c r="C26" s="189">
        <v>42</v>
      </c>
      <c r="D26" s="189">
        <v>201</v>
      </c>
      <c r="E26" s="189">
        <v>112</v>
      </c>
      <c r="F26" s="190">
        <v>-44.278606965174127</v>
      </c>
    </row>
    <row r="27" spans="1:7" ht="15.6" customHeight="1">
      <c r="A27" s="188" t="s">
        <v>173</v>
      </c>
      <c r="B27" s="189">
        <v>83</v>
      </c>
      <c r="C27" s="189">
        <v>87</v>
      </c>
      <c r="D27" s="189">
        <v>222</v>
      </c>
      <c r="E27" s="189">
        <v>223</v>
      </c>
      <c r="F27" s="190">
        <v>0.45045045045044668</v>
      </c>
    </row>
    <row r="28" spans="1:7" ht="15.6" customHeight="1">
      <c r="A28" s="188" t="s">
        <v>177</v>
      </c>
      <c r="B28" s="189">
        <v>1597</v>
      </c>
      <c r="C28" s="189">
        <v>1514</v>
      </c>
      <c r="D28" s="189">
        <v>4482</v>
      </c>
      <c r="E28" s="189">
        <v>4408</v>
      </c>
      <c r="F28" s="190">
        <v>-1.65104863900045</v>
      </c>
    </row>
    <row r="29" spans="1:7" ht="15.6" customHeight="1">
      <c r="A29" s="188" t="s">
        <v>178</v>
      </c>
      <c r="B29" s="189">
        <v>138</v>
      </c>
      <c r="C29" s="189">
        <v>114</v>
      </c>
      <c r="D29" s="189">
        <v>365</v>
      </c>
      <c r="E29" s="189">
        <v>321</v>
      </c>
      <c r="F29" s="190">
        <v>-12.05479452054794</v>
      </c>
    </row>
    <row r="30" spans="1:7" ht="15.6" customHeight="1">
      <c r="A30" s="188" t="s">
        <v>179</v>
      </c>
      <c r="B30" s="189">
        <v>76</v>
      </c>
      <c r="C30" s="189">
        <v>91</v>
      </c>
      <c r="D30" s="189">
        <v>214</v>
      </c>
      <c r="E30" s="189">
        <v>224</v>
      </c>
      <c r="F30" s="190">
        <v>4.6728971962616868</v>
      </c>
    </row>
    <row r="31" spans="1:7" ht="15.6" customHeight="1">
      <c r="A31" s="188" t="s">
        <v>180</v>
      </c>
      <c r="B31" s="189">
        <v>173</v>
      </c>
      <c r="C31" s="189">
        <v>171</v>
      </c>
      <c r="D31" s="189">
        <v>505</v>
      </c>
      <c r="E31" s="189">
        <v>492</v>
      </c>
      <c r="F31" s="190">
        <v>-2.574257425742573</v>
      </c>
    </row>
    <row r="32" spans="1:7" ht="15.6" customHeight="1">
      <c r="A32" s="188" t="s">
        <v>181</v>
      </c>
      <c r="B32" s="189">
        <v>575</v>
      </c>
      <c r="C32" s="189">
        <v>580</v>
      </c>
      <c r="D32" s="189">
        <v>1671</v>
      </c>
      <c r="E32" s="189">
        <v>1712</v>
      </c>
      <c r="F32" s="190">
        <v>2.4536205864751679</v>
      </c>
    </row>
    <row r="33" spans="1:6" ht="15.6" customHeight="1">
      <c r="A33" s="188" t="s">
        <v>182</v>
      </c>
      <c r="B33" s="189">
        <v>141</v>
      </c>
      <c r="C33" s="189">
        <v>146</v>
      </c>
      <c r="D33" s="189">
        <v>379</v>
      </c>
      <c r="E33" s="189">
        <v>416</v>
      </c>
      <c r="F33" s="190">
        <v>9.7625329815303417</v>
      </c>
    </row>
    <row r="34" spans="1:6" ht="15.6" customHeight="1">
      <c r="A34" s="188" t="s">
        <v>183</v>
      </c>
      <c r="B34" s="189">
        <v>33</v>
      </c>
      <c r="C34" s="189">
        <v>37</v>
      </c>
      <c r="D34" s="189">
        <v>92</v>
      </c>
      <c r="E34" s="189">
        <v>97</v>
      </c>
      <c r="F34" s="190">
        <v>5.4347826086956559</v>
      </c>
    </row>
    <row r="35" spans="1:6" ht="15.6" customHeight="1">
      <c r="A35" s="156" t="s">
        <v>153</v>
      </c>
      <c r="B35" s="76">
        <f>SUM(B7:B34)</f>
        <v>12363</v>
      </c>
      <c r="C35" s="77">
        <f>SUM(C7:C34)</f>
        <v>12049</v>
      </c>
      <c r="D35" s="178">
        <f>SUM(D7:D34)</f>
        <v>36010</v>
      </c>
      <c r="E35" s="78">
        <f>SUM(E7:E34)</f>
        <v>33817</v>
      </c>
      <c r="F35" s="140">
        <f>E35*100/D35-100</f>
        <v>-6.0899750069425096</v>
      </c>
    </row>
    <row r="36" spans="1:6" ht="15.6" customHeight="1">
      <c r="A36" s="73" t="s">
        <v>77</v>
      </c>
      <c r="B36" s="72"/>
      <c r="D36" s="13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31" priority="2">
      <formula>MOD(ROW(),2)=0</formula>
    </cfRule>
  </conditionalFormatting>
  <conditionalFormatting sqref="F7:F35">
    <cfRule type="expression" dxfId="30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A3884-5637-4E86-995D-E840398F88B2}">
  <sheetPr codeName="Hoja25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74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78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2559744</v>
      </c>
      <c r="C7" s="189">
        <v>2462546</v>
      </c>
      <c r="D7" s="189">
        <v>5280548</v>
      </c>
      <c r="E7" s="189">
        <v>5356063</v>
      </c>
      <c r="F7" s="190">
        <v>1.4300599104486911</v>
      </c>
      <c r="G7" s="37"/>
    </row>
    <row r="8" spans="1:14" ht="15.6" customHeight="1">
      <c r="A8" s="188" t="s">
        <v>11</v>
      </c>
      <c r="B8" s="189">
        <v>1021618</v>
      </c>
      <c r="C8" s="189">
        <v>1644575</v>
      </c>
      <c r="D8" s="189">
        <v>2387903</v>
      </c>
      <c r="E8" s="189">
        <v>3767122</v>
      </c>
      <c r="F8" s="190">
        <v>57.758585671193508</v>
      </c>
      <c r="G8" s="6"/>
    </row>
    <row r="9" spans="1:14" ht="15.6" customHeight="1">
      <c r="A9" s="188" t="s">
        <v>8</v>
      </c>
      <c r="B9" s="189">
        <v>1657131</v>
      </c>
      <c r="C9" s="189">
        <v>1965586</v>
      </c>
      <c r="D9" s="189">
        <v>5315964</v>
      </c>
      <c r="E9" s="189">
        <v>5692230</v>
      </c>
      <c r="F9" s="190">
        <v>7.0780389031979913</v>
      </c>
      <c r="G9" s="6"/>
    </row>
    <row r="10" spans="1:14" ht="15.6" customHeight="1">
      <c r="A10" s="188" t="s">
        <v>10</v>
      </c>
      <c r="B10" s="189">
        <v>433999</v>
      </c>
      <c r="C10" s="189">
        <v>250561</v>
      </c>
      <c r="D10" s="189">
        <v>1396523</v>
      </c>
      <c r="E10" s="189">
        <v>979583</v>
      </c>
      <c r="F10" s="190">
        <v>-29.8555770295226</v>
      </c>
    </row>
    <row r="11" spans="1:14" ht="15.6" customHeight="1">
      <c r="A11" s="188" t="s">
        <v>9</v>
      </c>
      <c r="B11" s="189">
        <v>43222913</v>
      </c>
      <c r="C11" s="189">
        <v>44397230</v>
      </c>
      <c r="D11" s="189">
        <v>129397622</v>
      </c>
      <c r="E11" s="189">
        <v>115855861</v>
      </c>
      <c r="F11" s="190">
        <v>-10.465231733547631</v>
      </c>
    </row>
    <row r="12" spans="1:14" ht="15.6" customHeight="1">
      <c r="A12" s="188" t="s">
        <v>6</v>
      </c>
      <c r="B12" s="189">
        <v>2247038</v>
      </c>
      <c r="C12" s="189">
        <v>3121429</v>
      </c>
      <c r="D12" s="189">
        <v>5780106</v>
      </c>
      <c r="E12" s="189">
        <v>6745316</v>
      </c>
      <c r="F12" s="190">
        <v>16.698828706601571</v>
      </c>
    </row>
    <row r="13" spans="1:14" ht="15.6" customHeight="1">
      <c r="A13" s="188" t="s">
        <v>175</v>
      </c>
      <c r="B13" s="189">
        <v>17899702</v>
      </c>
      <c r="C13" s="189">
        <v>14735036</v>
      </c>
      <c r="D13" s="189">
        <v>49326149</v>
      </c>
      <c r="E13" s="189">
        <v>41343209</v>
      </c>
      <c r="F13" s="190">
        <v>-16.183991983643391</v>
      </c>
    </row>
    <row r="14" spans="1:14" ht="15.6" customHeight="1">
      <c r="A14" s="188" t="s">
        <v>148</v>
      </c>
      <c r="B14" s="189">
        <v>27198020</v>
      </c>
      <c r="C14" s="189">
        <v>28149587</v>
      </c>
      <c r="D14" s="189">
        <v>72078612</v>
      </c>
      <c r="E14" s="189">
        <v>75011259</v>
      </c>
      <c r="F14" s="190">
        <v>4.0686785145085764</v>
      </c>
    </row>
    <row r="15" spans="1:14" ht="15.6" customHeight="1">
      <c r="A15" s="188" t="s">
        <v>145</v>
      </c>
      <c r="B15" s="189">
        <v>4491646</v>
      </c>
      <c r="C15" s="189">
        <v>4944200</v>
      </c>
      <c r="D15" s="189">
        <v>11956989</v>
      </c>
      <c r="E15" s="189">
        <v>12867743</v>
      </c>
      <c r="F15" s="190">
        <v>7.6169176035873258</v>
      </c>
    </row>
    <row r="16" spans="1:14" ht="15.6" customHeight="1">
      <c r="A16" s="188" t="s">
        <v>144</v>
      </c>
      <c r="B16" s="189">
        <v>3791570</v>
      </c>
      <c r="C16" s="189">
        <v>4426754</v>
      </c>
      <c r="D16" s="189">
        <v>10671161</v>
      </c>
      <c r="E16" s="189">
        <v>11225790</v>
      </c>
      <c r="F16" s="190">
        <v>5.1974569589944366</v>
      </c>
      <c r="G16" s="1"/>
    </row>
    <row r="17" spans="1:7" ht="15.6" customHeight="1">
      <c r="A17" s="188" t="s">
        <v>150</v>
      </c>
      <c r="B17" s="189">
        <v>1660433</v>
      </c>
      <c r="C17" s="189">
        <v>1474400</v>
      </c>
      <c r="D17" s="189">
        <v>4764812</v>
      </c>
      <c r="E17" s="189">
        <v>4798765</v>
      </c>
      <c r="F17" s="190">
        <v>0.7125779569057471</v>
      </c>
      <c r="G17" s="2"/>
    </row>
    <row r="18" spans="1:7" ht="15.6" customHeight="1">
      <c r="A18" s="188" t="s">
        <v>147</v>
      </c>
      <c r="B18" s="189">
        <v>5433956</v>
      </c>
      <c r="C18" s="189">
        <v>6410418</v>
      </c>
      <c r="D18" s="189">
        <v>17547839</v>
      </c>
      <c r="E18" s="189">
        <v>16913724</v>
      </c>
      <c r="F18" s="190">
        <v>-3.613635844276899</v>
      </c>
    </row>
    <row r="19" spans="1:7" ht="15.6" customHeight="1">
      <c r="A19" s="188" t="s">
        <v>143</v>
      </c>
      <c r="B19" s="189">
        <v>1402220</v>
      </c>
      <c r="C19" s="189">
        <v>1056821</v>
      </c>
      <c r="D19" s="189">
        <v>2975708</v>
      </c>
      <c r="E19" s="189">
        <v>3089232</v>
      </c>
      <c r="F19" s="190">
        <v>3.8150248613103201</v>
      </c>
    </row>
    <row r="20" spans="1:7" ht="15.6" customHeight="1">
      <c r="A20" s="188" t="s">
        <v>142</v>
      </c>
      <c r="B20" s="189">
        <v>1566566</v>
      </c>
      <c r="C20" s="189">
        <v>1240356</v>
      </c>
      <c r="D20" s="189">
        <v>4182104</v>
      </c>
      <c r="E20" s="189">
        <v>3824668</v>
      </c>
      <c r="F20" s="190">
        <v>-8.5467984536013404</v>
      </c>
    </row>
    <row r="21" spans="1:7" ht="15.6" customHeight="1">
      <c r="A21" s="188" t="s">
        <v>149</v>
      </c>
      <c r="B21" s="189">
        <v>3230228</v>
      </c>
      <c r="C21" s="189">
        <v>2925768</v>
      </c>
      <c r="D21" s="189">
        <v>9148332</v>
      </c>
      <c r="E21" s="189">
        <v>9127426</v>
      </c>
      <c r="F21" s="190">
        <v>-0.2285225328508034</v>
      </c>
    </row>
    <row r="22" spans="1:7" ht="15.6" customHeight="1">
      <c r="A22" s="188" t="s">
        <v>146</v>
      </c>
      <c r="B22" s="189">
        <v>34287829</v>
      </c>
      <c r="C22" s="189">
        <v>32665968</v>
      </c>
      <c r="D22" s="189">
        <v>95371556</v>
      </c>
      <c r="E22" s="189">
        <v>94727884</v>
      </c>
      <c r="F22" s="190">
        <v>-0.67490982321815807</v>
      </c>
    </row>
    <row r="23" spans="1:7" ht="15.6" customHeight="1">
      <c r="A23" s="188" t="s">
        <v>165</v>
      </c>
      <c r="B23" s="189">
        <v>4975968</v>
      </c>
      <c r="C23" s="189">
        <v>5177766</v>
      </c>
      <c r="D23" s="189">
        <v>12080111</v>
      </c>
      <c r="E23" s="189">
        <v>15512013</v>
      </c>
      <c r="F23" s="190">
        <v>28.409523720435999</v>
      </c>
    </row>
    <row r="24" spans="1:7" ht="15.6" customHeight="1">
      <c r="A24" s="188" t="s">
        <v>141</v>
      </c>
      <c r="B24" s="189">
        <v>268914</v>
      </c>
      <c r="C24" s="189">
        <v>301460</v>
      </c>
      <c r="D24" s="189">
        <v>869018</v>
      </c>
      <c r="E24" s="189">
        <v>1041045</v>
      </c>
      <c r="F24" s="190">
        <v>19.795562347385211</v>
      </c>
    </row>
    <row r="25" spans="1:7" ht="15.6" customHeight="1">
      <c r="A25" s="188" t="s">
        <v>140</v>
      </c>
      <c r="B25" s="189">
        <v>1708608</v>
      </c>
      <c r="C25" s="189">
        <v>1742237</v>
      </c>
      <c r="D25" s="189">
        <v>5145324</v>
      </c>
      <c r="E25" s="189">
        <v>4957495</v>
      </c>
      <c r="F25" s="190">
        <v>-3.6504795422018081</v>
      </c>
    </row>
    <row r="26" spans="1:7" ht="15.6" customHeight="1">
      <c r="A26" s="188" t="s">
        <v>152</v>
      </c>
      <c r="B26" s="189">
        <v>1227880</v>
      </c>
      <c r="C26" s="189">
        <v>531314</v>
      </c>
      <c r="D26" s="189">
        <v>3300188</v>
      </c>
      <c r="E26" s="189">
        <v>1512617</v>
      </c>
      <c r="F26" s="190">
        <v>-54.16573237645855</v>
      </c>
    </row>
    <row r="27" spans="1:7" ht="15.6" customHeight="1">
      <c r="A27" s="188" t="s">
        <v>173</v>
      </c>
      <c r="B27" s="189">
        <v>631673</v>
      </c>
      <c r="C27" s="189">
        <v>684059</v>
      </c>
      <c r="D27" s="189">
        <v>1647830</v>
      </c>
      <c r="E27" s="189">
        <v>1632112</v>
      </c>
      <c r="F27" s="190">
        <v>-0.95386053172960317</v>
      </c>
    </row>
    <row r="28" spans="1:7" ht="15.6" customHeight="1">
      <c r="A28" s="188" t="s">
        <v>177</v>
      </c>
      <c r="B28" s="189">
        <v>23766641</v>
      </c>
      <c r="C28" s="189">
        <v>24156342</v>
      </c>
      <c r="D28" s="189">
        <v>64602162</v>
      </c>
      <c r="E28" s="189">
        <v>69790829</v>
      </c>
      <c r="F28" s="190">
        <v>8.0317234584192363</v>
      </c>
    </row>
    <row r="29" spans="1:7" ht="15.6" customHeight="1">
      <c r="A29" s="188" t="s">
        <v>178</v>
      </c>
      <c r="B29" s="189">
        <v>2494395</v>
      </c>
      <c r="C29" s="189">
        <v>2161428</v>
      </c>
      <c r="D29" s="189">
        <v>6378965</v>
      </c>
      <c r="E29" s="189">
        <v>5766236</v>
      </c>
      <c r="F29" s="190">
        <v>-9.6054610740143573</v>
      </c>
    </row>
    <row r="30" spans="1:7" ht="15.6" customHeight="1">
      <c r="A30" s="188" t="s">
        <v>179</v>
      </c>
      <c r="B30" s="189">
        <v>493221</v>
      </c>
      <c r="C30" s="189">
        <v>587489</v>
      </c>
      <c r="D30" s="189">
        <v>1348965</v>
      </c>
      <c r="E30" s="189">
        <v>1406093</v>
      </c>
      <c r="F30" s="190">
        <v>4.234950499086338</v>
      </c>
    </row>
    <row r="31" spans="1:7" ht="15.6" customHeight="1">
      <c r="A31" s="188" t="s">
        <v>180</v>
      </c>
      <c r="B31" s="189">
        <v>3314044</v>
      </c>
      <c r="C31" s="189">
        <v>3433235</v>
      </c>
      <c r="D31" s="189">
        <v>10114483</v>
      </c>
      <c r="E31" s="189">
        <v>9852182</v>
      </c>
      <c r="F31" s="190">
        <v>-2.5933208845177802</v>
      </c>
    </row>
    <row r="32" spans="1:7" ht="15.6" customHeight="1">
      <c r="A32" s="188" t="s">
        <v>181</v>
      </c>
      <c r="B32" s="189">
        <v>22342579</v>
      </c>
      <c r="C32" s="189">
        <v>24497934</v>
      </c>
      <c r="D32" s="189">
        <v>65048193</v>
      </c>
      <c r="E32" s="189">
        <v>69444756</v>
      </c>
      <c r="F32" s="190">
        <v>6.7589317969217024</v>
      </c>
    </row>
    <row r="33" spans="1:6" ht="15.6" customHeight="1">
      <c r="A33" s="188" t="s">
        <v>182</v>
      </c>
      <c r="B33" s="189">
        <v>3759039</v>
      </c>
      <c r="C33" s="189">
        <v>3440366</v>
      </c>
      <c r="D33" s="189">
        <v>9943197</v>
      </c>
      <c r="E33" s="189">
        <v>9948202</v>
      </c>
      <c r="F33" s="190">
        <v>5.0335923144231742E-2</v>
      </c>
    </row>
    <row r="34" spans="1:6" ht="15.6" customHeight="1">
      <c r="A34" s="188" t="s">
        <v>183</v>
      </c>
      <c r="B34" s="189">
        <v>224789</v>
      </c>
      <c r="C34" s="189">
        <v>334644</v>
      </c>
      <c r="D34" s="189">
        <v>663735</v>
      </c>
      <c r="E34" s="189">
        <v>937752</v>
      </c>
      <c r="F34" s="190">
        <v>41.284096815747262</v>
      </c>
    </row>
    <row r="35" spans="1:6" ht="15.6" customHeight="1">
      <c r="A35" s="156" t="s">
        <v>153</v>
      </c>
      <c r="B35" s="76">
        <f>SUM(B7:B34)</f>
        <v>217312364</v>
      </c>
      <c r="C35" s="77">
        <f>SUM(C7:C34)</f>
        <v>218919509</v>
      </c>
      <c r="D35" s="178">
        <f>SUM(D7:D34)</f>
        <v>608724099</v>
      </c>
      <c r="E35" s="78">
        <f>SUM(E7:E34)</f>
        <v>603127207</v>
      </c>
      <c r="F35" s="140">
        <f>E35*100/D35-100</f>
        <v>-0.91944643052484309</v>
      </c>
    </row>
    <row r="36" spans="1:6" ht="15.6" customHeight="1">
      <c r="A36" s="73" t="s">
        <v>77</v>
      </c>
      <c r="B36" s="72"/>
      <c r="D36" s="13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29" priority="2">
      <formula>MOD(ROW(),2)=0</formula>
    </cfRule>
  </conditionalFormatting>
  <conditionalFormatting sqref="F7:F35">
    <cfRule type="expression" dxfId="28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22FB1-795B-4E7D-925E-4394737248E2}">
  <sheetPr codeName="Hoja26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79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76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9</v>
      </c>
      <c r="C7" s="189">
        <v>8</v>
      </c>
      <c r="D7" s="189">
        <v>13</v>
      </c>
      <c r="E7" s="189">
        <v>14</v>
      </c>
      <c r="F7" s="190">
        <v>7.6923076923076934</v>
      </c>
      <c r="G7" s="37"/>
    </row>
    <row r="8" spans="1:14" ht="15.6" customHeight="1">
      <c r="A8" s="188" t="s">
        <v>11</v>
      </c>
      <c r="B8" s="189">
        <v>4</v>
      </c>
      <c r="C8" s="189">
        <v>7</v>
      </c>
      <c r="D8" s="189">
        <v>4</v>
      </c>
      <c r="E8" s="189">
        <v>9</v>
      </c>
      <c r="F8" s="190">
        <v>125</v>
      </c>
      <c r="G8" s="6"/>
    </row>
    <row r="9" spans="1:14" ht="15.6" customHeight="1">
      <c r="A9" s="188" t="s">
        <v>8</v>
      </c>
      <c r="B9" s="189">
        <v>1</v>
      </c>
      <c r="C9" s="189">
        <v>0</v>
      </c>
      <c r="D9" s="189">
        <v>1</v>
      </c>
      <c r="E9" s="189">
        <v>0</v>
      </c>
      <c r="F9" s="190">
        <v>-100</v>
      </c>
      <c r="G9" s="6"/>
    </row>
    <row r="10" spans="1:14" ht="15.6" customHeight="1">
      <c r="A10" s="188" t="s">
        <v>10</v>
      </c>
      <c r="B10" s="189">
        <v>0</v>
      </c>
      <c r="C10" s="189">
        <v>0</v>
      </c>
      <c r="D10" s="189">
        <v>0</v>
      </c>
      <c r="E10" s="189">
        <v>0</v>
      </c>
      <c r="F10" s="190" t="s">
        <v>151</v>
      </c>
    </row>
    <row r="11" spans="1:14" ht="15.6" customHeight="1">
      <c r="A11" s="188" t="s">
        <v>9</v>
      </c>
      <c r="B11" s="189">
        <v>0</v>
      </c>
      <c r="C11" s="189">
        <v>2</v>
      </c>
      <c r="D11" s="189">
        <v>0</v>
      </c>
      <c r="E11" s="189">
        <v>2</v>
      </c>
      <c r="F11" s="190" t="s">
        <v>151</v>
      </c>
    </row>
    <row r="12" spans="1:14" ht="15.6" customHeight="1">
      <c r="A12" s="188" t="s">
        <v>6</v>
      </c>
      <c r="B12" s="189">
        <v>21</v>
      </c>
      <c r="C12" s="189">
        <v>25</v>
      </c>
      <c r="D12" s="189">
        <v>37</v>
      </c>
      <c r="E12" s="189">
        <v>43</v>
      </c>
      <c r="F12" s="190">
        <v>16.21621621621621</v>
      </c>
    </row>
    <row r="13" spans="1:14" ht="15.6" customHeight="1">
      <c r="A13" s="188" t="s">
        <v>175</v>
      </c>
      <c r="B13" s="189">
        <v>23</v>
      </c>
      <c r="C13" s="189">
        <v>16</v>
      </c>
      <c r="D13" s="189">
        <v>47</v>
      </c>
      <c r="E13" s="189">
        <v>29</v>
      </c>
      <c r="F13" s="190">
        <v>-38.297872340425528</v>
      </c>
    </row>
    <row r="14" spans="1:14" ht="15.6" customHeight="1">
      <c r="A14" s="188" t="s">
        <v>148</v>
      </c>
      <c r="B14" s="189">
        <v>32</v>
      </c>
      <c r="C14" s="189">
        <v>51</v>
      </c>
      <c r="D14" s="189">
        <v>74</v>
      </c>
      <c r="E14" s="189">
        <v>106</v>
      </c>
      <c r="F14" s="190">
        <v>43.243243243243263</v>
      </c>
    </row>
    <row r="15" spans="1:14" ht="15.6" customHeight="1">
      <c r="A15" s="188" t="s">
        <v>145</v>
      </c>
      <c r="B15" s="189">
        <v>2</v>
      </c>
      <c r="C15" s="189">
        <v>1</v>
      </c>
      <c r="D15" s="189">
        <v>2</v>
      </c>
      <c r="E15" s="189">
        <v>2</v>
      </c>
      <c r="F15" s="190">
        <v>0</v>
      </c>
    </row>
    <row r="16" spans="1:14" ht="15.6" customHeight="1">
      <c r="A16" s="188" t="s">
        <v>144</v>
      </c>
      <c r="B16" s="189">
        <v>8</v>
      </c>
      <c r="C16" s="189">
        <v>10</v>
      </c>
      <c r="D16" s="189">
        <v>16</v>
      </c>
      <c r="E16" s="189">
        <v>15</v>
      </c>
      <c r="F16" s="190">
        <v>-6.25</v>
      </c>
      <c r="G16" s="1"/>
    </row>
    <row r="17" spans="1:7" ht="15.6" customHeight="1">
      <c r="A17" s="188" t="s">
        <v>150</v>
      </c>
      <c r="B17" s="189">
        <v>0</v>
      </c>
      <c r="C17" s="189">
        <v>0</v>
      </c>
      <c r="D17" s="189">
        <v>0</v>
      </c>
      <c r="E17" s="189">
        <v>0</v>
      </c>
      <c r="F17" s="190" t="s">
        <v>151</v>
      </c>
      <c r="G17" s="2"/>
    </row>
    <row r="18" spans="1:7" ht="15.6" customHeight="1">
      <c r="A18" s="188" t="s">
        <v>147</v>
      </c>
      <c r="B18" s="189">
        <v>0</v>
      </c>
      <c r="C18" s="189">
        <v>1</v>
      </c>
      <c r="D18" s="189">
        <v>2</v>
      </c>
      <c r="E18" s="189">
        <v>1</v>
      </c>
      <c r="F18" s="190">
        <v>-50</v>
      </c>
    </row>
    <row r="19" spans="1:7" ht="15.6" customHeight="1">
      <c r="A19" s="188" t="s">
        <v>143</v>
      </c>
      <c r="B19" s="189">
        <v>0</v>
      </c>
      <c r="C19" s="189">
        <v>0</v>
      </c>
      <c r="D19" s="189">
        <v>0</v>
      </c>
      <c r="E19" s="189">
        <v>0</v>
      </c>
      <c r="F19" s="190" t="s">
        <v>151</v>
      </c>
    </row>
    <row r="20" spans="1:7" ht="15.6" customHeight="1">
      <c r="A20" s="188" t="s">
        <v>142</v>
      </c>
      <c r="B20" s="189">
        <v>0</v>
      </c>
      <c r="C20" s="189">
        <v>0</v>
      </c>
      <c r="D20" s="189">
        <v>0</v>
      </c>
      <c r="E20" s="189">
        <v>0</v>
      </c>
      <c r="F20" s="190" t="s">
        <v>151</v>
      </c>
    </row>
    <row r="21" spans="1:7" ht="15.6" customHeight="1">
      <c r="A21" s="188" t="s">
        <v>149</v>
      </c>
      <c r="B21" s="189">
        <v>1</v>
      </c>
      <c r="C21" s="189">
        <v>0</v>
      </c>
      <c r="D21" s="189">
        <v>1</v>
      </c>
      <c r="E21" s="189">
        <v>0</v>
      </c>
      <c r="F21" s="190">
        <v>-100</v>
      </c>
    </row>
    <row r="22" spans="1:7" ht="15.6" customHeight="1">
      <c r="A22" s="188" t="s">
        <v>146</v>
      </c>
      <c r="B22" s="189">
        <v>124</v>
      </c>
      <c r="C22" s="189">
        <v>127</v>
      </c>
      <c r="D22" s="189">
        <v>341</v>
      </c>
      <c r="E22" s="189">
        <v>366</v>
      </c>
      <c r="F22" s="190">
        <v>7.3313782991202316</v>
      </c>
    </row>
    <row r="23" spans="1:7" ht="15.6" customHeight="1">
      <c r="A23" s="188" t="s">
        <v>165</v>
      </c>
      <c r="B23" s="189">
        <v>16</v>
      </c>
      <c r="C23" s="189">
        <v>23</v>
      </c>
      <c r="D23" s="189">
        <v>30</v>
      </c>
      <c r="E23" s="189">
        <v>41</v>
      </c>
      <c r="F23" s="190">
        <v>36.666666666666657</v>
      </c>
    </row>
    <row r="24" spans="1:7" ht="15.6" customHeight="1">
      <c r="A24" s="188" t="s">
        <v>141</v>
      </c>
      <c r="B24" s="189">
        <v>0</v>
      </c>
      <c r="C24" s="189">
        <v>0</v>
      </c>
      <c r="D24" s="189">
        <v>0</v>
      </c>
      <c r="E24" s="189">
        <v>0</v>
      </c>
      <c r="F24" s="190" t="s">
        <v>151</v>
      </c>
    </row>
    <row r="25" spans="1:7" ht="15.6" customHeight="1">
      <c r="A25" s="188" t="s">
        <v>140</v>
      </c>
      <c r="B25" s="189">
        <v>1</v>
      </c>
      <c r="C25" s="189">
        <v>1</v>
      </c>
      <c r="D25" s="189">
        <v>2</v>
      </c>
      <c r="E25" s="189">
        <v>2</v>
      </c>
      <c r="F25" s="190">
        <v>0</v>
      </c>
    </row>
    <row r="26" spans="1:7" ht="15.6" customHeight="1">
      <c r="A26" s="188" t="s">
        <v>152</v>
      </c>
      <c r="B26" s="189">
        <v>3</v>
      </c>
      <c r="C26" s="189">
        <v>0</v>
      </c>
      <c r="D26" s="189">
        <v>3</v>
      </c>
      <c r="E26" s="189">
        <v>0</v>
      </c>
      <c r="F26" s="190">
        <v>-100</v>
      </c>
    </row>
    <row r="27" spans="1:7" ht="15.6" customHeight="1">
      <c r="A27" s="188" t="s">
        <v>173</v>
      </c>
      <c r="B27" s="189">
        <v>0</v>
      </c>
      <c r="C27" s="189">
        <v>0</v>
      </c>
      <c r="D27" s="189">
        <v>0</v>
      </c>
      <c r="E27" s="189">
        <v>0</v>
      </c>
      <c r="F27" s="190" t="s">
        <v>151</v>
      </c>
    </row>
    <row r="28" spans="1:7" ht="15.6" customHeight="1">
      <c r="A28" s="188" t="s">
        <v>177</v>
      </c>
      <c r="B28" s="189">
        <v>105</v>
      </c>
      <c r="C28" s="189">
        <v>100</v>
      </c>
      <c r="D28" s="189">
        <v>276</v>
      </c>
      <c r="E28" s="189">
        <v>304</v>
      </c>
      <c r="F28" s="190">
        <v>10.14492753623189</v>
      </c>
    </row>
    <row r="29" spans="1:7" ht="15.6" customHeight="1">
      <c r="A29" s="188" t="s">
        <v>178</v>
      </c>
      <c r="B29" s="189">
        <v>2</v>
      </c>
      <c r="C29" s="189">
        <v>1</v>
      </c>
      <c r="D29" s="189">
        <v>2</v>
      </c>
      <c r="E29" s="189">
        <v>2</v>
      </c>
      <c r="F29" s="190">
        <v>0</v>
      </c>
    </row>
    <row r="30" spans="1:7" ht="15.6" customHeight="1">
      <c r="A30" s="188" t="s">
        <v>179</v>
      </c>
      <c r="B30" s="189">
        <v>5</v>
      </c>
      <c r="C30" s="189">
        <v>9</v>
      </c>
      <c r="D30" s="189">
        <v>7</v>
      </c>
      <c r="E30" s="189">
        <v>13</v>
      </c>
      <c r="F30" s="190">
        <v>85.714285714285722</v>
      </c>
    </row>
    <row r="31" spans="1:7" ht="15.6" customHeight="1">
      <c r="A31" s="188" t="s">
        <v>180</v>
      </c>
      <c r="B31" s="189">
        <v>0</v>
      </c>
      <c r="C31" s="189">
        <v>0</v>
      </c>
      <c r="D31" s="189">
        <v>0</v>
      </c>
      <c r="E31" s="189">
        <v>1</v>
      </c>
      <c r="F31" s="190" t="s">
        <v>151</v>
      </c>
    </row>
    <row r="32" spans="1:7" ht="15.6" customHeight="1">
      <c r="A32" s="188" t="s">
        <v>181</v>
      </c>
      <c r="B32" s="189">
        <v>12</v>
      </c>
      <c r="C32" s="189">
        <v>10</v>
      </c>
      <c r="D32" s="189">
        <v>27</v>
      </c>
      <c r="E32" s="189">
        <v>31</v>
      </c>
      <c r="F32" s="190">
        <v>14.81481481481481</v>
      </c>
    </row>
    <row r="33" spans="1:6" ht="15.6" customHeight="1">
      <c r="A33" s="188" t="s">
        <v>182</v>
      </c>
      <c r="B33" s="189">
        <v>4</v>
      </c>
      <c r="C33" s="189">
        <v>0</v>
      </c>
      <c r="D33" s="189">
        <v>12</v>
      </c>
      <c r="E33" s="189">
        <v>8</v>
      </c>
      <c r="F33" s="190">
        <v>-33.333333333333329</v>
      </c>
    </row>
    <row r="34" spans="1:6" ht="15.6" customHeight="1">
      <c r="A34" s="188" t="s">
        <v>183</v>
      </c>
      <c r="B34" s="189">
        <v>0</v>
      </c>
      <c r="C34" s="189">
        <v>0</v>
      </c>
      <c r="D34" s="189">
        <v>0</v>
      </c>
      <c r="E34" s="189">
        <v>0</v>
      </c>
      <c r="F34" s="190" t="s">
        <v>151</v>
      </c>
    </row>
    <row r="35" spans="1:6" ht="15.6" customHeight="1">
      <c r="A35" s="156" t="s">
        <v>153</v>
      </c>
      <c r="B35" s="76">
        <f>SUM(B7:B34)</f>
        <v>373</v>
      </c>
      <c r="C35" s="77">
        <f>SUM(C7:C34)</f>
        <v>392</v>
      </c>
      <c r="D35" s="178">
        <f>SUM(D7:D34)</f>
        <v>897</v>
      </c>
      <c r="E35" s="178">
        <f>SUM(E7:E34)</f>
        <v>989</v>
      </c>
      <c r="F35" s="140">
        <f>E35*100/D35-100</f>
        <v>10.256410256410263</v>
      </c>
    </row>
    <row r="36" spans="1:6" ht="15.6" customHeight="1">
      <c r="A36" s="73" t="s">
        <v>161</v>
      </c>
      <c r="B36" s="72"/>
      <c r="D36" s="13"/>
      <c r="F36" s="23"/>
    </row>
  </sheetData>
  <mergeCells count="3">
    <mergeCell ref="B5:C5"/>
    <mergeCell ref="D5:F5"/>
    <mergeCell ref="A5:A6"/>
  </mergeCells>
  <conditionalFormatting sqref="A7:F34">
    <cfRule type="expression" dxfId="27" priority="2">
      <formula>MOD(ROW(),2)=0</formula>
    </cfRule>
  </conditionalFormatting>
  <conditionalFormatting sqref="F7:F35">
    <cfRule type="expression" dxfId="26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2E685-93C5-4671-8AB0-138CBD39ED03}">
  <sheetPr codeName="Hoja27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81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76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27011</v>
      </c>
      <c r="C7" s="189">
        <v>31112</v>
      </c>
      <c r="D7" s="189">
        <v>38468</v>
      </c>
      <c r="E7" s="189">
        <v>43178</v>
      </c>
      <c r="F7" s="190">
        <v>12.24394301757305</v>
      </c>
      <c r="G7" s="37"/>
    </row>
    <row r="8" spans="1:14" ht="15.6" customHeight="1">
      <c r="A8" s="188" t="s">
        <v>11</v>
      </c>
      <c r="B8" s="189">
        <v>15208</v>
      </c>
      <c r="C8" s="189">
        <v>31577</v>
      </c>
      <c r="D8" s="189">
        <v>37142</v>
      </c>
      <c r="E8" s="189">
        <v>66147</v>
      </c>
      <c r="F8" s="190">
        <v>78.092186742770991</v>
      </c>
      <c r="G8" s="6"/>
    </row>
    <row r="9" spans="1:14" ht="15.6" customHeight="1">
      <c r="A9" s="188" t="s">
        <v>8</v>
      </c>
      <c r="B9" s="189">
        <v>18565</v>
      </c>
      <c r="C9" s="189">
        <v>26126</v>
      </c>
      <c r="D9" s="189">
        <v>86603</v>
      </c>
      <c r="E9" s="189">
        <v>84657</v>
      </c>
      <c r="F9" s="190">
        <v>-2.2470353221020081</v>
      </c>
      <c r="G9" s="6"/>
    </row>
    <row r="10" spans="1:14" ht="15.6" customHeight="1">
      <c r="A10" s="188" t="s">
        <v>10</v>
      </c>
      <c r="B10" s="189">
        <v>0</v>
      </c>
      <c r="C10" s="189">
        <v>0</v>
      </c>
      <c r="D10" s="189">
        <v>0</v>
      </c>
      <c r="E10" s="189">
        <v>0</v>
      </c>
      <c r="F10" s="190" t="s">
        <v>151</v>
      </c>
    </row>
    <row r="11" spans="1:14" ht="15.6" customHeight="1">
      <c r="A11" s="188" t="s">
        <v>9</v>
      </c>
      <c r="B11" s="189">
        <v>270562</v>
      </c>
      <c r="C11" s="189">
        <v>345848</v>
      </c>
      <c r="D11" s="189">
        <v>1002193</v>
      </c>
      <c r="E11" s="189">
        <v>975513</v>
      </c>
      <c r="F11" s="190">
        <v>-2.6621618789993562</v>
      </c>
    </row>
    <row r="12" spans="1:14" ht="15.6" customHeight="1">
      <c r="A12" s="188" t="s">
        <v>6</v>
      </c>
      <c r="B12" s="189">
        <v>25586</v>
      </c>
      <c r="C12" s="189">
        <v>43428</v>
      </c>
      <c r="D12" s="189">
        <v>49924</v>
      </c>
      <c r="E12" s="189">
        <v>69456</v>
      </c>
      <c r="F12" s="190">
        <v>39.123467670859696</v>
      </c>
    </row>
    <row r="13" spans="1:14" ht="15.6" customHeight="1">
      <c r="A13" s="188" t="s">
        <v>175</v>
      </c>
      <c r="B13" s="189">
        <v>396219</v>
      </c>
      <c r="C13" s="189">
        <v>391357</v>
      </c>
      <c r="D13" s="189">
        <v>997514</v>
      </c>
      <c r="E13" s="189">
        <v>890593</v>
      </c>
      <c r="F13" s="190">
        <v>-10.71874680455613</v>
      </c>
    </row>
    <row r="14" spans="1:14" ht="15.6" customHeight="1">
      <c r="A14" s="188" t="s">
        <v>148</v>
      </c>
      <c r="B14" s="189">
        <v>235450</v>
      </c>
      <c r="C14" s="189">
        <v>318321</v>
      </c>
      <c r="D14" s="189">
        <v>564998</v>
      </c>
      <c r="E14" s="189">
        <v>698928</v>
      </c>
      <c r="F14" s="190">
        <v>23.704508688526332</v>
      </c>
    </row>
    <row r="15" spans="1:14" ht="15.6" customHeight="1">
      <c r="A15" s="188" t="s">
        <v>145</v>
      </c>
      <c r="B15" s="189">
        <v>12177</v>
      </c>
      <c r="C15" s="189">
        <v>11130</v>
      </c>
      <c r="D15" s="189">
        <v>20980</v>
      </c>
      <c r="E15" s="189">
        <v>23920</v>
      </c>
      <c r="F15" s="190">
        <v>14.013346043851289</v>
      </c>
    </row>
    <row r="16" spans="1:14" ht="15.6" customHeight="1">
      <c r="A16" s="188" t="s">
        <v>144</v>
      </c>
      <c r="B16" s="189">
        <v>8999</v>
      </c>
      <c r="C16" s="189">
        <v>20396</v>
      </c>
      <c r="D16" s="189">
        <v>22534</v>
      </c>
      <c r="E16" s="189">
        <v>24521</v>
      </c>
      <c r="F16" s="190">
        <v>8.8177864560220058</v>
      </c>
      <c r="G16" s="1"/>
    </row>
    <row r="17" spans="1:7" ht="15.6" customHeight="1">
      <c r="A17" s="188" t="s">
        <v>150</v>
      </c>
      <c r="B17" s="189">
        <v>0</v>
      </c>
      <c r="C17" s="189">
        <v>0</v>
      </c>
      <c r="D17" s="189">
        <v>0</v>
      </c>
      <c r="E17" s="189">
        <v>0</v>
      </c>
      <c r="F17" s="190" t="s">
        <v>151</v>
      </c>
      <c r="G17" s="2"/>
    </row>
    <row r="18" spans="1:7" ht="15.6" customHeight="1">
      <c r="A18" s="188" t="s">
        <v>147</v>
      </c>
      <c r="B18" s="189">
        <v>117875</v>
      </c>
      <c r="C18" s="189">
        <v>140038</v>
      </c>
      <c r="D18" s="189">
        <v>394443</v>
      </c>
      <c r="E18" s="189">
        <v>358406</v>
      </c>
      <c r="F18" s="190">
        <v>-9.1361743014833507</v>
      </c>
    </row>
    <row r="19" spans="1:7" ht="15.6" customHeight="1">
      <c r="A19" s="188" t="s">
        <v>143</v>
      </c>
      <c r="B19" s="189">
        <v>0</v>
      </c>
      <c r="C19" s="189">
        <v>0</v>
      </c>
      <c r="D19" s="189">
        <v>0</v>
      </c>
      <c r="E19" s="189">
        <v>0</v>
      </c>
      <c r="F19" s="190" t="s">
        <v>151</v>
      </c>
    </row>
    <row r="20" spans="1:7" ht="15.6" customHeight="1">
      <c r="A20" s="188" t="s">
        <v>142</v>
      </c>
      <c r="B20" s="189">
        <v>0</v>
      </c>
      <c r="C20" s="189">
        <v>0</v>
      </c>
      <c r="D20" s="189">
        <v>0</v>
      </c>
      <c r="E20" s="189">
        <v>0</v>
      </c>
      <c r="F20" s="190" t="s">
        <v>151</v>
      </c>
    </row>
    <row r="21" spans="1:7" ht="15.6" customHeight="1">
      <c r="A21" s="188" t="s">
        <v>149</v>
      </c>
      <c r="B21" s="189">
        <v>4768</v>
      </c>
      <c r="C21" s="189">
        <v>3584</v>
      </c>
      <c r="D21" s="189">
        <v>10244</v>
      </c>
      <c r="E21" s="189">
        <v>8921</v>
      </c>
      <c r="F21" s="190">
        <v>-12.914877001171419</v>
      </c>
    </row>
    <row r="22" spans="1:7" ht="15.6" customHeight="1">
      <c r="A22" s="188" t="s">
        <v>146</v>
      </c>
      <c r="B22" s="189">
        <v>419682</v>
      </c>
      <c r="C22" s="189">
        <v>454165</v>
      </c>
      <c r="D22" s="189">
        <v>1205446</v>
      </c>
      <c r="E22" s="189">
        <v>1342347</v>
      </c>
      <c r="F22" s="190">
        <v>11.35687538056453</v>
      </c>
    </row>
    <row r="23" spans="1:7" ht="15.6" customHeight="1">
      <c r="A23" s="188" t="s">
        <v>165</v>
      </c>
      <c r="B23" s="189">
        <v>32544</v>
      </c>
      <c r="C23" s="189">
        <v>64413</v>
      </c>
      <c r="D23" s="189">
        <v>91431</v>
      </c>
      <c r="E23" s="189">
        <v>139238</v>
      </c>
      <c r="F23" s="190">
        <v>52.28751736282004</v>
      </c>
    </row>
    <row r="24" spans="1:7" ht="15.6" customHeight="1">
      <c r="A24" s="188" t="s">
        <v>141</v>
      </c>
      <c r="B24" s="189">
        <v>0</v>
      </c>
      <c r="C24" s="189">
        <v>0</v>
      </c>
      <c r="D24" s="189">
        <v>0</v>
      </c>
      <c r="E24" s="189">
        <v>0</v>
      </c>
      <c r="F24" s="190" t="s">
        <v>151</v>
      </c>
    </row>
    <row r="25" spans="1:7" ht="15.6" customHeight="1">
      <c r="A25" s="188" t="s">
        <v>140</v>
      </c>
      <c r="B25" s="189">
        <v>23526</v>
      </c>
      <c r="C25" s="189">
        <v>39529</v>
      </c>
      <c r="D25" s="189">
        <v>92783</v>
      </c>
      <c r="E25" s="189">
        <v>112149</v>
      </c>
      <c r="F25" s="190">
        <v>20.872358082838449</v>
      </c>
    </row>
    <row r="26" spans="1:7" ht="15.6" customHeight="1">
      <c r="A26" s="188" t="s">
        <v>152</v>
      </c>
      <c r="B26" s="189">
        <v>9162</v>
      </c>
      <c r="C26" s="189">
        <v>6399</v>
      </c>
      <c r="D26" s="189">
        <v>21876</v>
      </c>
      <c r="E26" s="189">
        <v>20306</v>
      </c>
      <c r="F26" s="190">
        <v>-7.1768147741817501</v>
      </c>
    </row>
    <row r="27" spans="1:7" ht="15.6" customHeight="1">
      <c r="A27" s="188" t="s">
        <v>173</v>
      </c>
      <c r="B27" s="189">
        <v>3</v>
      </c>
      <c r="C27" s="189">
        <v>0</v>
      </c>
      <c r="D27" s="189">
        <v>3</v>
      </c>
      <c r="E27" s="189">
        <v>0</v>
      </c>
      <c r="F27" s="190">
        <v>-100</v>
      </c>
    </row>
    <row r="28" spans="1:7" ht="15.6" customHeight="1">
      <c r="A28" s="188" t="s">
        <v>177</v>
      </c>
      <c r="B28" s="189">
        <v>714376</v>
      </c>
      <c r="C28" s="189">
        <v>695229</v>
      </c>
      <c r="D28" s="189">
        <v>2025291</v>
      </c>
      <c r="E28" s="189">
        <v>2081422</v>
      </c>
      <c r="F28" s="190">
        <v>2.7715029593278189</v>
      </c>
    </row>
    <row r="29" spans="1:7" ht="15.6" customHeight="1">
      <c r="A29" s="188" t="s">
        <v>178</v>
      </c>
      <c r="B29" s="189">
        <v>7173</v>
      </c>
      <c r="C29" s="189">
        <v>7504</v>
      </c>
      <c r="D29" s="189">
        <v>19748</v>
      </c>
      <c r="E29" s="189">
        <v>20491</v>
      </c>
      <c r="F29" s="190">
        <v>3.7624063196273032</v>
      </c>
    </row>
    <row r="30" spans="1:7" ht="15.6" customHeight="1">
      <c r="A30" s="188" t="s">
        <v>179</v>
      </c>
      <c r="B30" s="189">
        <v>1840</v>
      </c>
      <c r="C30" s="189">
        <v>3103</v>
      </c>
      <c r="D30" s="189">
        <v>2259</v>
      </c>
      <c r="E30" s="189">
        <v>4215</v>
      </c>
      <c r="F30" s="190">
        <v>86.586985391766262</v>
      </c>
    </row>
    <row r="31" spans="1:7" ht="15.6" customHeight="1">
      <c r="A31" s="188" t="s">
        <v>180</v>
      </c>
      <c r="B31" s="189">
        <v>0</v>
      </c>
      <c r="C31" s="189">
        <v>0</v>
      </c>
      <c r="D31" s="189">
        <v>0</v>
      </c>
      <c r="E31" s="189">
        <v>861</v>
      </c>
      <c r="F31" s="190" t="s">
        <v>151</v>
      </c>
    </row>
    <row r="32" spans="1:7" ht="15.6" customHeight="1">
      <c r="A32" s="188" t="s">
        <v>181</v>
      </c>
      <c r="B32" s="189">
        <v>72051</v>
      </c>
      <c r="C32" s="189">
        <v>76474</v>
      </c>
      <c r="D32" s="189">
        <v>190202</v>
      </c>
      <c r="E32" s="189">
        <v>207895</v>
      </c>
      <c r="F32" s="190">
        <v>9.3022155392687722</v>
      </c>
    </row>
    <row r="33" spans="1:6" ht="15.6" customHeight="1">
      <c r="A33" s="188" t="s">
        <v>182</v>
      </c>
      <c r="B33" s="189">
        <v>15124</v>
      </c>
      <c r="C33" s="189">
        <v>0</v>
      </c>
      <c r="D33" s="189">
        <v>29729</v>
      </c>
      <c r="E33" s="189">
        <v>15663</v>
      </c>
      <c r="F33" s="190">
        <v>-47.314070436274342</v>
      </c>
    </row>
    <row r="34" spans="1:6" ht="15.6" customHeight="1">
      <c r="A34" s="188" t="s">
        <v>183</v>
      </c>
      <c r="B34" s="189">
        <v>0</v>
      </c>
      <c r="C34" s="189">
        <v>0</v>
      </c>
      <c r="D34" s="189">
        <v>0</v>
      </c>
      <c r="E34" s="189">
        <v>0</v>
      </c>
      <c r="F34" s="190" t="s">
        <v>151</v>
      </c>
    </row>
    <row r="35" spans="1:6" ht="15.6" customHeight="1">
      <c r="A35" s="156" t="s">
        <v>153</v>
      </c>
      <c r="B35" s="76">
        <f>SUM(B7:B34)</f>
        <v>2427901</v>
      </c>
      <c r="C35" s="77">
        <f>SUM(C7:C34)</f>
        <v>2709733</v>
      </c>
      <c r="D35" s="76">
        <f>SUM(D7:D34)</f>
        <v>6903811</v>
      </c>
      <c r="E35" s="78">
        <f>SUM(E7:E34)</f>
        <v>7188827</v>
      </c>
      <c r="F35" s="140">
        <f>E35*100/D35-100</f>
        <v>4.1283864810319955</v>
      </c>
    </row>
    <row r="36" spans="1:6" ht="15.6" customHeight="1">
      <c r="A36" s="73" t="s">
        <v>80</v>
      </c>
      <c r="B36" s="72"/>
      <c r="D36" s="72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25" priority="2">
      <formula>MOD(ROW(),2)=0</formula>
    </cfRule>
  </conditionalFormatting>
  <conditionalFormatting sqref="F7:F35">
    <cfRule type="expression" dxfId="24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D3005-45D8-49CD-B1D4-14B1A3B147F2}">
  <sheetPr codeName="Hoja28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87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76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0</v>
      </c>
      <c r="C7" s="189">
        <v>0</v>
      </c>
      <c r="D7" s="189">
        <v>0</v>
      </c>
      <c r="E7" s="189">
        <v>0</v>
      </c>
      <c r="F7" s="190" t="s">
        <v>151</v>
      </c>
      <c r="G7" s="13"/>
    </row>
    <row r="8" spans="1:14" ht="15.6" customHeight="1">
      <c r="A8" s="188" t="s">
        <v>11</v>
      </c>
      <c r="B8" s="189">
        <v>7718</v>
      </c>
      <c r="C8" s="189">
        <v>9158</v>
      </c>
      <c r="D8" s="189">
        <v>29652</v>
      </c>
      <c r="E8" s="189">
        <v>32564</v>
      </c>
      <c r="F8" s="190">
        <v>9.8205854579792202</v>
      </c>
      <c r="G8" s="6"/>
    </row>
    <row r="9" spans="1:14" ht="15.6" customHeight="1">
      <c r="A9" s="188" t="s">
        <v>8</v>
      </c>
      <c r="B9" s="189">
        <v>18210</v>
      </c>
      <c r="C9" s="189">
        <v>26126</v>
      </c>
      <c r="D9" s="189">
        <v>86248</v>
      </c>
      <c r="E9" s="189">
        <v>84657</v>
      </c>
      <c r="F9" s="190">
        <v>-1.8446804563584041</v>
      </c>
      <c r="G9" s="6"/>
    </row>
    <row r="10" spans="1:14" ht="15.6" customHeight="1">
      <c r="A10" s="188" t="s">
        <v>10</v>
      </c>
      <c r="B10" s="189">
        <v>0</v>
      </c>
      <c r="C10" s="189">
        <v>0</v>
      </c>
      <c r="D10" s="189">
        <v>0</v>
      </c>
      <c r="E10" s="189">
        <v>0</v>
      </c>
      <c r="F10" s="190" t="s">
        <v>151</v>
      </c>
    </row>
    <row r="11" spans="1:14" ht="15.6" customHeight="1">
      <c r="A11" s="188" t="s">
        <v>9</v>
      </c>
      <c r="B11" s="189">
        <v>270562</v>
      </c>
      <c r="C11" s="189">
        <v>345848</v>
      </c>
      <c r="D11" s="189">
        <v>1002193</v>
      </c>
      <c r="E11" s="189">
        <v>975513</v>
      </c>
      <c r="F11" s="190">
        <v>-2.6621618789993562</v>
      </c>
    </row>
    <row r="12" spans="1:14" ht="15.6" customHeight="1">
      <c r="A12" s="188" t="s">
        <v>6</v>
      </c>
      <c r="B12" s="189">
        <v>2950</v>
      </c>
      <c r="C12" s="189">
        <v>3104</v>
      </c>
      <c r="D12" s="189">
        <v>8447</v>
      </c>
      <c r="E12" s="189">
        <v>8649</v>
      </c>
      <c r="F12" s="190">
        <v>2.3913815555818592</v>
      </c>
    </row>
    <row r="13" spans="1:14" ht="15.6" customHeight="1">
      <c r="A13" s="188" t="s">
        <v>175</v>
      </c>
      <c r="B13" s="189">
        <v>325553</v>
      </c>
      <c r="C13" s="189">
        <v>349281</v>
      </c>
      <c r="D13" s="189">
        <v>846350</v>
      </c>
      <c r="E13" s="189">
        <v>812217</v>
      </c>
      <c r="F13" s="190">
        <v>-4.0329650853665697</v>
      </c>
    </row>
    <row r="14" spans="1:14" ht="15.6" customHeight="1">
      <c r="A14" s="188" t="s">
        <v>148</v>
      </c>
      <c r="B14" s="189">
        <v>87560</v>
      </c>
      <c r="C14" s="189">
        <v>101548</v>
      </c>
      <c r="D14" s="189">
        <v>213694</v>
      </c>
      <c r="E14" s="189">
        <v>234152</v>
      </c>
      <c r="F14" s="190">
        <v>9.5735022976779902</v>
      </c>
    </row>
    <row r="15" spans="1:14" ht="15.6" customHeight="1">
      <c r="A15" s="188" t="s">
        <v>145</v>
      </c>
      <c r="B15" s="189">
        <v>7250</v>
      </c>
      <c r="C15" s="189">
        <v>7510</v>
      </c>
      <c r="D15" s="189">
        <v>16053</v>
      </c>
      <c r="E15" s="189">
        <v>14525</v>
      </c>
      <c r="F15" s="190">
        <v>-9.5184700679000827</v>
      </c>
    </row>
    <row r="16" spans="1:14" ht="15.6" customHeight="1">
      <c r="A16" s="188" t="s">
        <v>144</v>
      </c>
      <c r="B16" s="189">
        <v>0</v>
      </c>
      <c r="C16" s="189">
        <v>0</v>
      </c>
      <c r="D16" s="189">
        <v>0</v>
      </c>
      <c r="E16" s="189">
        <v>0</v>
      </c>
      <c r="F16" s="190" t="s">
        <v>151</v>
      </c>
      <c r="G16" s="1"/>
    </row>
    <row r="17" spans="1:7" ht="15.6" customHeight="1">
      <c r="A17" s="188" t="s">
        <v>150</v>
      </c>
      <c r="B17" s="189">
        <v>0</v>
      </c>
      <c r="C17" s="189">
        <v>0</v>
      </c>
      <c r="D17" s="189">
        <v>0</v>
      </c>
      <c r="E17" s="189">
        <v>0</v>
      </c>
      <c r="F17" s="190" t="s">
        <v>151</v>
      </c>
      <c r="G17" s="2"/>
    </row>
    <row r="18" spans="1:7" ht="15.6" customHeight="1">
      <c r="A18" s="188" t="s">
        <v>147</v>
      </c>
      <c r="B18" s="189">
        <v>117875</v>
      </c>
      <c r="C18" s="189">
        <v>139992</v>
      </c>
      <c r="D18" s="189">
        <v>392585</v>
      </c>
      <c r="E18" s="189">
        <v>358360</v>
      </c>
      <c r="F18" s="190">
        <v>-8.7178572793153108</v>
      </c>
    </row>
    <row r="19" spans="1:7" ht="15.6" customHeight="1">
      <c r="A19" s="188" t="s">
        <v>143</v>
      </c>
      <c r="B19" s="189">
        <v>0</v>
      </c>
      <c r="C19" s="189">
        <v>0</v>
      </c>
      <c r="D19" s="189">
        <v>0</v>
      </c>
      <c r="E19" s="189">
        <v>0</v>
      </c>
      <c r="F19" s="190" t="s">
        <v>151</v>
      </c>
    </row>
    <row r="20" spans="1:7" ht="15.6" customHeight="1">
      <c r="A20" s="188" t="s">
        <v>142</v>
      </c>
      <c r="B20" s="189">
        <v>0</v>
      </c>
      <c r="C20" s="189">
        <v>0</v>
      </c>
      <c r="D20" s="189">
        <v>0</v>
      </c>
      <c r="E20" s="189">
        <v>0</v>
      </c>
      <c r="F20" s="190" t="s">
        <v>151</v>
      </c>
    </row>
    <row r="21" spans="1:7" ht="15.6" customHeight="1">
      <c r="A21" s="188" t="s">
        <v>149</v>
      </c>
      <c r="B21" s="189">
        <v>3496</v>
      </c>
      <c r="C21" s="189">
        <v>3584</v>
      </c>
      <c r="D21" s="189">
        <v>8972</v>
      </c>
      <c r="E21" s="189">
        <v>8921</v>
      </c>
      <c r="F21" s="190">
        <v>-0.56843513152028891</v>
      </c>
    </row>
    <row r="22" spans="1:7" ht="15.6" customHeight="1">
      <c r="A22" s="188" t="s">
        <v>146</v>
      </c>
      <c r="B22" s="189">
        <v>103492</v>
      </c>
      <c r="C22" s="189">
        <v>94433</v>
      </c>
      <c r="D22" s="189">
        <v>289089</v>
      </c>
      <c r="E22" s="189">
        <v>272739</v>
      </c>
      <c r="F22" s="190">
        <v>-5.6556977263057462</v>
      </c>
    </row>
    <row r="23" spans="1:7" ht="15.6" customHeight="1">
      <c r="A23" s="188" t="s">
        <v>165</v>
      </c>
      <c r="B23" s="189">
        <v>15510</v>
      </c>
      <c r="C23" s="189">
        <v>24289</v>
      </c>
      <c r="D23" s="189">
        <v>59810</v>
      </c>
      <c r="E23" s="189">
        <v>67204</v>
      </c>
      <c r="F23" s="190">
        <v>12.36248119043638</v>
      </c>
    </row>
    <row r="24" spans="1:7" ht="15.6" customHeight="1">
      <c r="A24" s="188" t="s">
        <v>141</v>
      </c>
      <c r="B24" s="189">
        <v>0</v>
      </c>
      <c r="C24" s="189">
        <v>0</v>
      </c>
      <c r="D24" s="189">
        <v>0</v>
      </c>
      <c r="E24" s="189">
        <v>0</v>
      </c>
      <c r="F24" s="190" t="s">
        <v>151</v>
      </c>
    </row>
    <row r="25" spans="1:7" ht="15.6" customHeight="1">
      <c r="A25" s="188" t="s">
        <v>140</v>
      </c>
      <c r="B25" s="189">
        <v>23067</v>
      </c>
      <c r="C25" s="189">
        <v>38627</v>
      </c>
      <c r="D25" s="189">
        <v>91927</v>
      </c>
      <c r="E25" s="189">
        <v>110210</v>
      </c>
      <c r="F25" s="190">
        <v>19.88860726445985</v>
      </c>
    </row>
    <row r="26" spans="1:7" ht="15.6" customHeight="1">
      <c r="A26" s="188" t="s">
        <v>152</v>
      </c>
      <c r="B26" s="189">
        <v>4523</v>
      </c>
      <c r="C26" s="189">
        <v>6399</v>
      </c>
      <c r="D26" s="189">
        <v>17237</v>
      </c>
      <c r="E26" s="189">
        <v>20306</v>
      </c>
      <c r="F26" s="190">
        <v>17.80472239948946</v>
      </c>
    </row>
    <row r="27" spans="1:7" ht="15.6" customHeight="1">
      <c r="A27" s="188" t="s">
        <v>173</v>
      </c>
      <c r="B27" s="189">
        <v>3</v>
      </c>
      <c r="C27" s="189">
        <v>0</v>
      </c>
      <c r="D27" s="189">
        <v>3</v>
      </c>
      <c r="E27" s="189">
        <v>0</v>
      </c>
      <c r="F27" s="190">
        <v>-100</v>
      </c>
    </row>
    <row r="28" spans="1:7" ht="15.6" customHeight="1">
      <c r="A28" s="188" t="s">
        <v>177</v>
      </c>
      <c r="B28" s="189">
        <v>477118</v>
      </c>
      <c r="C28" s="189">
        <v>415902</v>
      </c>
      <c r="D28" s="189">
        <v>1315512</v>
      </c>
      <c r="E28" s="189">
        <v>1277565</v>
      </c>
      <c r="F28" s="190">
        <v>-2.8845803002937198</v>
      </c>
    </row>
    <row r="29" spans="1:7" ht="15.6" customHeight="1">
      <c r="A29" s="188" t="s">
        <v>178</v>
      </c>
      <c r="B29" s="189">
        <v>7173</v>
      </c>
      <c r="C29" s="189">
        <v>6405</v>
      </c>
      <c r="D29" s="189">
        <v>19748</v>
      </c>
      <c r="E29" s="189">
        <v>18514</v>
      </c>
      <c r="F29" s="190">
        <v>-6.248734049017628</v>
      </c>
    </row>
    <row r="30" spans="1:7" ht="15.6" customHeight="1">
      <c r="A30" s="188" t="s">
        <v>179</v>
      </c>
      <c r="B30" s="189">
        <v>0</v>
      </c>
      <c r="C30" s="189">
        <v>0</v>
      </c>
      <c r="D30" s="189">
        <v>0</v>
      </c>
      <c r="E30" s="189">
        <v>0</v>
      </c>
      <c r="F30" s="190" t="s">
        <v>151</v>
      </c>
    </row>
    <row r="31" spans="1:7" ht="15.6" customHeight="1">
      <c r="A31" s="188" t="s">
        <v>180</v>
      </c>
      <c r="B31" s="189">
        <v>0</v>
      </c>
      <c r="C31" s="189">
        <v>0</v>
      </c>
      <c r="D31" s="189">
        <v>0</v>
      </c>
      <c r="E31" s="189">
        <v>19</v>
      </c>
      <c r="F31" s="190" t="s">
        <v>151</v>
      </c>
    </row>
    <row r="32" spans="1:7" ht="15.6" customHeight="1">
      <c r="A32" s="188" t="s">
        <v>181</v>
      </c>
      <c r="B32" s="189">
        <v>45572</v>
      </c>
      <c r="C32" s="189">
        <v>53955</v>
      </c>
      <c r="D32" s="189">
        <v>133392</v>
      </c>
      <c r="E32" s="189">
        <v>147218</v>
      </c>
      <c r="F32" s="190">
        <v>10.364939426652271</v>
      </c>
    </row>
    <row r="33" spans="1:6" ht="15.6" customHeight="1">
      <c r="A33" s="188" t="s">
        <v>182</v>
      </c>
      <c r="B33" s="189">
        <v>0</v>
      </c>
      <c r="C33" s="189">
        <v>0</v>
      </c>
      <c r="D33" s="189">
        <v>0</v>
      </c>
      <c r="E33" s="189">
        <v>0</v>
      </c>
      <c r="F33" s="190" t="s">
        <v>151</v>
      </c>
    </row>
    <row r="34" spans="1:6" ht="15.6" customHeight="1">
      <c r="A34" s="188" t="s">
        <v>183</v>
      </c>
      <c r="B34" s="189">
        <v>0</v>
      </c>
      <c r="C34" s="189">
        <v>0</v>
      </c>
      <c r="D34" s="189">
        <v>0</v>
      </c>
      <c r="E34" s="189">
        <v>0</v>
      </c>
      <c r="F34" s="190" t="s">
        <v>151</v>
      </c>
    </row>
    <row r="35" spans="1:6" ht="15.6" customHeight="1">
      <c r="A35" s="179" t="s">
        <v>153</v>
      </c>
      <c r="B35" s="178">
        <f>SUM(B7:B34)</f>
        <v>1517632</v>
      </c>
      <c r="C35" s="77">
        <f>SUM(C7:C34)</f>
        <v>1626161</v>
      </c>
      <c r="D35" s="76">
        <f>SUM(D7:D34)</f>
        <v>4530912</v>
      </c>
      <c r="E35" s="78">
        <f>SUM(E7:E34)</f>
        <v>4443333</v>
      </c>
      <c r="F35" s="140">
        <f>E35*100/D35-100</f>
        <v>-1.9329221136936638</v>
      </c>
    </row>
    <row r="36" spans="1:6" ht="15.6" customHeight="1">
      <c r="A36" s="73" t="s">
        <v>85</v>
      </c>
      <c r="B36" s="72"/>
      <c r="C36" s="23"/>
      <c r="D36" s="72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23" priority="2">
      <formula>MOD(ROW(),2)=0</formula>
    </cfRule>
  </conditionalFormatting>
  <conditionalFormatting sqref="F7:F35">
    <cfRule type="expression" dxfId="22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65568-FB6B-45CF-A6D3-7EA369174D1F}">
  <sheetPr codeName="Hoja29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83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76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27011</v>
      </c>
      <c r="C7" s="189">
        <v>31112</v>
      </c>
      <c r="D7" s="189">
        <v>38468</v>
      </c>
      <c r="E7" s="189">
        <v>43178</v>
      </c>
      <c r="F7" s="190">
        <v>12.24394301757305</v>
      </c>
      <c r="G7" s="13"/>
    </row>
    <row r="8" spans="1:14" ht="15.6" customHeight="1">
      <c r="A8" s="188" t="s">
        <v>11</v>
      </c>
      <c r="B8" s="189">
        <v>7490</v>
      </c>
      <c r="C8" s="189">
        <v>22419</v>
      </c>
      <c r="D8" s="189">
        <v>7490</v>
      </c>
      <c r="E8" s="189">
        <v>33583</v>
      </c>
      <c r="F8" s="190">
        <v>348.37116154873172</v>
      </c>
      <c r="G8" s="6"/>
    </row>
    <row r="9" spans="1:14" ht="15.6" customHeight="1">
      <c r="A9" s="188" t="s">
        <v>8</v>
      </c>
      <c r="B9" s="189">
        <v>355</v>
      </c>
      <c r="C9" s="189">
        <v>0</v>
      </c>
      <c r="D9" s="189">
        <v>355</v>
      </c>
      <c r="E9" s="189">
        <v>0</v>
      </c>
      <c r="F9" s="190">
        <v>-100</v>
      </c>
      <c r="G9" s="6"/>
    </row>
    <row r="10" spans="1:14" ht="15.6" customHeight="1">
      <c r="A10" s="188" t="s">
        <v>10</v>
      </c>
      <c r="B10" s="189">
        <v>0</v>
      </c>
      <c r="C10" s="189">
        <v>0</v>
      </c>
      <c r="D10" s="189">
        <v>0</v>
      </c>
      <c r="E10" s="189">
        <v>0</v>
      </c>
      <c r="F10" s="190" t="s">
        <v>151</v>
      </c>
    </row>
    <row r="11" spans="1:14" ht="15.6" customHeight="1">
      <c r="A11" s="188" t="s">
        <v>9</v>
      </c>
      <c r="B11" s="189">
        <v>0</v>
      </c>
      <c r="C11" s="189">
        <v>0</v>
      </c>
      <c r="D11" s="189">
        <v>0</v>
      </c>
      <c r="E11" s="189">
        <v>0</v>
      </c>
      <c r="F11" s="190" t="s">
        <v>151</v>
      </c>
    </row>
    <row r="12" spans="1:14" ht="15.6" customHeight="1">
      <c r="A12" s="188" t="s">
        <v>6</v>
      </c>
      <c r="B12" s="189">
        <v>22636</v>
      </c>
      <c r="C12" s="189">
        <v>40324</v>
      </c>
      <c r="D12" s="189">
        <v>41477</v>
      </c>
      <c r="E12" s="189">
        <v>60807</v>
      </c>
      <c r="F12" s="190">
        <v>46.604142054632689</v>
      </c>
    </row>
    <row r="13" spans="1:14" ht="15.6" customHeight="1">
      <c r="A13" s="188" t="s">
        <v>175</v>
      </c>
      <c r="B13" s="189">
        <v>70666</v>
      </c>
      <c r="C13" s="189">
        <v>42076</v>
      </c>
      <c r="D13" s="189">
        <v>151164</v>
      </c>
      <c r="E13" s="189">
        <v>78376</v>
      </c>
      <c r="F13" s="190">
        <v>-48.151676325050943</v>
      </c>
    </row>
    <row r="14" spans="1:14" ht="15.6" customHeight="1">
      <c r="A14" s="188" t="s">
        <v>148</v>
      </c>
      <c r="B14" s="189">
        <v>147890</v>
      </c>
      <c r="C14" s="189">
        <v>216773</v>
      </c>
      <c r="D14" s="189">
        <v>351304</v>
      </c>
      <c r="E14" s="189">
        <v>464776</v>
      </c>
      <c r="F14" s="190">
        <v>32.300230000227707</v>
      </c>
    </row>
    <row r="15" spans="1:14" ht="15.6" customHeight="1">
      <c r="A15" s="188" t="s">
        <v>145</v>
      </c>
      <c r="B15" s="189">
        <v>4927</v>
      </c>
      <c r="C15" s="189">
        <v>3620</v>
      </c>
      <c r="D15" s="189">
        <v>4927</v>
      </c>
      <c r="E15" s="189">
        <v>9395</v>
      </c>
      <c r="F15" s="190">
        <v>90.683986198498076</v>
      </c>
    </row>
    <row r="16" spans="1:14" ht="15.6" customHeight="1">
      <c r="A16" s="188" t="s">
        <v>144</v>
      </c>
      <c r="B16" s="189">
        <v>8999</v>
      </c>
      <c r="C16" s="189">
        <v>20396</v>
      </c>
      <c r="D16" s="189">
        <v>22534</v>
      </c>
      <c r="E16" s="189">
        <v>24521</v>
      </c>
      <c r="F16" s="190">
        <v>8.8177864560220058</v>
      </c>
      <c r="G16" s="1"/>
    </row>
    <row r="17" spans="1:7" ht="15.6" customHeight="1">
      <c r="A17" s="188" t="s">
        <v>150</v>
      </c>
      <c r="B17" s="189">
        <v>0</v>
      </c>
      <c r="C17" s="189">
        <v>0</v>
      </c>
      <c r="D17" s="189">
        <v>0</v>
      </c>
      <c r="E17" s="189">
        <v>0</v>
      </c>
      <c r="F17" s="190" t="s">
        <v>151</v>
      </c>
      <c r="G17" s="2"/>
    </row>
    <row r="18" spans="1:7" ht="15.6" customHeight="1">
      <c r="A18" s="188" t="s">
        <v>147</v>
      </c>
      <c r="B18" s="189">
        <v>0</v>
      </c>
      <c r="C18" s="189">
        <v>46</v>
      </c>
      <c r="D18" s="189">
        <v>1858</v>
      </c>
      <c r="E18" s="189">
        <v>46</v>
      </c>
      <c r="F18" s="190">
        <v>-97.524219590958026</v>
      </c>
    </row>
    <row r="19" spans="1:7" ht="15.6" customHeight="1">
      <c r="A19" s="188" t="s">
        <v>143</v>
      </c>
      <c r="B19" s="189">
        <v>0</v>
      </c>
      <c r="C19" s="189">
        <v>0</v>
      </c>
      <c r="D19" s="189">
        <v>0</v>
      </c>
      <c r="E19" s="189">
        <v>0</v>
      </c>
      <c r="F19" s="190" t="s">
        <v>151</v>
      </c>
    </row>
    <row r="20" spans="1:7" ht="15.6" customHeight="1">
      <c r="A20" s="188" t="s">
        <v>142</v>
      </c>
      <c r="B20" s="189">
        <v>0</v>
      </c>
      <c r="C20" s="189">
        <v>0</v>
      </c>
      <c r="D20" s="189">
        <v>0</v>
      </c>
      <c r="E20" s="189">
        <v>0</v>
      </c>
      <c r="F20" s="190" t="s">
        <v>151</v>
      </c>
    </row>
    <row r="21" spans="1:7" ht="15.6" customHeight="1">
      <c r="A21" s="188" t="s">
        <v>149</v>
      </c>
      <c r="B21" s="189">
        <v>1272</v>
      </c>
      <c r="C21" s="189">
        <v>0</v>
      </c>
      <c r="D21" s="189">
        <v>1272</v>
      </c>
      <c r="E21" s="189">
        <v>0</v>
      </c>
      <c r="F21" s="190">
        <v>-100</v>
      </c>
    </row>
    <row r="22" spans="1:7" ht="15.6" customHeight="1">
      <c r="A22" s="188" t="s">
        <v>146</v>
      </c>
      <c r="B22" s="189">
        <v>316190</v>
      </c>
      <c r="C22" s="189">
        <v>359732</v>
      </c>
      <c r="D22" s="189">
        <v>916357</v>
      </c>
      <c r="E22" s="189">
        <v>1069608</v>
      </c>
      <c r="F22" s="190">
        <v>16.723940560283818</v>
      </c>
    </row>
    <row r="23" spans="1:7" ht="15.6" customHeight="1">
      <c r="A23" s="188" t="s">
        <v>165</v>
      </c>
      <c r="B23" s="189">
        <v>17034</v>
      </c>
      <c r="C23" s="189">
        <v>40124</v>
      </c>
      <c r="D23" s="189">
        <v>31621</v>
      </c>
      <c r="E23" s="189">
        <v>72034</v>
      </c>
      <c r="F23" s="190">
        <v>127.8043072641599</v>
      </c>
    </row>
    <row r="24" spans="1:7" ht="15.6" customHeight="1">
      <c r="A24" s="188" t="s">
        <v>141</v>
      </c>
      <c r="B24" s="189">
        <v>0</v>
      </c>
      <c r="C24" s="189">
        <v>0</v>
      </c>
      <c r="D24" s="189">
        <v>0</v>
      </c>
      <c r="E24" s="189">
        <v>0</v>
      </c>
      <c r="F24" s="190" t="s">
        <v>151</v>
      </c>
    </row>
    <row r="25" spans="1:7" ht="15.6" customHeight="1">
      <c r="A25" s="188" t="s">
        <v>140</v>
      </c>
      <c r="B25" s="189">
        <v>459</v>
      </c>
      <c r="C25" s="189">
        <v>902</v>
      </c>
      <c r="D25" s="189">
        <v>856</v>
      </c>
      <c r="E25" s="189">
        <v>1939</v>
      </c>
      <c r="F25" s="190">
        <v>126.5186915887851</v>
      </c>
    </row>
    <row r="26" spans="1:7" ht="15.6" customHeight="1">
      <c r="A26" s="188" t="s">
        <v>152</v>
      </c>
      <c r="B26" s="189">
        <v>4639</v>
      </c>
      <c r="C26" s="189">
        <v>0</v>
      </c>
      <c r="D26" s="189">
        <v>4639</v>
      </c>
      <c r="E26" s="189">
        <v>0</v>
      </c>
      <c r="F26" s="190">
        <v>-100</v>
      </c>
    </row>
    <row r="27" spans="1:7" ht="15.6" customHeight="1">
      <c r="A27" s="188" t="s">
        <v>173</v>
      </c>
      <c r="B27" s="189">
        <v>0</v>
      </c>
      <c r="C27" s="189">
        <v>0</v>
      </c>
      <c r="D27" s="189">
        <v>0</v>
      </c>
      <c r="E27" s="189">
        <v>0</v>
      </c>
      <c r="F27" s="190" t="s">
        <v>151</v>
      </c>
    </row>
    <row r="28" spans="1:7" ht="15.6" customHeight="1">
      <c r="A28" s="188" t="s">
        <v>177</v>
      </c>
      <c r="B28" s="189">
        <v>237258</v>
      </c>
      <c r="C28" s="189">
        <v>279327</v>
      </c>
      <c r="D28" s="189">
        <v>709779</v>
      </c>
      <c r="E28" s="189">
        <v>803857</v>
      </c>
      <c r="F28" s="190">
        <v>13.254548246707779</v>
      </c>
    </row>
    <row r="29" spans="1:7" ht="15.6" customHeight="1">
      <c r="A29" s="188" t="s">
        <v>178</v>
      </c>
      <c r="B29" s="189">
        <v>0</v>
      </c>
      <c r="C29" s="189">
        <v>1099</v>
      </c>
      <c r="D29" s="189">
        <v>0</v>
      </c>
      <c r="E29" s="189">
        <v>1977</v>
      </c>
      <c r="F29" s="190" t="s">
        <v>151</v>
      </c>
    </row>
    <row r="30" spans="1:7" ht="15.6" customHeight="1">
      <c r="A30" s="188" t="s">
        <v>179</v>
      </c>
      <c r="B30" s="189">
        <v>1840</v>
      </c>
      <c r="C30" s="189">
        <v>3103</v>
      </c>
      <c r="D30" s="189">
        <v>2259</v>
      </c>
      <c r="E30" s="189">
        <v>4215</v>
      </c>
      <c r="F30" s="190">
        <v>86.586985391766262</v>
      </c>
    </row>
    <row r="31" spans="1:7" ht="15.6" customHeight="1">
      <c r="A31" s="188" t="s">
        <v>180</v>
      </c>
      <c r="B31" s="189">
        <v>0</v>
      </c>
      <c r="C31" s="189">
        <v>0</v>
      </c>
      <c r="D31" s="189">
        <v>0</v>
      </c>
      <c r="E31" s="189">
        <v>842</v>
      </c>
      <c r="F31" s="190" t="s">
        <v>151</v>
      </c>
    </row>
    <row r="32" spans="1:7" ht="15.6" customHeight="1">
      <c r="A32" s="188" t="s">
        <v>181</v>
      </c>
      <c r="B32" s="189">
        <v>26479</v>
      </c>
      <c r="C32" s="189">
        <v>22519</v>
      </c>
      <c r="D32" s="189">
        <v>56810</v>
      </c>
      <c r="E32" s="189">
        <v>60677</v>
      </c>
      <c r="F32" s="190">
        <v>6.8069001936278823</v>
      </c>
    </row>
    <row r="33" spans="1:6" ht="15.6" customHeight="1">
      <c r="A33" s="188" t="s">
        <v>182</v>
      </c>
      <c r="B33" s="189">
        <v>15124</v>
      </c>
      <c r="C33" s="189">
        <v>0</v>
      </c>
      <c r="D33" s="189">
        <v>29729</v>
      </c>
      <c r="E33" s="189">
        <v>15663</v>
      </c>
      <c r="F33" s="190">
        <v>-47.314070436274342</v>
      </c>
    </row>
    <row r="34" spans="1:6" ht="15.6" customHeight="1">
      <c r="A34" s="188" t="s">
        <v>183</v>
      </c>
      <c r="B34" s="189">
        <v>0</v>
      </c>
      <c r="C34" s="189">
        <v>0</v>
      </c>
      <c r="D34" s="189">
        <v>0</v>
      </c>
      <c r="E34" s="189">
        <v>0</v>
      </c>
      <c r="F34" s="190" t="s">
        <v>151</v>
      </c>
    </row>
    <row r="35" spans="1:6" ht="15.6" customHeight="1">
      <c r="A35" s="179" t="s">
        <v>153</v>
      </c>
      <c r="B35" s="76">
        <f>SUM(B7:B34)</f>
        <v>910269</v>
      </c>
      <c r="C35" s="77">
        <f>SUM(C7:C34)</f>
        <v>1083572</v>
      </c>
      <c r="D35" s="76">
        <f>SUM(D7:D34)</f>
        <v>2372899</v>
      </c>
      <c r="E35" s="178">
        <f>SUM(E7:E34)</f>
        <v>2745494</v>
      </c>
      <c r="F35" s="140">
        <f>E35*100/D35-100</f>
        <v>15.702101100805393</v>
      </c>
    </row>
    <row r="36" spans="1:6" ht="15.6" customHeight="1">
      <c r="A36" s="73" t="s">
        <v>159</v>
      </c>
      <c r="B36" s="72"/>
      <c r="D36" s="72"/>
      <c r="F36" s="23"/>
    </row>
  </sheetData>
  <mergeCells count="3">
    <mergeCell ref="B5:C5"/>
    <mergeCell ref="D5:F5"/>
    <mergeCell ref="A5:A6"/>
  </mergeCells>
  <conditionalFormatting sqref="A7:F34">
    <cfRule type="expression" dxfId="21" priority="2">
      <formula>MOD(ROW(),2)=0</formula>
    </cfRule>
  </conditionalFormatting>
  <conditionalFormatting sqref="F7:F35">
    <cfRule type="expression" dxfId="20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38D2B-EC69-4444-B18D-51985CE20D0B}">
  <sheetPr codeName="Hoja3">
    <pageSetUpPr fitToPage="1"/>
  </sheetPr>
  <dimension ref="A1:O39"/>
  <sheetViews>
    <sheetView workbookViewId="0"/>
  </sheetViews>
  <sheetFormatPr baseColWidth="10" defaultColWidth="8.88671875" defaultRowHeight="14.4"/>
  <cols>
    <col min="1" max="1" width="32.88671875" customWidth="1"/>
    <col min="2" max="2" width="18.6640625" customWidth="1"/>
    <col min="3" max="3" width="22.5546875" customWidth="1"/>
    <col min="4" max="8" width="15.44140625" customWidth="1"/>
    <col min="9" max="9" width="11.88671875" customWidth="1"/>
    <col min="10" max="10" width="10.5546875" customWidth="1"/>
    <col min="11" max="11" width="11.109375" customWidth="1"/>
  </cols>
  <sheetData>
    <row r="1" spans="1:15" ht="19.2" customHeight="1">
      <c r="A1" s="32" t="s">
        <v>20</v>
      </c>
      <c r="B1" s="13"/>
      <c r="C1" s="13"/>
      <c r="D1" s="13"/>
      <c r="E1" s="5"/>
      <c r="G1" s="4"/>
      <c r="H1" s="4"/>
      <c r="I1" s="4"/>
      <c r="J1" s="14"/>
      <c r="K1" s="14"/>
      <c r="L1" s="4"/>
    </row>
    <row r="2" spans="1:15" ht="15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3"/>
    </row>
    <row r="3" spans="1:15" ht="15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3"/>
    </row>
    <row r="4" spans="1:15" ht="15" customHeight="1">
      <c r="A4" s="31" t="s">
        <v>19</v>
      </c>
      <c r="B4" s="13"/>
      <c r="C4" s="13"/>
      <c r="D4" s="13"/>
      <c r="E4" s="13"/>
      <c r="F4" s="13"/>
      <c r="G4" s="13"/>
      <c r="H4" s="33"/>
      <c r="I4" s="34" t="s">
        <v>172</v>
      </c>
      <c r="J4" s="13"/>
      <c r="K4" s="13"/>
    </row>
    <row r="5" spans="1:15" ht="15" customHeight="1">
      <c r="A5" s="199" t="s">
        <v>15</v>
      </c>
      <c r="B5" s="199"/>
      <c r="C5" s="199"/>
      <c r="D5" s="197" t="s">
        <v>154</v>
      </c>
      <c r="E5" s="197"/>
      <c r="F5" s="198" t="s">
        <v>0</v>
      </c>
      <c r="G5" s="198"/>
      <c r="H5" s="197" t="s">
        <v>12</v>
      </c>
      <c r="I5" s="197"/>
      <c r="J5" s="37"/>
      <c r="K5" s="7"/>
    </row>
    <row r="6" spans="1:15" ht="15" customHeight="1">
      <c r="A6" s="199"/>
      <c r="B6" s="199"/>
      <c r="C6" s="199"/>
      <c r="D6" s="164">
        <v>2025</v>
      </c>
      <c r="E6" s="164">
        <v>2026</v>
      </c>
      <c r="F6" s="164">
        <v>2025</v>
      </c>
      <c r="G6" s="164">
        <v>2026</v>
      </c>
      <c r="H6" s="164" t="s">
        <v>13</v>
      </c>
      <c r="I6" s="170" t="s">
        <v>14</v>
      </c>
      <c r="J6" s="166"/>
      <c r="K6" s="13"/>
    </row>
    <row r="7" spans="1:15" ht="15" customHeight="1">
      <c r="A7" s="200" t="s">
        <v>16</v>
      </c>
      <c r="B7" s="155" t="s">
        <v>21</v>
      </c>
      <c r="C7" s="148" t="s">
        <v>2</v>
      </c>
      <c r="D7" s="53" cm="1">
        <f t="array" ref="D7:G7">Líquidos!B35:E35</f>
        <v>15337484</v>
      </c>
      <c r="E7" s="53">
        <v>15449091</v>
      </c>
      <c r="F7" s="53">
        <v>43271575</v>
      </c>
      <c r="G7" s="53">
        <v>44302017</v>
      </c>
      <c r="H7" s="165">
        <f>G7-F7</f>
        <v>1030442</v>
      </c>
      <c r="I7" s="142">
        <f>((G7*100/F7)-100)</f>
        <v>2.3813369400120052</v>
      </c>
      <c r="J7" s="171"/>
      <c r="K7" s="13"/>
    </row>
    <row r="8" spans="1:15" ht="15" customHeight="1">
      <c r="A8" s="200"/>
      <c r="B8" s="42" t="s">
        <v>22</v>
      </c>
      <c r="C8" s="42" t="s">
        <v>2</v>
      </c>
      <c r="D8" s="53" cm="1">
        <f t="array" ref="D8:G8">Sólidos!B35:E35</f>
        <v>7341603</v>
      </c>
      <c r="E8" s="53">
        <v>5812737</v>
      </c>
      <c r="F8" s="55">
        <v>20246015</v>
      </c>
      <c r="G8" s="53">
        <v>18540793</v>
      </c>
      <c r="H8" s="47">
        <f t="shared" ref="H8:H18" si="0">G8-F8</f>
        <v>-1705222</v>
      </c>
      <c r="I8" s="141">
        <f>((G8*100/F8)-100)</f>
        <v>-8.4225068488786548</v>
      </c>
      <c r="J8" s="37"/>
      <c r="K8" s="13"/>
    </row>
    <row r="9" spans="1:15" ht="15" customHeight="1">
      <c r="A9" s="200"/>
      <c r="B9" s="193" t="s">
        <v>23</v>
      </c>
      <c r="C9" s="43" t="s">
        <v>2</v>
      </c>
      <c r="D9" s="53" cm="1">
        <f t="array" ref="D9:G9">'Mercancía general'!B35:E35</f>
        <v>23919228</v>
      </c>
      <c r="E9" s="66">
        <v>24526530</v>
      </c>
      <c r="F9" s="53">
        <v>67608557</v>
      </c>
      <c r="G9" s="67">
        <v>66283222</v>
      </c>
      <c r="H9" s="47">
        <f t="shared" si="0"/>
        <v>-1325335</v>
      </c>
      <c r="I9" s="142">
        <f t="shared" ref="I9:I30" si="1">((G9*100/F9)-100)</f>
        <v>-1.9603065925515892</v>
      </c>
      <c r="J9" s="37"/>
      <c r="K9" s="13"/>
    </row>
    <row r="10" spans="1:15" ht="15" customHeight="1">
      <c r="A10" s="200"/>
      <c r="B10" s="193"/>
      <c r="C10" s="36" t="s">
        <v>24</v>
      </c>
      <c r="D10" s="56" cm="1">
        <f t="array" ref="D10:G10">'Mercancías contenedores'!B35:E35</f>
        <v>16086335</v>
      </c>
      <c r="E10" s="56">
        <v>16552522</v>
      </c>
      <c r="F10" s="68">
        <v>46040125</v>
      </c>
      <c r="G10" s="56">
        <v>45228719</v>
      </c>
      <c r="H10" s="48">
        <f t="shared" si="0"/>
        <v>-811406</v>
      </c>
      <c r="I10" s="143">
        <f t="shared" si="1"/>
        <v>-1.7623887858688505</v>
      </c>
      <c r="J10" s="37"/>
      <c r="K10" s="13"/>
    </row>
    <row r="11" spans="1:15" ht="15" customHeight="1">
      <c r="A11" s="200"/>
      <c r="B11" s="193"/>
      <c r="C11" s="36" t="s">
        <v>25</v>
      </c>
      <c r="D11" s="69">
        <f>D9-D10</f>
        <v>7832893</v>
      </c>
      <c r="E11" s="69">
        <f t="shared" ref="E11:G11" si="2">E9-E10</f>
        <v>7974008</v>
      </c>
      <c r="F11" s="70">
        <f t="shared" si="2"/>
        <v>21568432</v>
      </c>
      <c r="G11" s="71">
        <f t="shared" si="2"/>
        <v>21054503</v>
      </c>
      <c r="H11" s="48">
        <f t="shared" si="0"/>
        <v>-513929</v>
      </c>
      <c r="I11" s="144">
        <f t="shared" si="1"/>
        <v>-2.3827833196219359</v>
      </c>
      <c r="J11" s="37"/>
      <c r="K11" s="13"/>
    </row>
    <row r="12" spans="1:15" ht="15" customHeight="1">
      <c r="A12" s="200"/>
      <c r="B12" s="40"/>
      <c r="C12" s="41" t="s">
        <v>26</v>
      </c>
      <c r="D12" s="49">
        <f>SUM(D7,D8,D9)</f>
        <v>46598315</v>
      </c>
      <c r="E12" s="49">
        <f>SUM(E7,E8,E9)</f>
        <v>45788358</v>
      </c>
      <c r="F12" s="49">
        <f>SUM(F7,F8,F9)</f>
        <v>131126147</v>
      </c>
      <c r="G12" s="49">
        <f>SUM(G7,G8,G9)</f>
        <v>129126032</v>
      </c>
      <c r="H12" s="50">
        <f t="shared" si="0"/>
        <v>-2000115</v>
      </c>
      <c r="I12" s="145">
        <f t="shared" si="1"/>
        <v>-1.5253365143109079</v>
      </c>
      <c r="J12" s="37"/>
      <c r="K12" s="13"/>
    </row>
    <row r="13" spans="1:15" ht="15" customHeight="1">
      <c r="A13" s="195" t="s">
        <v>17</v>
      </c>
      <c r="B13" s="42" t="s">
        <v>27</v>
      </c>
      <c r="C13" s="43" t="s">
        <v>2</v>
      </c>
      <c r="D13" s="51" cm="1">
        <f t="array" ref="D13:G13">Pesca!B35:E35</f>
        <v>13607.751</v>
      </c>
      <c r="E13" s="52">
        <v>9840.6219999999994</v>
      </c>
      <c r="F13" s="53">
        <v>27701.100999999999</v>
      </c>
      <c r="G13" s="54">
        <v>21802.606000000003</v>
      </c>
      <c r="H13" s="53">
        <f>G13-F13</f>
        <v>-5898.4949999999953</v>
      </c>
      <c r="I13" s="146">
        <f t="shared" si="1"/>
        <v>-21.293359422789706</v>
      </c>
      <c r="J13" s="38"/>
      <c r="K13" s="13"/>
    </row>
    <row r="14" spans="1:15" ht="15" customHeight="1">
      <c r="A14" s="195"/>
      <c r="B14" s="193" t="s">
        <v>28</v>
      </c>
      <c r="C14" s="43" t="s">
        <v>2</v>
      </c>
      <c r="D14" s="55" cm="1">
        <f t="array" ref="D14:G14">Avituallamiento!B35:E35</f>
        <v>975721</v>
      </c>
      <c r="E14" s="53">
        <v>980360</v>
      </c>
      <c r="F14" s="53">
        <v>2757572</v>
      </c>
      <c r="G14" s="52">
        <v>2806246</v>
      </c>
      <c r="H14" s="53">
        <f>G14-F14</f>
        <v>48674</v>
      </c>
      <c r="I14" s="142">
        <f t="shared" si="1"/>
        <v>1.7651035040970839</v>
      </c>
      <c r="J14" s="13"/>
      <c r="K14" s="13"/>
    </row>
    <row r="15" spans="1:15" ht="15" customHeight="1">
      <c r="A15" s="195"/>
      <c r="B15" s="193"/>
      <c r="C15" s="36" t="s">
        <v>29</v>
      </c>
      <c r="D15" s="56" cm="1">
        <f t="array" ref="D15:G15">'Avi. combustibles'!B35:E35</f>
        <v>825938</v>
      </c>
      <c r="E15" s="57">
        <v>798706</v>
      </c>
      <c r="F15" s="58">
        <v>2315110</v>
      </c>
      <c r="G15" s="58">
        <v>2294797</v>
      </c>
      <c r="H15" s="56">
        <f>G15-F15</f>
        <v>-20313</v>
      </c>
      <c r="I15" s="147">
        <f t="shared" si="1"/>
        <v>-0.87740971271342971</v>
      </c>
      <c r="J15" s="13"/>
      <c r="K15" s="13"/>
      <c r="L15" s="39"/>
      <c r="O15" s="39"/>
    </row>
    <row r="16" spans="1:15" ht="15" customHeight="1">
      <c r="A16" s="195"/>
      <c r="B16" s="42" t="s">
        <v>30</v>
      </c>
      <c r="C16" s="43" t="s">
        <v>2</v>
      </c>
      <c r="D16" s="59" cm="1">
        <f t="array" ref="D16:G16">'Tráfico interior'!B35:E35</f>
        <v>264691</v>
      </c>
      <c r="E16" s="60">
        <v>394482</v>
      </c>
      <c r="F16" s="51">
        <v>986009</v>
      </c>
      <c r="G16" s="52">
        <v>961262</v>
      </c>
      <c r="H16" s="53">
        <f>G16-F16</f>
        <v>-24747</v>
      </c>
      <c r="I16" s="141">
        <f t="shared" si="1"/>
        <v>-2.5098148191345047</v>
      </c>
      <c r="J16" s="13"/>
      <c r="K16" s="13"/>
    </row>
    <row r="17" spans="1:14" ht="15" customHeight="1">
      <c r="A17" s="195"/>
      <c r="B17" s="45"/>
      <c r="C17" s="45" t="s">
        <v>26</v>
      </c>
      <c r="D17" s="157">
        <f>SUM(D13,D14,D16)</f>
        <v>1254019.7510000002</v>
      </c>
      <c r="E17" s="158">
        <f t="shared" ref="E17:G17" si="3">SUM(E13,E14,E16)</f>
        <v>1384682.622</v>
      </c>
      <c r="F17" s="158">
        <f t="shared" si="3"/>
        <v>3771282.1009999998</v>
      </c>
      <c r="G17" s="158">
        <f t="shared" si="3"/>
        <v>3789310.6060000001</v>
      </c>
      <c r="H17" s="159">
        <f>G17-F17</f>
        <v>18028.505000000354</v>
      </c>
      <c r="I17" s="145">
        <f t="shared" si="1"/>
        <v>0.4780471075133903</v>
      </c>
      <c r="J17" s="13"/>
      <c r="K17" s="13"/>
    </row>
    <row r="18" spans="1:14" ht="15" customHeight="1">
      <c r="A18" s="196" t="s">
        <v>31</v>
      </c>
      <c r="B18" s="196"/>
      <c r="C18" s="196"/>
      <c r="D18" s="153">
        <f>D12+D17</f>
        <v>47852334.751000002</v>
      </c>
      <c r="E18" s="172">
        <f>E12+E17</f>
        <v>47173040.622000001</v>
      </c>
      <c r="F18" s="172">
        <f>F12+F17</f>
        <v>134897429.10100001</v>
      </c>
      <c r="G18" s="172">
        <f>G12+G17</f>
        <v>132915342.60600001</v>
      </c>
      <c r="H18" s="174">
        <f t="shared" si="0"/>
        <v>-1982086.4950000048</v>
      </c>
      <c r="I18" s="173">
        <f t="shared" si="1"/>
        <v>-1.4693285915152501</v>
      </c>
      <c r="J18" s="37"/>
      <c r="K18" s="13"/>
    </row>
    <row r="19" spans="1:14" ht="15" customHeight="1">
      <c r="A19" s="161"/>
      <c r="B19" s="163"/>
      <c r="C19" s="160"/>
      <c r="D19" s="162"/>
      <c r="E19" s="167"/>
      <c r="F19" s="168"/>
      <c r="G19" s="168"/>
      <c r="H19" s="169"/>
      <c r="I19" s="169"/>
      <c r="J19" s="37"/>
      <c r="K19" s="13"/>
      <c r="N19" s="39"/>
    </row>
    <row r="20" spans="1:14" ht="15" customHeight="1">
      <c r="A20" s="194" t="s">
        <v>48</v>
      </c>
      <c r="B20" s="193" t="s">
        <v>32</v>
      </c>
      <c r="C20" s="42" t="s">
        <v>2</v>
      </c>
      <c r="D20" s="53" cm="1">
        <f t="array" ref="D20:G20">'Mercancías tránsito'!B35:E35</f>
        <v>12324788</v>
      </c>
      <c r="E20" s="53">
        <v>12626483</v>
      </c>
      <c r="F20" s="53">
        <v>35217275</v>
      </c>
      <c r="G20" s="53">
        <v>35344396</v>
      </c>
      <c r="H20" s="61">
        <f>G20-F20</f>
        <v>127121</v>
      </c>
      <c r="I20" s="62">
        <f t="shared" si="1"/>
        <v>0.36096205626357403</v>
      </c>
      <c r="J20" s="13"/>
      <c r="K20" s="13"/>
      <c r="L20" s="13"/>
      <c r="M20" s="13"/>
    </row>
    <row r="21" spans="1:14" ht="15" customHeight="1">
      <c r="A21" s="194"/>
      <c r="B21" s="193"/>
      <c r="C21" s="35" t="s">
        <v>24</v>
      </c>
      <c r="D21" s="63" cm="1">
        <f t="array" ref="D21:G21">'Mercan. contene. tránsito'!B35:E35</f>
        <v>9412620</v>
      </c>
      <c r="E21" s="63">
        <v>9564866</v>
      </c>
      <c r="F21" s="63">
        <v>27004601</v>
      </c>
      <c r="G21" s="63">
        <v>26672733</v>
      </c>
      <c r="H21" s="64">
        <f>G21-F21</f>
        <v>-331868</v>
      </c>
      <c r="I21" s="65">
        <f t="shared" si="1"/>
        <v>-1.228931321740319</v>
      </c>
      <c r="J21" s="13"/>
      <c r="K21" s="13"/>
      <c r="L21" s="13"/>
      <c r="M21" s="13"/>
    </row>
    <row r="22" spans="1:14" ht="15" customHeight="1">
      <c r="A22" s="194"/>
      <c r="B22" s="193" t="s">
        <v>33</v>
      </c>
      <c r="C22" s="42" t="s">
        <v>34</v>
      </c>
      <c r="D22" s="53" cm="1">
        <f t="array" ref="D22:G22">'Ro-Ro'!B35:E35</f>
        <v>6650731</v>
      </c>
      <c r="E22" s="53">
        <v>6726351</v>
      </c>
      <c r="F22" s="53">
        <v>18425588</v>
      </c>
      <c r="G22" s="53">
        <v>17854322</v>
      </c>
      <c r="H22" s="61">
        <f t="shared" ref="H22:H30" si="4">G22-F22</f>
        <v>-571266</v>
      </c>
      <c r="I22" s="62">
        <f t="shared" si="1"/>
        <v>-3.1003949507608723</v>
      </c>
      <c r="J22" s="13"/>
      <c r="K22" s="13"/>
      <c r="L22" s="13"/>
      <c r="M22" s="13"/>
    </row>
    <row r="23" spans="1:14" ht="15" customHeight="1">
      <c r="A23" s="194"/>
      <c r="B23" s="193"/>
      <c r="C23" s="44" t="s">
        <v>35</v>
      </c>
      <c r="D23" s="63" cm="1">
        <f t="array" ref="D23:G23">'Ro-Ro UTIS'!B35:E35</f>
        <v>280632</v>
      </c>
      <c r="E23" s="63">
        <v>284829</v>
      </c>
      <c r="F23" s="63">
        <v>779049</v>
      </c>
      <c r="G23" s="63">
        <v>758121</v>
      </c>
      <c r="H23" s="64">
        <f t="shared" si="4"/>
        <v>-20928</v>
      </c>
      <c r="I23" s="65">
        <f t="shared" si="1"/>
        <v>-2.6863522063438836</v>
      </c>
      <c r="J23" s="13"/>
      <c r="K23" s="13"/>
      <c r="L23" s="13"/>
      <c r="M23" s="13"/>
    </row>
    <row r="24" spans="1:14" ht="15" customHeight="1">
      <c r="A24" s="194"/>
      <c r="B24" s="193" t="s">
        <v>36</v>
      </c>
      <c r="C24" s="42" t="s">
        <v>2</v>
      </c>
      <c r="D24" s="53" cm="1">
        <f t="array" ref="D24:G24">TEUS!B35:E35</f>
        <v>1503752</v>
      </c>
      <c r="E24" s="53">
        <v>1633714.75</v>
      </c>
      <c r="F24" s="53">
        <v>4336660.25</v>
      </c>
      <c r="G24" s="53">
        <v>4464052.5</v>
      </c>
      <c r="H24" s="61">
        <f t="shared" si="4"/>
        <v>127392.25</v>
      </c>
      <c r="I24" s="62">
        <f t="shared" si="1"/>
        <v>2.9375658376742848</v>
      </c>
      <c r="J24" s="13"/>
      <c r="K24" s="13"/>
      <c r="L24" s="13"/>
      <c r="M24" s="13"/>
    </row>
    <row r="25" spans="1:14" ht="15" customHeight="1">
      <c r="A25" s="194"/>
      <c r="B25" s="193"/>
      <c r="C25" s="35" t="s">
        <v>40</v>
      </c>
      <c r="D25" s="63" cm="1">
        <f t="array" ref="D25:G25">'TEUS tránsito'!B35:E35</f>
        <v>772386</v>
      </c>
      <c r="E25" s="63">
        <v>838830.25</v>
      </c>
      <c r="F25" s="63">
        <v>2226661.25</v>
      </c>
      <c r="G25" s="63">
        <v>2335441.25</v>
      </c>
      <c r="H25" s="64">
        <f t="shared" si="4"/>
        <v>108780</v>
      </c>
      <c r="I25" s="65">
        <f t="shared" si="1"/>
        <v>4.8853412255680979</v>
      </c>
      <c r="J25" s="13"/>
      <c r="K25" s="13"/>
      <c r="L25" s="13"/>
      <c r="M25" s="13"/>
    </row>
    <row r="26" spans="1:14" ht="15" customHeight="1">
      <c r="A26" s="194"/>
      <c r="B26" s="193"/>
      <c r="C26" s="35" t="s">
        <v>171</v>
      </c>
      <c r="D26" s="63" cm="1">
        <f t="array" ref="D26:G26">'TEUS nacional'!B35:E35</f>
        <v>177725.25</v>
      </c>
      <c r="E26" s="63">
        <v>192021.5</v>
      </c>
      <c r="F26" s="63">
        <v>521336</v>
      </c>
      <c r="G26" s="63">
        <v>514191.25</v>
      </c>
      <c r="H26" s="64">
        <f t="shared" si="4"/>
        <v>-7144.75</v>
      </c>
      <c r="I26" s="65">
        <f t="shared" si="1"/>
        <v>-1.3704693326376827</v>
      </c>
      <c r="J26" s="13"/>
      <c r="K26" s="13"/>
      <c r="L26" s="13"/>
      <c r="M26" s="13"/>
    </row>
    <row r="27" spans="1:14" ht="15" customHeight="1">
      <c r="A27" s="194"/>
      <c r="B27" s="193"/>
      <c r="C27" s="35" t="s">
        <v>170</v>
      </c>
      <c r="D27" s="63" cm="1">
        <f t="array" ref="D27:G27">'TEUS exterior'!B35:E35</f>
        <v>553640.75</v>
      </c>
      <c r="E27" s="63">
        <v>602863</v>
      </c>
      <c r="F27" s="63">
        <v>1588663</v>
      </c>
      <c r="G27" s="63">
        <v>1614420</v>
      </c>
      <c r="H27" s="64">
        <f t="shared" si="4"/>
        <v>25757</v>
      </c>
      <c r="I27" s="65">
        <f t="shared" si="1"/>
        <v>1.6213004268369104</v>
      </c>
      <c r="J27" s="13"/>
      <c r="K27" s="13"/>
      <c r="L27" s="13"/>
      <c r="M27" s="13"/>
    </row>
    <row r="28" spans="1:14" ht="15" customHeight="1">
      <c r="A28" s="194"/>
      <c r="B28" s="193" t="s">
        <v>37</v>
      </c>
      <c r="C28" s="42" t="s">
        <v>41</v>
      </c>
      <c r="D28" s="53" cm="1">
        <f t="array" ref="D28:G28">'Buques número'!B35:E35</f>
        <v>12363</v>
      </c>
      <c r="E28" s="53">
        <v>12049</v>
      </c>
      <c r="F28" s="53">
        <v>36010</v>
      </c>
      <c r="G28" s="53">
        <v>33817</v>
      </c>
      <c r="H28" s="61">
        <f t="shared" si="4"/>
        <v>-2193</v>
      </c>
      <c r="I28" s="62">
        <f t="shared" si="1"/>
        <v>-6.0899750069425096</v>
      </c>
      <c r="J28" s="13"/>
      <c r="K28" s="13"/>
      <c r="L28" s="13"/>
      <c r="M28" s="13"/>
    </row>
    <row r="29" spans="1:14" ht="15" customHeight="1">
      <c r="A29" s="194"/>
      <c r="B29" s="193"/>
      <c r="C29" s="42" t="s">
        <v>42</v>
      </c>
      <c r="D29" s="53" cm="1">
        <f t="array" ref="D29:G29">'Buques GT'!B35:E35</f>
        <v>217312364</v>
      </c>
      <c r="E29" s="53">
        <v>218919509</v>
      </c>
      <c r="F29" s="53">
        <v>608724099</v>
      </c>
      <c r="G29" s="53">
        <v>603127207</v>
      </c>
      <c r="H29" s="61">
        <f t="shared" si="4"/>
        <v>-5596892</v>
      </c>
      <c r="I29" s="62">
        <f t="shared" si="1"/>
        <v>-0.91944643052484309</v>
      </c>
      <c r="J29" s="13"/>
      <c r="K29" s="13"/>
      <c r="L29" s="13"/>
      <c r="M29" s="13"/>
    </row>
    <row r="30" spans="1:14" ht="15" customHeight="1">
      <c r="A30" s="194"/>
      <c r="B30" s="193"/>
      <c r="C30" s="35" t="s">
        <v>43</v>
      </c>
      <c r="D30" s="63" cm="1">
        <f t="array" ref="D30:G30">Cruceros!B35:E35</f>
        <v>373</v>
      </c>
      <c r="E30" s="63">
        <v>392</v>
      </c>
      <c r="F30" s="63">
        <v>897</v>
      </c>
      <c r="G30" s="63">
        <v>989</v>
      </c>
      <c r="H30" s="64">
        <f t="shared" si="4"/>
        <v>92</v>
      </c>
      <c r="I30" s="65">
        <f t="shared" si="1"/>
        <v>10.256410256410263</v>
      </c>
      <c r="J30" s="13"/>
      <c r="K30" s="13"/>
      <c r="L30" s="13"/>
      <c r="M30" s="13"/>
    </row>
    <row r="31" spans="1:14" ht="15" customHeight="1">
      <c r="A31" s="194"/>
      <c r="B31" s="193" t="s">
        <v>38</v>
      </c>
      <c r="C31" s="42" t="s">
        <v>2</v>
      </c>
      <c r="D31" s="53" cm="1">
        <f t="array" ref="D31:G31">'Pasajeros total'!B35:E35</f>
        <v>2427901</v>
      </c>
      <c r="E31" s="53">
        <v>2709733</v>
      </c>
      <c r="F31" s="53">
        <v>6903811</v>
      </c>
      <c r="G31" s="53">
        <v>7188827</v>
      </c>
      <c r="H31" s="61">
        <f>G31-F31</f>
        <v>285016</v>
      </c>
      <c r="I31" s="62">
        <f>((G31*100/F31)-100)</f>
        <v>4.1283864810319955</v>
      </c>
      <c r="J31" s="13"/>
      <c r="K31" s="13"/>
      <c r="L31" s="13"/>
      <c r="M31" s="13"/>
    </row>
    <row r="32" spans="1:14" ht="15" customHeight="1">
      <c r="A32" s="194"/>
      <c r="B32" s="193"/>
      <c r="C32" s="35" t="s">
        <v>44</v>
      </c>
      <c r="D32" s="63" cm="1">
        <f t="array" ref="D32:G32">'Pasajeros regulares'!B35:E35</f>
        <v>1517632</v>
      </c>
      <c r="E32" s="63">
        <v>1626161</v>
      </c>
      <c r="F32" s="63">
        <v>4530912</v>
      </c>
      <c r="G32" s="63">
        <v>4443333</v>
      </c>
      <c r="H32" s="64">
        <f>G32-F32</f>
        <v>-87579</v>
      </c>
      <c r="I32" s="65">
        <f>((G32*100/F32)-100)</f>
        <v>-1.9329221136936638</v>
      </c>
      <c r="J32" s="13"/>
      <c r="K32" s="13"/>
      <c r="L32" s="13"/>
      <c r="M32" s="13"/>
    </row>
    <row r="33" spans="1:13" ht="15" customHeight="1">
      <c r="A33" s="194"/>
      <c r="B33" s="193"/>
      <c r="C33" s="35" t="s">
        <v>45</v>
      </c>
      <c r="D33" s="63" cm="1">
        <f t="array" ref="D33:G33">'Pasajeros crucero'!B35:E35</f>
        <v>910269</v>
      </c>
      <c r="E33" s="63">
        <v>1083572</v>
      </c>
      <c r="F33" s="63">
        <v>2372899</v>
      </c>
      <c r="G33" s="63">
        <v>2745494</v>
      </c>
      <c r="H33" s="64">
        <f>G33-F33</f>
        <v>372595</v>
      </c>
      <c r="I33" s="65">
        <f>((G33*100/F33)-100)</f>
        <v>15.702101100805393</v>
      </c>
      <c r="J33" s="13"/>
      <c r="K33" s="13"/>
      <c r="L33" s="13"/>
      <c r="M33" s="13"/>
    </row>
    <row r="34" spans="1:13" ht="15" customHeight="1">
      <c r="A34" s="194"/>
      <c r="B34" s="193" t="s">
        <v>39</v>
      </c>
      <c r="C34" s="42" t="s">
        <v>46</v>
      </c>
      <c r="D34" s="53" cm="1">
        <f t="array" ref="D34:G34">'Automóviles régimen pasaje'!B35:E35</f>
        <v>419679</v>
      </c>
      <c r="E34" s="53">
        <v>446373</v>
      </c>
      <c r="F34" s="53">
        <v>1269713</v>
      </c>
      <c r="G34" s="53">
        <v>1252743</v>
      </c>
      <c r="H34" s="61">
        <f>G34-F34</f>
        <v>-16970</v>
      </c>
      <c r="I34" s="62">
        <f>((G34*100/F34)-100)</f>
        <v>-1.3365225054795786</v>
      </c>
      <c r="J34" s="13"/>
      <c r="K34" s="13"/>
      <c r="L34" s="13"/>
      <c r="M34" s="13"/>
    </row>
    <row r="35" spans="1:13" ht="15" customHeight="1">
      <c r="A35" s="194"/>
      <c r="B35" s="193"/>
      <c r="C35" s="42" t="s">
        <v>164</v>
      </c>
      <c r="D35" s="53" cm="1">
        <f t="array" ref="D35:G35">'Automóviles régimen mercancía'!B35:E35</f>
        <v>347041</v>
      </c>
      <c r="E35" s="53">
        <v>353270</v>
      </c>
      <c r="F35" s="53">
        <v>805588</v>
      </c>
      <c r="G35" s="53">
        <v>828942</v>
      </c>
      <c r="H35" s="61">
        <f>G35-F35</f>
        <v>23354</v>
      </c>
      <c r="I35" s="62">
        <f>((G35*100/F35)-100)</f>
        <v>2.8990004816357811</v>
      </c>
      <c r="J35" s="13"/>
      <c r="K35" s="13"/>
      <c r="L35" s="13"/>
      <c r="M35" s="13"/>
    </row>
    <row r="36" spans="1:13" ht="15" customHeight="1">
      <c r="A36" s="73" t="s">
        <v>49</v>
      </c>
      <c r="J36" s="13"/>
      <c r="K36" s="13"/>
      <c r="L36" s="13"/>
      <c r="M36" s="13"/>
    </row>
    <row r="37" spans="1:13">
      <c r="A37" s="46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</row>
    <row r="38" spans="1:13">
      <c r="B38" s="13"/>
      <c r="C38" s="13"/>
      <c r="D38" s="13"/>
      <c r="E38" s="13"/>
      <c r="F38" s="13"/>
      <c r="G38" s="13"/>
      <c r="H38" s="13"/>
      <c r="I38" s="13"/>
      <c r="J38" s="13"/>
      <c r="K38" s="13"/>
    </row>
    <row r="39" spans="1:13">
      <c r="J39" s="13"/>
      <c r="K39" s="13"/>
    </row>
  </sheetData>
  <mergeCells count="16">
    <mergeCell ref="D5:E5"/>
    <mergeCell ref="F5:G5"/>
    <mergeCell ref="H5:I5"/>
    <mergeCell ref="A5:C6"/>
    <mergeCell ref="B9:B11"/>
    <mergeCell ref="A7:A12"/>
    <mergeCell ref="B14:B15"/>
    <mergeCell ref="A13:A17"/>
    <mergeCell ref="A18:C18"/>
    <mergeCell ref="B20:B21"/>
    <mergeCell ref="B22:B23"/>
    <mergeCell ref="B24:B27"/>
    <mergeCell ref="B28:B30"/>
    <mergeCell ref="B31:B33"/>
    <mergeCell ref="A20:A35"/>
    <mergeCell ref="B34:B35"/>
  </mergeCells>
  <conditionalFormatting sqref="H7:I35">
    <cfRule type="expression" dxfId="73" priority="1">
      <formula>H7&lt;0</formula>
    </cfRule>
  </conditionalFormatting>
  <pageMargins left="0.62992125984252001" right="0.23622047244094499" top="0.78740157480314998" bottom="0.23622047244094499" header="0.31496062992126" footer="0.15748031496063"/>
  <pageSetup paperSize="9" scale="84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501EE-8240-4B36-8E4D-A5C272F99020}">
  <sheetPr codeName="Hoja30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84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68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0</v>
      </c>
      <c r="C7" s="189">
        <v>0</v>
      </c>
      <c r="D7" s="189">
        <v>0</v>
      </c>
      <c r="E7" s="189">
        <v>0</v>
      </c>
      <c r="F7" s="190" t="s">
        <v>151</v>
      </c>
      <c r="G7" s="37"/>
    </row>
    <row r="8" spans="1:14" ht="15.6" customHeight="1">
      <c r="A8" s="188" t="s">
        <v>11</v>
      </c>
      <c r="B8" s="189">
        <v>3907</v>
      </c>
      <c r="C8" s="189">
        <v>5180</v>
      </c>
      <c r="D8" s="189">
        <v>13090</v>
      </c>
      <c r="E8" s="189">
        <v>16876</v>
      </c>
      <c r="F8" s="190">
        <v>28.92284186401832</v>
      </c>
      <c r="G8" s="6"/>
    </row>
    <row r="9" spans="1:14" ht="15.6" customHeight="1">
      <c r="A9" s="188" t="s">
        <v>8</v>
      </c>
      <c r="B9" s="189">
        <v>6704</v>
      </c>
      <c r="C9" s="189">
        <v>9198</v>
      </c>
      <c r="D9" s="189">
        <v>27928</v>
      </c>
      <c r="E9" s="189">
        <v>27885</v>
      </c>
      <c r="F9" s="190">
        <v>-0.15396734460040309</v>
      </c>
      <c r="G9" s="6"/>
    </row>
    <row r="10" spans="1:14" ht="15.6" customHeight="1">
      <c r="A10" s="188" t="s">
        <v>10</v>
      </c>
      <c r="B10" s="189">
        <v>0</v>
      </c>
      <c r="C10" s="189">
        <v>0</v>
      </c>
      <c r="D10" s="189">
        <v>0</v>
      </c>
      <c r="E10" s="189">
        <v>0</v>
      </c>
      <c r="F10" s="190" t="s">
        <v>151</v>
      </c>
    </row>
    <row r="11" spans="1:14" ht="15.6" customHeight="1">
      <c r="A11" s="188" t="s">
        <v>9</v>
      </c>
      <c r="B11" s="189">
        <v>59151</v>
      </c>
      <c r="C11" s="189">
        <v>73727</v>
      </c>
      <c r="D11" s="189">
        <v>224657</v>
      </c>
      <c r="E11" s="189">
        <v>218155</v>
      </c>
      <c r="F11" s="190">
        <v>-2.8941898093538181</v>
      </c>
    </row>
    <row r="12" spans="1:14" ht="15.6" customHeight="1">
      <c r="A12" s="188" t="s">
        <v>6</v>
      </c>
      <c r="B12" s="189">
        <v>1848</v>
      </c>
      <c r="C12" s="189">
        <v>1947</v>
      </c>
      <c r="D12" s="189">
        <v>5200</v>
      </c>
      <c r="E12" s="189">
        <v>5300</v>
      </c>
      <c r="F12" s="190">
        <v>1.92307692307692</v>
      </c>
    </row>
    <row r="13" spans="1:14" ht="15.6" customHeight="1">
      <c r="A13" s="188" t="s">
        <v>175</v>
      </c>
      <c r="B13" s="189">
        <v>75001</v>
      </c>
      <c r="C13" s="189">
        <v>79490</v>
      </c>
      <c r="D13" s="189">
        <v>199157</v>
      </c>
      <c r="E13" s="189">
        <v>194820</v>
      </c>
      <c r="F13" s="190">
        <v>-2.1776789166336101</v>
      </c>
    </row>
    <row r="14" spans="1:14" ht="15.6" customHeight="1">
      <c r="A14" s="188" t="s">
        <v>148</v>
      </c>
      <c r="B14" s="189">
        <v>24763</v>
      </c>
      <c r="C14" s="189">
        <v>28791</v>
      </c>
      <c r="D14" s="189">
        <v>67991</v>
      </c>
      <c r="E14" s="189">
        <v>73633</v>
      </c>
      <c r="F14" s="190">
        <v>8.2981571090291339</v>
      </c>
    </row>
    <row r="15" spans="1:14" ht="15.6" customHeight="1">
      <c r="A15" s="188" t="s">
        <v>145</v>
      </c>
      <c r="B15" s="189">
        <v>3434</v>
      </c>
      <c r="C15" s="189">
        <v>3500</v>
      </c>
      <c r="D15" s="189">
        <v>7446</v>
      </c>
      <c r="E15" s="189">
        <v>6949</v>
      </c>
      <c r="F15" s="190">
        <v>-6.6747246843943069</v>
      </c>
    </row>
    <row r="16" spans="1:14" ht="15.6" customHeight="1">
      <c r="A16" s="188" t="s">
        <v>144</v>
      </c>
      <c r="B16" s="189">
        <v>0</v>
      </c>
      <c r="C16" s="189">
        <v>0</v>
      </c>
      <c r="D16" s="189">
        <v>0</v>
      </c>
      <c r="E16" s="189">
        <v>0</v>
      </c>
      <c r="F16" s="190" t="s">
        <v>151</v>
      </c>
      <c r="G16" s="1"/>
    </row>
    <row r="17" spans="1:7" ht="15.6" customHeight="1">
      <c r="A17" s="188" t="s">
        <v>150</v>
      </c>
      <c r="B17" s="189">
        <v>0</v>
      </c>
      <c r="C17" s="189">
        <v>0</v>
      </c>
      <c r="D17" s="189">
        <v>0</v>
      </c>
      <c r="E17" s="189">
        <v>0</v>
      </c>
      <c r="F17" s="190" t="s">
        <v>151</v>
      </c>
      <c r="G17" s="2"/>
    </row>
    <row r="18" spans="1:7" ht="15.6" customHeight="1">
      <c r="A18" s="188" t="s">
        <v>147</v>
      </c>
      <c r="B18" s="189">
        <v>29787</v>
      </c>
      <c r="C18" s="189">
        <v>31638</v>
      </c>
      <c r="D18" s="189">
        <v>102012</v>
      </c>
      <c r="E18" s="189">
        <v>85473</v>
      </c>
      <c r="F18" s="190">
        <v>-16.212798494294791</v>
      </c>
    </row>
    <row r="19" spans="1:7" ht="15.6" customHeight="1">
      <c r="A19" s="188" t="s">
        <v>143</v>
      </c>
      <c r="B19" s="189">
        <v>0</v>
      </c>
      <c r="C19" s="189">
        <v>0</v>
      </c>
      <c r="D19" s="189">
        <v>0</v>
      </c>
      <c r="E19" s="189">
        <v>0</v>
      </c>
      <c r="F19" s="190" t="s">
        <v>151</v>
      </c>
    </row>
    <row r="20" spans="1:7" ht="15.6" customHeight="1">
      <c r="A20" s="188" t="s">
        <v>142</v>
      </c>
      <c r="B20" s="189">
        <v>0</v>
      </c>
      <c r="C20" s="189">
        <v>0</v>
      </c>
      <c r="D20" s="189">
        <v>0</v>
      </c>
      <c r="E20" s="189">
        <v>0</v>
      </c>
      <c r="F20" s="190" t="s">
        <v>151</v>
      </c>
    </row>
    <row r="21" spans="1:7" ht="15.6" customHeight="1">
      <c r="A21" s="188" t="s">
        <v>149</v>
      </c>
      <c r="B21" s="189">
        <v>2152</v>
      </c>
      <c r="C21" s="189">
        <v>2206</v>
      </c>
      <c r="D21" s="189">
        <v>5511</v>
      </c>
      <c r="E21" s="189">
        <v>5586</v>
      </c>
      <c r="F21" s="190">
        <v>1.3609145345672291</v>
      </c>
    </row>
    <row r="22" spans="1:7" ht="15.6" customHeight="1">
      <c r="A22" s="188" t="s">
        <v>146</v>
      </c>
      <c r="B22" s="189">
        <v>44806</v>
      </c>
      <c r="C22" s="189">
        <v>43240</v>
      </c>
      <c r="D22" s="189">
        <v>128874</v>
      </c>
      <c r="E22" s="189">
        <v>123474</v>
      </c>
      <c r="F22" s="190">
        <v>-4.1901392057358322</v>
      </c>
    </row>
    <row r="23" spans="1:7" ht="15.6" customHeight="1">
      <c r="A23" s="188" t="s">
        <v>165</v>
      </c>
      <c r="B23" s="189">
        <v>3557</v>
      </c>
      <c r="C23" s="189">
        <v>5712</v>
      </c>
      <c r="D23" s="189">
        <v>13359</v>
      </c>
      <c r="E23" s="189">
        <v>15887</v>
      </c>
      <c r="F23" s="190">
        <v>18.923572123661959</v>
      </c>
    </row>
    <row r="24" spans="1:7" ht="15.6" customHeight="1">
      <c r="A24" s="188" t="s">
        <v>141</v>
      </c>
      <c r="B24" s="189">
        <v>0</v>
      </c>
      <c r="C24" s="189">
        <v>0</v>
      </c>
      <c r="D24" s="189">
        <v>0</v>
      </c>
      <c r="E24" s="189">
        <v>0</v>
      </c>
      <c r="F24" s="190" t="s">
        <v>151</v>
      </c>
    </row>
    <row r="25" spans="1:7" ht="15.6" customHeight="1">
      <c r="A25" s="188" t="s">
        <v>140</v>
      </c>
      <c r="B25" s="189">
        <v>6209</v>
      </c>
      <c r="C25" s="189">
        <v>10911</v>
      </c>
      <c r="D25" s="189">
        <v>23613</v>
      </c>
      <c r="E25" s="189">
        <v>30671</v>
      </c>
      <c r="F25" s="190">
        <v>29.890314657180369</v>
      </c>
    </row>
    <row r="26" spans="1:7" ht="15.6" customHeight="1">
      <c r="A26" s="188" t="s">
        <v>152</v>
      </c>
      <c r="B26" s="189">
        <v>1243</v>
      </c>
      <c r="C26" s="189">
        <v>2188</v>
      </c>
      <c r="D26" s="189">
        <v>4879</v>
      </c>
      <c r="E26" s="189">
        <v>6912</v>
      </c>
      <c r="F26" s="190">
        <v>41.66837466693994</v>
      </c>
    </row>
    <row r="27" spans="1:7" ht="15.6" customHeight="1">
      <c r="A27" s="188" t="s">
        <v>173</v>
      </c>
      <c r="B27" s="189">
        <v>0</v>
      </c>
      <c r="C27" s="189">
        <v>0</v>
      </c>
      <c r="D27" s="189">
        <v>0</v>
      </c>
      <c r="E27" s="189">
        <v>0</v>
      </c>
      <c r="F27" s="190" t="s">
        <v>151</v>
      </c>
    </row>
    <row r="28" spans="1:7" ht="15.6" customHeight="1">
      <c r="A28" s="188" t="s">
        <v>177</v>
      </c>
      <c r="B28" s="189">
        <v>140360</v>
      </c>
      <c r="C28" s="189">
        <v>129650</v>
      </c>
      <c r="D28" s="189">
        <v>397143</v>
      </c>
      <c r="E28" s="189">
        <v>387145</v>
      </c>
      <c r="F28" s="190">
        <v>-2.517481108819752</v>
      </c>
    </row>
    <row r="29" spans="1:7" ht="15.6" customHeight="1">
      <c r="A29" s="188" t="s">
        <v>178</v>
      </c>
      <c r="B29" s="189">
        <v>3630</v>
      </c>
      <c r="C29" s="189">
        <v>3185</v>
      </c>
      <c r="D29" s="189">
        <v>9734</v>
      </c>
      <c r="E29" s="189">
        <v>9133</v>
      </c>
      <c r="F29" s="190">
        <v>-6.1742346414629168</v>
      </c>
    </row>
    <row r="30" spans="1:7" ht="15.6" customHeight="1">
      <c r="A30" s="188" t="s">
        <v>179</v>
      </c>
      <c r="B30" s="189">
        <v>0</v>
      </c>
      <c r="C30" s="189">
        <v>0</v>
      </c>
      <c r="D30" s="189">
        <v>0</v>
      </c>
      <c r="E30" s="189">
        <v>0</v>
      </c>
      <c r="F30" s="190" t="s">
        <v>151</v>
      </c>
    </row>
    <row r="31" spans="1:7" ht="15.6" customHeight="1">
      <c r="A31" s="188" t="s">
        <v>180</v>
      </c>
      <c r="B31" s="189">
        <v>0</v>
      </c>
      <c r="C31" s="189">
        <v>0</v>
      </c>
      <c r="D31" s="189">
        <v>0</v>
      </c>
      <c r="E31" s="189">
        <v>0</v>
      </c>
      <c r="F31" s="190" t="s">
        <v>151</v>
      </c>
    </row>
    <row r="32" spans="1:7" ht="15.6" customHeight="1">
      <c r="A32" s="188" t="s">
        <v>181</v>
      </c>
      <c r="B32" s="189">
        <v>13127</v>
      </c>
      <c r="C32" s="189">
        <v>15810</v>
      </c>
      <c r="D32" s="189">
        <v>39119</v>
      </c>
      <c r="E32" s="189">
        <v>44844</v>
      </c>
      <c r="F32" s="190">
        <v>14.634832178736669</v>
      </c>
    </row>
    <row r="33" spans="1:6" ht="15.6" customHeight="1">
      <c r="A33" s="188" t="s">
        <v>182</v>
      </c>
      <c r="B33" s="189">
        <v>0</v>
      </c>
      <c r="C33" s="189">
        <v>0</v>
      </c>
      <c r="D33" s="189">
        <v>0</v>
      </c>
      <c r="E33" s="189">
        <v>0</v>
      </c>
      <c r="F33" s="190" t="s">
        <v>151</v>
      </c>
    </row>
    <row r="34" spans="1:6" ht="15.6" customHeight="1">
      <c r="A34" s="188" t="s">
        <v>183</v>
      </c>
      <c r="B34" s="189">
        <v>0</v>
      </c>
      <c r="C34" s="189">
        <v>0</v>
      </c>
      <c r="D34" s="189">
        <v>0</v>
      </c>
      <c r="E34" s="189">
        <v>0</v>
      </c>
      <c r="F34" s="190" t="s">
        <v>151</v>
      </c>
    </row>
    <row r="35" spans="1:6" ht="15.6" customHeight="1">
      <c r="A35" s="156" t="s">
        <v>153</v>
      </c>
      <c r="B35" s="76">
        <f>SUM(B7:B34)</f>
        <v>419679</v>
      </c>
      <c r="C35" s="77">
        <f>SUM(C7:C34)</f>
        <v>446373</v>
      </c>
      <c r="D35" s="178">
        <f>SUM(D7:D34)</f>
        <v>1269713</v>
      </c>
      <c r="E35" s="178">
        <f>SUM(E7:E34)</f>
        <v>1252743</v>
      </c>
      <c r="F35" s="140">
        <f>E35*100/D35-100</f>
        <v>-1.3365225054795786</v>
      </c>
    </row>
    <row r="36" spans="1:6" ht="15.6" customHeight="1">
      <c r="A36" s="73" t="s">
        <v>85</v>
      </c>
      <c r="B36" s="72"/>
      <c r="D36" s="72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19" priority="2">
      <formula>MOD(ROW(),2)=0</formula>
    </cfRule>
  </conditionalFormatting>
  <conditionalFormatting sqref="F7:F35">
    <cfRule type="expression" dxfId="18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FAB5A-1A8B-452D-B39D-270033E9DE6A}">
  <sheetPr codeName="Hoja31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157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68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0</v>
      </c>
      <c r="C7" s="189">
        <v>0</v>
      </c>
      <c r="D7" s="189">
        <v>0</v>
      </c>
      <c r="E7" s="189">
        <v>0</v>
      </c>
      <c r="F7" s="190" t="s">
        <v>151</v>
      </c>
      <c r="G7" s="13"/>
    </row>
    <row r="8" spans="1:14" ht="15.6" customHeight="1">
      <c r="A8" s="188" t="s">
        <v>11</v>
      </c>
      <c r="B8" s="189">
        <v>710</v>
      </c>
      <c r="C8" s="189">
        <v>7786</v>
      </c>
      <c r="D8" s="189">
        <v>2079</v>
      </c>
      <c r="E8" s="189">
        <v>8723</v>
      </c>
      <c r="F8" s="190">
        <v>319.5767195767196</v>
      </c>
      <c r="G8" s="6"/>
    </row>
    <row r="9" spans="1:14" ht="15.6" customHeight="1">
      <c r="A9" s="188" t="s">
        <v>8</v>
      </c>
      <c r="B9" s="189">
        <v>644</v>
      </c>
      <c r="C9" s="189">
        <v>742</v>
      </c>
      <c r="D9" s="189">
        <v>1565</v>
      </c>
      <c r="E9" s="189">
        <v>1831</v>
      </c>
      <c r="F9" s="190">
        <v>16.996805111821089</v>
      </c>
      <c r="G9" s="6"/>
    </row>
    <row r="10" spans="1:14" ht="15.6" customHeight="1">
      <c r="A10" s="188" t="s">
        <v>10</v>
      </c>
      <c r="B10" s="189">
        <v>0</v>
      </c>
      <c r="C10" s="189">
        <v>0</v>
      </c>
      <c r="D10" s="189">
        <v>0</v>
      </c>
      <c r="E10" s="189">
        <v>0</v>
      </c>
      <c r="F10" s="190" t="s">
        <v>151</v>
      </c>
    </row>
    <row r="11" spans="1:14" ht="15.6" customHeight="1">
      <c r="A11" s="188" t="s">
        <v>9</v>
      </c>
      <c r="B11" s="189">
        <v>502</v>
      </c>
      <c r="C11" s="189">
        <v>600</v>
      </c>
      <c r="D11" s="189">
        <v>1526</v>
      </c>
      <c r="E11" s="189">
        <v>1638</v>
      </c>
      <c r="F11" s="190">
        <v>7.3394495412844094</v>
      </c>
    </row>
    <row r="12" spans="1:14" ht="15.6" customHeight="1">
      <c r="A12" s="188" t="s">
        <v>6</v>
      </c>
      <c r="B12" s="189">
        <v>1808</v>
      </c>
      <c r="C12" s="189">
        <v>2743</v>
      </c>
      <c r="D12" s="189">
        <v>7105</v>
      </c>
      <c r="E12" s="189">
        <v>7378</v>
      </c>
      <c r="F12" s="190">
        <v>3.8423645320197011</v>
      </c>
    </row>
    <row r="13" spans="1:14" ht="15.6" customHeight="1">
      <c r="A13" s="188" t="s">
        <v>175</v>
      </c>
      <c r="B13" s="189">
        <v>14852</v>
      </c>
      <c r="C13" s="189">
        <v>13924</v>
      </c>
      <c r="D13" s="189">
        <v>27081</v>
      </c>
      <c r="E13" s="189">
        <v>28186</v>
      </c>
      <c r="F13" s="190">
        <v>4.0803515379786566</v>
      </c>
    </row>
    <row r="14" spans="1:14" ht="15.6" customHeight="1">
      <c r="A14" s="188" t="s">
        <v>148</v>
      </c>
      <c r="B14" s="189">
        <v>74087</v>
      </c>
      <c r="C14" s="189">
        <v>83627</v>
      </c>
      <c r="D14" s="189">
        <v>168446</v>
      </c>
      <c r="E14" s="189">
        <v>177110</v>
      </c>
      <c r="F14" s="190">
        <v>5.1434881208220986</v>
      </c>
    </row>
    <row r="15" spans="1:14" ht="15.6" customHeight="1">
      <c r="A15" s="188" t="s">
        <v>145</v>
      </c>
      <c r="B15" s="189">
        <v>2132</v>
      </c>
      <c r="C15" s="189">
        <v>2459</v>
      </c>
      <c r="D15" s="189">
        <v>4317</v>
      </c>
      <c r="E15" s="189">
        <v>4262</v>
      </c>
      <c r="F15" s="190">
        <v>-1.2740328932128759</v>
      </c>
    </row>
    <row r="16" spans="1:14" ht="15.6" customHeight="1">
      <c r="A16" s="188" t="s">
        <v>144</v>
      </c>
      <c r="B16" s="189">
        <v>288</v>
      </c>
      <c r="C16" s="189">
        <v>143</v>
      </c>
      <c r="D16" s="189">
        <v>288</v>
      </c>
      <c r="E16" s="189">
        <v>143</v>
      </c>
      <c r="F16" s="190">
        <v>-50.347222222222221</v>
      </c>
      <c r="G16" s="1"/>
    </row>
    <row r="17" spans="1:7" ht="15.6" customHeight="1">
      <c r="A17" s="188" t="s">
        <v>150</v>
      </c>
      <c r="B17" s="189">
        <v>24</v>
      </c>
      <c r="C17" s="189">
        <v>1428</v>
      </c>
      <c r="D17" s="189">
        <v>50</v>
      </c>
      <c r="E17" s="189">
        <v>7526</v>
      </c>
      <c r="F17" s="190">
        <v>14952</v>
      </c>
      <c r="G17" s="2"/>
    </row>
    <row r="18" spans="1:7" ht="15.6" customHeight="1">
      <c r="A18" s="188" t="s">
        <v>147</v>
      </c>
      <c r="B18" s="189">
        <v>100</v>
      </c>
      <c r="C18" s="189">
        <v>215</v>
      </c>
      <c r="D18" s="189">
        <v>326</v>
      </c>
      <c r="E18" s="189">
        <v>811</v>
      </c>
      <c r="F18" s="190">
        <v>148.77300613496931</v>
      </c>
    </row>
    <row r="19" spans="1:7" ht="15.6" customHeight="1">
      <c r="A19" s="188" t="s">
        <v>143</v>
      </c>
      <c r="B19" s="189">
        <v>1</v>
      </c>
      <c r="C19" s="189">
        <v>0</v>
      </c>
      <c r="D19" s="189">
        <v>1</v>
      </c>
      <c r="E19" s="189">
        <v>0</v>
      </c>
      <c r="F19" s="190">
        <v>-100</v>
      </c>
    </row>
    <row r="20" spans="1:7" ht="15.6" customHeight="1">
      <c r="A20" s="188" t="s">
        <v>142</v>
      </c>
      <c r="B20" s="189">
        <v>81</v>
      </c>
      <c r="C20" s="189">
        <v>531</v>
      </c>
      <c r="D20" s="189">
        <v>105</v>
      </c>
      <c r="E20" s="189">
        <v>536</v>
      </c>
      <c r="F20" s="190">
        <v>410.47619047619048</v>
      </c>
    </row>
    <row r="21" spans="1:7" ht="15.6" customHeight="1">
      <c r="A21" s="188" t="s">
        <v>149</v>
      </c>
      <c r="B21" s="189">
        <v>1587</v>
      </c>
      <c r="C21" s="189">
        <v>8134</v>
      </c>
      <c r="D21" s="189">
        <v>3893</v>
      </c>
      <c r="E21" s="189">
        <v>17025</v>
      </c>
      <c r="F21" s="190">
        <v>337.32340097611097</v>
      </c>
    </row>
    <row r="22" spans="1:7" ht="15.6" customHeight="1">
      <c r="A22" s="188" t="s">
        <v>146</v>
      </c>
      <c r="B22" s="189">
        <v>17754</v>
      </c>
      <c r="C22" s="189">
        <v>14460</v>
      </c>
      <c r="D22" s="189">
        <v>36436</v>
      </c>
      <c r="E22" s="189">
        <v>39091</v>
      </c>
      <c r="F22" s="190">
        <v>7.2867493687561771</v>
      </c>
    </row>
    <row r="23" spans="1:7" ht="15.6" customHeight="1">
      <c r="A23" s="188" t="s">
        <v>165</v>
      </c>
      <c r="B23" s="189">
        <v>21113</v>
      </c>
      <c r="C23" s="189">
        <v>8815</v>
      </c>
      <c r="D23" s="189">
        <v>37232</v>
      </c>
      <c r="E23" s="189">
        <v>22634</v>
      </c>
      <c r="F23" s="190">
        <v>-39.208207993124191</v>
      </c>
    </row>
    <row r="24" spans="1:7" ht="15.6" customHeight="1">
      <c r="A24" s="188" t="s">
        <v>141</v>
      </c>
      <c r="B24" s="189">
        <v>9</v>
      </c>
      <c r="C24" s="189">
        <v>0</v>
      </c>
      <c r="D24" s="189">
        <v>24</v>
      </c>
      <c r="E24" s="189">
        <v>280</v>
      </c>
      <c r="F24" s="190">
        <v>1066.666666666667</v>
      </c>
    </row>
    <row r="25" spans="1:7" ht="15.6" customHeight="1">
      <c r="A25" s="188" t="s">
        <v>140</v>
      </c>
      <c r="B25" s="189">
        <v>168</v>
      </c>
      <c r="C25" s="189">
        <v>202</v>
      </c>
      <c r="D25" s="189">
        <v>514</v>
      </c>
      <c r="E25" s="189">
        <v>548</v>
      </c>
      <c r="F25" s="190">
        <v>6.6147859922179038</v>
      </c>
    </row>
    <row r="26" spans="1:7" ht="15.6" customHeight="1">
      <c r="A26" s="188" t="s">
        <v>152</v>
      </c>
      <c r="B26" s="189">
        <v>20</v>
      </c>
      <c r="C26" s="189">
        <v>1992</v>
      </c>
      <c r="D26" s="189">
        <v>25</v>
      </c>
      <c r="E26" s="189">
        <v>1993</v>
      </c>
      <c r="F26" s="190">
        <v>7872</v>
      </c>
    </row>
    <row r="27" spans="1:7" ht="15.6" customHeight="1">
      <c r="A27" s="188" t="s">
        <v>173</v>
      </c>
      <c r="B27" s="189">
        <v>19660</v>
      </c>
      <c r="C27" s="189">
        <v>19107</v>
      </c>
      <c r="D27" s="189">
        <v>49080</v>
      </c>
      <c r="E27" s="189">
        <v>44321</v>
      </c>
      <c r="F27" s="190">
        <v>-9.6964140179299108</v>
      </c>
    </row>
    <row r="28" spans="1:7" ht="15.6" customHeight="1">
      <c r="A28" s="188" t="s">
        <v>177</v>
      </c>
      <c r="B28" s="189">
        <v>8277</v>
      </c>
      <c r="C28" s="189">
        <v>8182</v>
      </c>
      <c r="D28" s="189">
        <v>21550</v>
      </c>
      <c r="E28" s="189">
        <v>22639</v>
      </c>
      <c r="F28" s="190">
        <v>5.0533642691415253</v>
      </c>
    </row>
    <row r="29" spans="1:7" ht="15.6" customHeight="1">
      <c r="A29" s="188" t="s">
        <v>178</v>
      </c>
      <c r="B29" s="189">
        <v>41637</v>
      </c>
      <c r="C29" s="189">
        <v>42455</v>
      </c>
      <c r="D29" s="189">
        <v>91558</v>
      </c>
      <c r="E29" s="189">
        <v>91801</v>
      </c>
      <c r="F29" s="190">
        <v>0.26540553528910488</v>
      </c>
    </row>
    <row r="30" spans="1:7" ht="15.6" customHeight="1">
      <c r="A30" s="188" t="s">
        <v>179</v>
      </c>
      <c r="B30" s="189">
        <v>5873</v>
      </c>
      <c r="C30" s="189">
        <v>388</v>
      </c>
      <c r="D30" s="189">
        <v>6682</v>
      </c>
      <c r="E30" s="189">
        <v>2713</v>
      </c>
      <c r="F30" s="190">
        <v>-59.398383717449867</v>
      </c>
    </row>
    <row r="31" spans="1:7" ht="15.6" customHeight="1">
      <c r="A31" s="188" t="s">
        <v>180</v>
      </c>
      <c r="B31" s="189">
        <v>23621</v>
      </c>
      <c r="C31" s="189">
        <v>21618</v>
      </c>
      <c r="D31" s="189">
        <v>66857</v>
      </c>
      <c r="E31" s="189">
        <v>57283</v>
      </c>
      <c r="F31" s="190">
        <v>-14.32011606862407</v>
      </c>
    </row>
    <row r="32" spans="1:7" ht="15.6" customHeight="1">
      <c r="A32" s="188" t="s">
        <v>181</v>
      </c>
      <c r="B32" s="189">
        <v>43032</v>
      </c>
      <c r="C32" s="189">
        <v>50101</v>
      </c>
      <c r="D32" s="189">
        <v>116216</v>
      </c>
      <c r="E32" s="189">
        <v>131058</v>
      </c>
      <c r="F32" s="190">
        <v>12.771047015901431</v>
      </c>
    </row>
    <row r="33" spans="1:6" ht="15.6" customHeight="1">
      <c r="A33" s="188" t="s">
        <v>182</v>
      </c>
      <c r="B33" s="189">
        <v>69055</v>
      </c>
      <c r="C33" s="189">
        <v>63594</v>
      </c>
      <c r="D33" s="189">
        <v>162621</v>
      </c>
      <c r="E33" s="189">
        <v>159352</v>
      </c>
      <c r="F33" s="190">
        <v>-2.010195485207944</v>
      </c>
    </row>
    <row r="34" spans="1:6" ht="15.6" customHeight="1">
      <c r="A34" s="188" t="s">
        <v>183</v>
      </c>
      <c r="B34" s="189">
        <v>6</v>
      </c>
      <c r="C34" s="189">
        <v>24</v>
      </c>
      <c r="D34" s="189">
        <v>11</v>
      </c>
      <c r="E34" s="189">
        <v>60</v>
      </c>
      <c r="F34" s="190">
        <v>445.4545454545455</v>
      </c>
    </row>
    <row r="35" spans="1:6" ht="15.6" customHeight="1">
      <c r="A35" s="156" t="s">
        <v>153</v>
      </c>
      <c r="B35" s="76">
        <f>SUM(B7:B34)</f>
        <v>347041</v>
      </c>
      <c r="C35" s="77">
        <f>SUM(C7:C34)</f>
        <v>353270</v>
      </c>
      <c r="D35" s="76">
        <f>SUM(D7:D34)</f>
        <v>805588</v>
      </c>
      <c r="E35" s="78">
        <f>SUM(E7:E34)</f>
        <v>828942</v>
      </c>
      <c r="F35" s="140">
        <f>E35*100/D35-100</f>
        <v>2.8990004816357811</v>
      </c>
    </row>
    <row r="36" spans="1:6" ht="15.6" customHeight="1">
      <c r="A36" s="73" t="s">
        <v>158</v>
      </c>
      <c r="B36" s="72"/>
      <c r="D36" s="72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17" priority="2">
      <formula>MOD(ROW(),2)=0</formula>
    </cfRule>
  </conditionalFormatting>
  <conditionalFormatting sqref="F7:F35">
    <cfRule type="expression" dxfId="16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02A6C-900D-40F0-9001-365445C86EDA}">
  <sheetPr>
    <pageSetUpPr fitToPage="1"/>
  </sheetPr>
  <dimension ref="A1:K51"/>
  <sheetViews>
    <sheetView zoomScale="80" zoomScaleNormal="80" workbookViewId="0"/>
  </sheetViews>
  <sheetFormatPr baseColWidth="10" defaultColWidth="11.44140625" defaultRowHeight="14.4"/>
  <cols>
    <col min="1" max="1" width="32.88671875" style="216" customWidth="1"/>
    <col min="2" max="2" width="18.6640625" style="216" customWidth="1"/>
    <col min="3" max="3" width="22.5546875" style="216" customWidth="1"/>
    <col min="4" max="5" width="15.44140625" style="216" customWidth="1"/>
    <col min="6" max="6" width="15.5546875" style="216" customWidth="1"/>
    <col min="7" max="10" width="15.44140625" style="216" customWidth="1"/>
    <col min="11" max="11" width="11.88671875" style="216" customWidth="1"/>
    <col min="12" max="16384" width="11.44140625" style="216"/>
  </cols>
  <sheetData>
    <row r="1" spans="1:11">
      <c r="A1" s="212"/>
      <c r="B1" s="213"/>
      <c r="C1" s="213"/>
      <c r="D1" s="214"/>
      <c r="E1" s="215"/>
      <c r="F1" s="214"/>
      <c r="H1" s="217"/>
      <c r="J1" s="217"/>
      <c r="K1" s="217"/>
    </row>
    <row r="2" spans="1:11">
      <c r="A2" s="218"/>
      <c r="B2" s="214"/>
      <c r="C2" s="219"/>
      <c r="D2" s="214"/>
      <c r="E2" s="218"/>
      <c r="F2" s="214"/>
      <c r="G2" s="220"/>
      <c r="H2" s="214"/>
      <c r="I2" s="220"/>
      <c r="J2" s="214"/>
      <c r="K2" s="214"/>
    </row>
    <row r="3" spans="1:11">
      <c r="A3" s="218"/>
      <c r="B3" s="213"/>
      <c r="C3" s="219"/>
      <c r="D3" s="214"/>
      <c r="E3" s="220"/>
      <c r="F3" s="214"/>
      <c r="G3" s="220"/>
      <c r="H3" s="214"/>
      <c r="I3" s="220"/>
      <c r="J3" s="214"/>
      <c r="K3" s="214"/>
    </row>
    <row r="4" spans="1:11">
      <c r="A4" s="218"/>
      <c r="B4" s="214"/>
      <c r="C4" s="219"/>
      <c r="D4" s="217"/>
      <c r="E4" s="221"/>
      <c r="F4" s="214"/>
      <c r="G4" s="221"/>
      <c r="H4" s="217"/>
      <c r="I4" s="221"/>
      <c r="J4" s="217"/>
      <c r="K4" s="217"/>
    </row>
    <row r="5" spans="1:11">
      <c r="A5" s="218"/>
      <c r="B5" s="214"/>
      <c r="C5" s="222"/>
      <c r="D5" s="214"/>
      <c r="E5" s="220"/>
      <c r="F5" s="214"/>
      <c r="G5" s="220"/>
      <c r="H5" s="214"/>
      <c r="I5" s="220"/>
      <c r="J5" s="214"/>
      <c r="K5" s="214"/>
    </row>
    <row r="6" spans="1:11">
      <c r="A6" s="218"/>
      <c r="B6" s="214"/>
      <c r="C6" s="223"/>
      <c r="D6" s="214"/>
      <c r="E6" s="220"/>
      <c r="F6" s="214"/>
      <c r="G6" s="220"/>
      <c r="H6" s="214"/>
      <c r="I6" s="220"/>
      <c r="J6" s="214"/>
      <c r="K6" s="214"/>
    </row>
    <row r="7" spans="1:11">
      <c r="A7" s="218"/>
      <c r="B7" s="214"/>
      <c r="C7" s="219"/>
      <c r="D7" s="214"/>
      <c r="E7" s="219"/>
      <c r="F7" s="214"/>
      <c r="G7" s="220"/>
      <c r="H7" s="214"/>
      <c r="I7" s="220"/>
      <c r="J7" s="214"/>
      <c r="K7" s="214"/>
    </row>
    <row r="8" spans="1:11">
      <c r="A8" s="218"/>
      <c r="B8" s="214"/>
      <c r="C8" s="219"/>
      <c r="D8" s="217"/>
      <c r="E8" s="224"/>
      <c r="F8" s="214"/>
      <c r="G8" s="221"/>
      <c r="H8" s="217"/>
      <c r="I8" s="221"/>
      <c r="J8" s="217"/>
      <c r="K8" s="217"/>
    </row>
    <row r="9" spans="1:11">
      <c r="A9" s="218"/>
      <c r="B9" s="214"/>
      <c r="C9" s="222"/>
      <c r="D9" s="214"/>
      <c r="E9" s="219"/>
      <c r="F9" s="214"/>
      <c r="G9" s="220"/>
      <c r="H9" s="214"/>
      <c r="I9" s="220"/>
      <c r="J9" s="214"/>
      <c r="K9" s="214"/>
    </row>
    <row r="10" spans="1:11">
      <c r="A10" s="218"/>
      <c r="B10" s="214"/>
      <c r="C10" s="224"/>
      <c r="D10" s="217"/>
      <c r="E10" s="224"/>
      <c r="F10" s="214"/>
      <c r="G10" s="221"/>
      <c r="H10" s="217"/>
      <c r="I10" s="221"/>
      <c r="J10" s="217"/>
      <c r="K10" s="217"/>
    </row>
    <row r="11" spans="1:11">
      <c r="A11" s="214"/>
      <c r="B11" s="214"/>
      <c r="C11" s="219"/>
      <c r="D11" s="214"/>
      <c r="E11" s="219"/>
      <c r="F11" s="214"/>
      <c r="G11" s="218"/>
      <c r="H11" s="214"/>
      <c r="I11" s="220"/>
      <c r="J11" s="214"/>
      <c r="K11" s="214"/>
    </row>
    <row r="12" spans="1:11">
      <c r="A12" s="212"/>
      <c r="B12" s="213"/>
      <c r="C12" s="222"/>
      <c r="D12" s="213"/>
      <c r="E12" s="222"/>
      <c r="F12" s="213"/>
      <c r="G12" s="212"/>
      <c r="H12" s="213"/>
      <c r="I12" s="225"/>
      <c r="J12" s="213"/>
      <c r="K12" s="213"/>
    </row>
    <row r="13" spans="1:11">
      <c r="A13" s="218"/>
      <c r="B13" s="214"/>
      <c r="C13" s="223"/>
      <c r="D13" s="226"/>
      <c r="E13" s="223"/>
      <c r="F13" s="214"/>
      <c r="G13" s="227"/>
      <c r="H13" s="226"/>
      <c r="J13" s="226"/>
      <c r="K13" s="226"/>
    </row>
    <row r="14" spans="1:11">
      <c r="A14" s="218"/>
      <c r="B14" s="214"/>
      <c r="C14" s="219"/>
      <c r="D14" s="217"/>
      <c r="E14" s="224"/>
      <c r="F14" s="214"/>
      <c r="G14" s="215"/>
      <c r="H14" s="217"/>
      <c r="I14" s="221"/>
      <c r="J14" s="217"/>
      <c r="K14" s="217"/>
    </row>
    <row r="15" spans="1:11">
      <c r="A15" s="218"/>
      <c r="B15" s="214"/>
      <c r="C15" s="219"/>
      <c r="D15" s="214"/>
      <c r="E15" s="219"/>
      <c r="F15" s="214"/>
      <c r="G15" s="218"/>
      <c r="H15" s="214"/>
      <c r="I15" s="220"/>
      <c r="J15" s="214"/>
      <c r="K15" s="214"/>
    </row>
    <row r="16" spans="1:11">
      <c r="A16" s="218"/>
      <c r="B16" s="214"/>
      <c r="C16" s="222"/>
      <c r="D16" s="226"/>
      <c r="E16" s="223"/>
      <c r="F16" s="214"/>
      <c r="H16" s="226"/>
      <c r="J16" s="226"/>
      <c r="K16" s="226"/>
    </row>
    <row r="17" spans="1:11">
      <c r="A17" s="218"/>
      <c r="B17" s="214"/>
      <c r="C17" s="219"/>
      <c r="D17" s="217"/>
      <c r="E17" s="224"/>
      <c r="F17" s="214"/>
      <c r="G17" s="221"/>
      <c r="H17" s="217"/>
      <c r="I17" s="221"/>
      <c r="J17" s="217"/>
      <c r="K17" s="217"/>
    </row>
    <row r="18" spans="1:11">
      <c r="A18" s="218"/>
      <c r="B18" s="214"/>
      <c r="C18" s="219"/>
      <c r="D18" s="214"/>
      <c r="E18" s="214"/>
      <c r="F18" s="214"/>
      <c r="G18" s="220"/>
      <c r="H18" s="214"/>
      <c r="I18" s="220"/>
      <c r="J18" s="214"/>
      <c r="K18" s="214"/>
    </row>
    <row r="19" spans="1:11">
      <c r="A19" s="218"/>
      <c r="B19" s="214"/>
      <c r="C19" s="219"/>
      <c r="D19" s="213"/>
      <c r="E19" s="213"/>
      <c r="F19" s="226"/>
      <c r="H19" s="226"/>
      <c r="J19" s="226"/>
      <c r="K19" s="226"/>
    </row>
    <row r="20" spans="1:11">
      <c r="A20" s="218"/>
      <c r="B20" s="214"/>
      <c r="C20" s="219"/>
      <c r="D20" s="214"/>
      <c r="E20" s="219"/>
      <c r="F20" s="214"/>
      <c r="G20" s="220"/>
      <c r="H20" s="214"/>
      <c r="I20" s="220"/>
      <c r="J20" s="214"/>
      <c r="K20" s="214"/>
    </row>
    <row r="21" spans="1:11">
      <c r="A21" s="218"/>
      <c r="B21" s="214"/>
      <c r="C21" s="225"/>
      <c r="D21" s="226"/>
      <c r="E21" s="223"/>
      <c r="F21" s="226"/>
      <c r="H21" s="226"/>
      <c r="J21" s="226"/>
      <c r="K21" s="226"/>
    </row>
    <row r="22" spans="1:11">
      <c r="A22" s="218"/>
      <c r="B22" s="214"/>
      <c r="C22" s="219"/>
      <c r="D22" s="214"/>
      <c r="E22" s="219"/>
      <c r="F22" s="214"/>
      <c r="G22" s="220"/>
      <c r="H22" s="214"/>
      <c r="I22" s="220"/>
      <c r="J22" s="214"/>
      <c r="K22" s="214"/>
    </row>
    <row r="23" spans="1:11">
      <c r="A23" s="218"/>
      <c r="B23" s="214"/>
      <c r="C23" s="219"/>
      <c r="D23" s="226"/>
      <c r="E23" s="223"/>
      <c r="F23" s="226"/>
      <c r="H23" s="226"/>
      <c r="J23" s="226"/>
      <c r="K23" s="226"/>
    </row>
    <row r="24" spans="1:11">
      <c r="A24" s="218"/>
      <c r="B24" s="214"/>
      <c r="C24" s="219"/>
      <c r="D24" s="214"/>
      <c r="E24" s="219"/>
      <c r="F24" s="214"/>
      <c r="G24" s="220"/>
      <c r="H24" s="214"/>
      <c r="I24" s="220"/>
      <c r="J24" s="214"/>
      <c r="K24" s="214"/>
    </row>
    <row r="25" spans="1:11">
      <c r="A25" s="218"/>
      <c r="B25" s="214"/>
      <c r="C25" s="219"/>
      <c r="D25" s="226"/>
      <c r="E25" s="223"/>
      <c r="F25" s="226"/>
      <c r="H25" s="226"/>
      <c r="J25" s="226"/>
      <c r="K25" s="226"/>
    </row>
    <row r="26" spans="1:11">
      <c r="A26" s="218"/>
      <c r="B26" s="214"/>
      <c r="C26" s="225"/>
      <c r="D26" s="217"/>
      <c r="E26" s="224"/>
      <c r="F26" s="217"/>
      <c r="G26" s="221"/>
      <c r="H26" s="217"/>
      <c r="I26" s="221"/>
      <c r="J26" s="217"/>
      <c r="K26" s="217"/>
    </row>
    <row r="27" spans="1:11">
      <c r="A27" s="218"/>
      <c r="B27" s="214"/>
      <c r="C27" s="224"/>
      <c r="D27" s="214"/>
      <c r="E27" s="219"/>
      <c r="F27" s="214"/>
      <c r="G27" s="220"/>
      <c r="H27" s="214"/>
      <c r="I27" s="220"/>
      <c r="J27" s="214"/>
      <c r="K27" s="214"/>
    </row>
    <row r="28" spans="1:11" ht="34.799999999999997">
      <c r="A28" s="228" t="s">
        <v>163</v>
      </c>
      <c r="B28" s="214"/>
      <c r="C28" s="219"/>
      <c r="D28" s="217"/>
      <c r="E28" s="224"/>
      <c r="F28" s="217"/>
      <c r="G28" s="221"/>
      <c r="H28" s="217"/>
      <c r="I28" s="221"/>
      <c r="J28" s="217"/>
      <c r="K28" s="217"/>
    </row>
    <row r="29" spans="1:11">
      <c r="A29" s="229"/>
      <c r="B29" s="214"/>
      <c r="C29" s="219"/>
      <c r="D29" s="214"/>
      <c r="E29" s="219"/>
      <c r="F29" s="214"/>
      <c r="G29" s="218"/>
      <c r="H29" s="214"/>
      <c r="I29" s="220"/>
      <c r="J29" s="214"/>
      <c r="K29" s="214"/>
    </row>
    <row r="30" spans="1:11">
      <c r="A30" s="218"/>
      <c r="B30" s="214"/>
      <c r="C30" s="222"/>
      <c r="D30" s="213"/>
      <c r="E30" s="222"/>
      <c r="F30" s="213"/>
      <c r="G30" s="212"/>
      <c r="H30" s="213"/>
      <c r="I30" s="225"/>
      <c r="J30" s="213"/>
      <c r="K30" s="213"/>
    </row>
    <row r="31" spans="1:11">
      <c r="A31" s="218"/>
      <c r="B31" s="214"/>
      <c r="C31" s="219"/>
      <c r="D31" s="226"/>
      <c r="E31" s="223"/>
      <c r="F31" s="226"/>
      <c r="G31" s="227"/>
      <c r="H31" s="226"/>
      <c r="J31" s="226"/>
      <c r="K31" s="226"/>
    </row>
    <row r="32" spans="1:11">
      <c r="A32" s="218"/>
      <c r="B32" s="214"/>
      <c r="C32" s="225"/>
      <c r="D32" s="217"/>
      <c r="E32" s="224"/>
      <c r="F32" s="217"/>
      <c r="G32" s="215"/>
      <c r="H32" s="217"/>
      <c r="I32" s="221"/>
      <c r="J32" s="217"/>
      <c r="K32" s="217"/>
    </row>
    <row r="33" spans="1:11">
      <c r="A33" s="218"/>
      <c r="B33" s="214"/>
      <c r="C33" s="224"/>
      <c r="D33" s="214"/>
      <c r="E33" s="219"/>
      <c r="F33" s="214"/>
      <c r="G33" s="218"/>
      <c r="H33" s="214"/>
      <c r="I33" s="220"/>
      <c r="J33" s="214"/>
      <c r="K33" s="214"/>
    </row>
    <row r="34" spans="1:11">
      <c r="A34" s="218"/>
      <c r="B34" s="214"/>
      <c r="C34" s="219"/>
      <c r="D34" s="214"/>
      <c r="E34" s="219"/>
      <c r="F34" s="214"/>
      <c r="G34" s="218"/>
      <c r="H34" s="214"/>
      <c r="I34" s="220"/>
      <c r="J34" s="214"/>
      <c r="K34" s="214"/>
    </row>
    <row r="35" spans="1:11">
      <c r="A35" s="218"/>
      <c r="B35" s="214"/>
      <c r="D35" s="213"/>
      <c r="E35" s="222"/>
      <c r="F35" s="213"/>
      <c r="G35" s="212"/>
      <c r="H35" s="213"/>
      <c r="I35" s="225"/>
      <c r="J35" s="213"/>
      <c r="K35" s="213"/>
    </row>
    <row r="36" spans="1:11">
      <c r="A36" s="218"/>
      <c r="B36" s="214"/>
      <c r="C36" s="219"/>
      <c r="D36" s="213"/>
      <c r="E36" s="222"/>
      <c r="F36" s="214"/>
      <c r="G36" s="218"/>
      <c r="H36" s="214"/>
      <c r="I36" s="218"/>
      <c r="J36" s="214"/>
      <c r="K36" s="214"/>
    </row>
    <row r="37" spans="1:11">
      <c r="A37" s="218"/>
      <c r="B37" s="214"/>
      <c r="C37" s="219"/>
      <c r="D37" s="213"/>
      <c r="E37" s="222"/>
      <c r="F37" s="213"/>
      <c r="G37" s="212"/>
      <c r="H37" s="226"/>
      <c r="I37" s="227"/>
      <c r="J37" s="226"/>
      <c r="K37" s="226"/>
    </row>
    <row r="38" spans="1:11">
      <c r="A38" s="218"/>
      <c r="B38" s="214"/>
      <c r="C38" s="223"/>
      <c r="D38" s="226"/>
      <c r="E38" s="223"/>
      <c r="F38" s="226"/>
      <c r="G38" s="227"/>
      <c r="H38" s="217"/>
      <c r="I38" s="214"/>
      <c r="J38" s="214"/>
      <c r="K38" s="214"/>
    </row>
    <row r="39" spans="1:11">
      <c r="A39" s="218"/>
      <c r="B39" s="214"/>
      <c r="C39" s="214"/>
      <c r="D39" s="217"/>
      <c r="E39" s="214"/>
      <c r="F39" s="214"/>
      <c r="G39" s="218"/>
      <c r="H39" s="214"/>
      <c r="I39" s="225"/>
      <c r="J39" s="213"/>
      <c r="K39" s="213"/>
    </row>
    <row r="40" spans="1:11">
      <c r="A40" s="218"/>
      <c r="B40" s="214"/>
      <c r="C40" s="214"/>
      <c r="D40" s="214"/>
      <c r="E40" s="213"/>
      <c r="F40" s="213"/>
      <c r="G40" s="212"/>
      <c r="H40" s="226"/>
      <c r="J40" s="226"/>
      <c r="K40" s="226"/>
    </row>
    <row r="41" spans="1:11">
      <c r="A41" s="218"/>
      <c r="B41" s="214"/>
      <c r="C41" s="226"/>
      <c r="D41" s="213"/>
      <c r="F41" s="226"/>
      <c r="G41" s="227"/>
      <c r="H41" s="214"/>
      <c r="I41" s="220"/>
      <c r="J41" s="214"/>
      <c r="K41" s="214"/>
    </row>
    <row r="42" spans="1:11">
      <c r="A42" s="218"/>
      <c r="B42" s="214"/>
      <c r="C42" s="214"/>
      <c r="D42" s="214"/>
      <c r="E42" s="219"/>
      <c r="F42" s="214"/>
      <c r="G42" s="218"/>
      <c r="H42" s="214"/>
      <c r="I42" s="220"/>
      <c r="J42" s="214"/>
      <c r="K42" s="214"/>
    </row>
    <row r="43" spans="1:11">
      <c r="A43" s="212"/>
      <c r="B43" s="214"/>
      <c r="C43" s="217"/>
      <c r="D43" s="224"/>
      <c r="E43" s="226"/>
      <c r="F43" s="226"/>
      <c r="G43" s="218"/>
      <c r="H43" s="214"/>
      <c r="I43" s="220"/>
      <c r="J43" s="214"/>
      <c r="K43" s="214"/>
    </row>
    <row r="44" spans="1:11">
      <c r="A44" s="218"/>
      <c r="B44" s="214"/>
      <c r="C44" s="214"/>
      <c r="D44" s="219"/>
      <c r="E44" s="214"/>
      <c r="F44" s="214"/>
      <c r="G44" s="212"/>
      <c r="H44" s="213"/>
      <c r="I44" s="225"/>
      <c r="J44" s="213"/>
      <c r="K44" s="213"/>
    </row>
    <row r="45" spans="1:11">
      <c r="A45" s="218"/>
      <c r="B45" s="214"/>
      <c r="C45" s="213"/>
      <c r="D45" s="222"/>
      <c r="E45" s="213"/>
      <c r="F45" s="213"/>
      <c r="G45" s="212"/>
      <c r="H45" s="214"/>
      <c r="I45" s="214"/>
      <c r="J45" s="214"/>
      <c r="K45" s="214"/>
    </row>
    <row r="46" spans="1:11">
      <c r="A46" s="215"/>
      <c r="B46" s="217"/>
      <c r="C46" s="217"/>
      <c r="D46" s="224"/>
      <c r="E46" s="217"/>
      <c r="F46" s="217"/>
      <c r="G46" s="215"/>
      <c r="H46" s="217"/>
      <c r="I46" s="221"/>
      <c r="J46" s="217"/>
      <c r="K46" s="217"/>
    </row>
    <row r="47" spans="1:11">
      <c r="A47" s="214"/>
      <c r="B47" s="214"/>
      <c r="C47" s="214"/>
      <c r="D47" s="219"/>
      <c r="E47" s="214"/>
      <c r="F47" s="214"/>
      <c r="G47" s="220"/>
      <c r="H47" s="214"/>
      <c r="I47" s="220"/>
      <c r="J47" s="214"/>
      <c r="K47" s="214"/>
    </row>
    <row r="48" spans="1:11">
      <c r="A48" s="230"/>
      <c r="B48" s="231"/>
      <c r="C48" s="231"/>
      <c r="D48" s="224"/>
      <c r="E48" s="217"/>
      <c r="F48" s="217"/>
      <c r="G48" s="231"/>
      <c r="H48" s="231"/>
      <c r="I48" s="231"/>
      <c r="J48" s="231"/>
      <c r="K48" s="231"/>
    </row>
    <row r="51" spans="8:8">
      <c r="H51" s="232"/>
    </row>
  </sheetData>
  <pageMargins left="0.62992125984252001" right="0.23622047244094499" top="0.47244094488188998" bottom="0.196850393700787" header="0.31496062992126" footer="0.15748031496063"/>
  <pageSetup paperSize="9" scale="71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8B69F-F868-4840-BB3A-539FD0286FD9}">
  <sheetPr>
    <pageSetUpPr fitToPage="1"/>
  </sheetPr>
  <dimension ref="A1:AA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27" ht="19.2" customHeight="1">
      <c r="A1" s="32" t="s">
        <v>184</v>
      </c>
      <c r="E1" s="5"/>
      <c r="H1" s="4"/>
      <c r="I1" s="4"/>
      <c r="J1" s="4"/>
      <c r="K1" s="4"/>
      <c r="L1" s="4"/>
      <c r="M1" s="4"/>
      <c r="AA1" s="39" t="str">
        <f>"Acumulado "&amp;E6</f>
        <v>Acumulado 2026</v>
      </c>
    </row>
    <row r="2" spans="1:27" ht="15.6" customHeight="1">
      <c r="H2" s="3"/>
      <c r="I2" s="3"/>
      <c r="J2" s="3"/>
      <c r="K2" s="3"/>
      <c r="L2" s="3"/>
      <c r="M2" s="3"/>
      <c r="AA2" s="39" t="str">
        <f>"Acumulado "&amp;D6</f>
        <v>Acumulado 2025</v>
      </c>
    </row>
    <row r="3" spans="1:27" ht="15.6" customHeight="1">
      <c r="H3" s="3"/>
      <c r="I3" s="3"/>
      <c r="J3" s="3"/>
      <c r="K3" s="3"/>
      <c r="L3" s="3"/>
      <c r="M3" s="3"/>
    </row>
    <row r="4" spans="1:27" ht="15.6" customHeight="1">
      <c r="A4" s="31" t="s">
        <v>51</v>
      </c>
    </row>
    <row r="5" spans="1:27" ht="15.6" customHeight="1">
      <c r="A5" s="233" t="s">
        <v>1</v>
      </c>
      <c r="B5" s="234" t="s">
        <v>176</v>
      </c>
      <c r="C5" s="234"/>
      <c r="D5" s="234" t="s">
        <v>0</v>
      </c>
      <c r="E5" s="234"/>
      <c r="F5" s="234"/>
      <c r="N5" s="74" t="s">
        <v>185</v>
      </c>
    </row>
    <row r="6" spans="1:27" ht="15.6" customHeight="1">
      <c r="A6" s="233"/>
      <c r="B6" s="235">
        <v>2025</v>
      </c>
      <c r="C6" s="235">
        <v>2026</v>
      </c>
      <c r="D6" s="235">
        <v>2025</v>
      </c>
      <c r="E6" s="235">
        <v>2026</v>
      </c>
      <c r="F6" s="154" t="s">
        <v>186</v>
      </c>
    </row>
    <row r="7" spans="1:27" ht="15.6" customHeight="1">
      <c r="A7" s="236" t="s">
        <v>18</v>
      </c>
      <c r="B7" s="237">
        <v>733265</v>
      </c>
      <c r="C7" s="237">
        <v>613937</v>
      </c>
      <c r="D7" s="237">
        <v>2048223</v>
      </c>
      <c r="E7" s="237">
        <v>1842455</v>
      </c>
      <c r="F7" s="238">
        <v>-10.046171730324289</v>
      </c>
      <c r="G7" s="6"/>
    </row>
    <row r="8" spans="1:27" s="33" customFormat="1" ht="15.6" customHeight="1">
      <c r="A8" s="236" t="s">
        <v>11</v>
      </c>
      <c r="B8" s="237">
        <v>73449</v>
      </c>
      <c r="C8" s="237">
        <v>43469</v>
      </c>
      <c r="D8" s="237">
        <v>198619</v>
      </c>
      <c r="E8" s="237">
        <v>136907</v>
      </c>
      <c r="F8" s="238">
        <v>-31.070542093153222</v>
      </c>
      <c r="G8" s="239"/>
    </row>
    <row r="9" spans="1:27" ht="15.6" customHeight="1">
      <c r="A9" s="236" t="s">
        <v>8</v>
      </c>
      <c r="B9" s="237">
        <v>73558</v>
      </c>
      <c r="C9" s="237">
        <v>76999</v>
      </c>
      <c r="D9" s="237">
        <v>220893</v>
      </c>
      <c r="E9" s="237">
        <v>200587</v>
      </c>
      <c r="F9" s="238">
        <v>-9.1926860516177555</v>
      </c>
      <c r="G9" s="6"/>
    </row>
    <row r="10" spans="1:27" ht="15.6" customHeight="1">
      <c r="A10" s="236" t="s">
        <v>10</v>
      </c>
      <c r="B10" s="237">
        <v>206746</v>
      </c>
      <c r="C10" s="237">
        <v>75396</v>
      </c>
      <c r="D10" s="237">
        <v>483076</v>
      </c>
      <c r="E10" s="237">
        <v>495860</v>
      </c>
      <c r="F10" s="238">
        <v>2.646374483518116</v>
      </c>
    </row>
    <row r="11" spans="1:27" ht="15.6" customHeight="1">
      <c r="A11" s="236" t="s">
        <v>9</v>
      </c>
      <c r="B11" s="237">
        <v>1590078</v>
      </c>
      <c r="C11" s="237">
        <v>1810987</v>
      </c>
      <c r="D11" s="237">
        <v>4443437</v>
      </c>
      <c r="E11" s="237">
        <v>4212613</v>
      </c>
      <c r="F11" s="238">
        <v>-5.1947175125921632</v>
      </c>
    </row>
    <row r="12" spans="1:27" ht="15.6" customHeight="1">
      <c r="A12" s="236" t="s">
        <v>6</v>
      </c>
      <c r="B12" s="237">
        <v>69157</v>
      </c>
      <c r="C12" s="237">
        <v>122362</v>
      </c>
      <c r="D12" s="237">
        <v>256241</v>
      </c>
      <c r="E12" s="237">
        <v>329017</v>
      </c>
      <c r="F12" s="238">
        <v>28.401387756057769</v>
      </c>
    </row>
    <row r="13" spans="1:27" ht="15.6" customHeight="1">
      <c r="A13" s="236" t="s">
        <v>175</v>
      </c>
      <c r="B13" s="237">
        <v>31672</v>
      </c>
      <c r="C13" s="237">
        <v>6972</v>
      </c>
      <c r="D13" s="237">
        <v>53019</v>
      </c>
      <c r="E13" s="237">
        <v>18057</v>
      </c>
      <c r="F13" s="238">
        <v>-65.942398008261193</v>
      </c>
    </row>
    <row r="14" spans="1:27" ht="15.6" customHeight="1">
      <c r="A14" s="236" t="s">
        <v>148</v>
      </c>
      <c r="B14" s="237">
        <v>1770506</v>
      </c>
      <c r="C14" s="237">
        <v>1726598</v>
      </c>
      <c r="D14" s="237">
        <v>4225430</v>
      </c>
      <c r="E14" s="237">
        <v>4392497</v>
      </c>
      <c r="F14" s="238">
        <v>3.9538461174365702</v>
      </c>
    </row>
    <row r="15" spans="1:27" ht="15.6" customHeight="1">
      <c r="A15" s="236" t="s">
        <v>145</v>
      </c>
      <c r="B15" s="237">
        <v>1778971</v>
      </c>
      <c r="C15" s="237">
        <v>2147506</v>
      </c>
      <c r="D15" s="237">
        <v>5430405</v>
      </c>
      <c r="E15" s="237">
        <v>5645563</v>
      </c>
      <c r="F15" s="238">
        <v>3.9620985911732158</v>
      </c>
    </row>
    <row r="16" spans="1:27" ht="15.6" customHeight="1">
      <c r="A16" s="236" t="s">
        <v>144</v>
      </c>
      <c r="B16" s="237">
        <v>2331448</v>
      </c>
      <c r="C16" s="237">
        <v>1950953</v>
      </c>
      <c r="D16" s="237">
        <v>6257597</v>
      </c>
      <c r="E16" s="237">
        <v>6167463</v>
      </c>
      <c r="F16" s="238">
        <v>-1.440393173290005</v>
      </c>
      <c r="G16" s="1"/>
    </row>
    <row r="17" spans="1:7" ht="15.6" customHeight="1">
      <c r="A17" s="236" t="s">
        <v>150</v>
      </c>
      <c r="B17" s="237">
        <v>1067136</v>
      </c>
      <c r="C17" s="237">
        <v>816462</v>
      </c>
      <c r="D17" s="237">
        <v>3166881</v>
      </c>
      <c r="E17" s="237">
        <v>3029115</v>
      </c>
      <c r="F17" s="238">
        <v>-4.3502108225727483</v>
      </c>
      <c r="G17" s="2"/>
    </row>
    <row r="18" spans="1:7" ht="15.6" customHeight="1">
      <c r="A18" s="236" t="s">
        <v>147</v>
      </c>
      <c r="B18" s="237">
        <v>16978</v>
      </c>
      <c r="C18" s="237">
        <v>86036</v>
      </c>
      <c r="D18" s="237">
        <v>73773</v>
      </c>
      <c r="E18" s="237">
        <v>169704</v>
      </c>
      <c r="F18" s="238">
        <v>130.0353787971209</v>
      </c>
    </row>
    <row r="19" spans="1:7" ht="15.6" customHeight="1">
      <c r="A19" s="236" t="s">
        <v>143</v>
      </c>
      <c r="B19" s="237">
        <v>429095</v>
      </c>
      <c r="C19" s="237">
        <v>377224</v>
      </c>
      <c r="D19" s="237">
        <v>972221</v>
      </c>
      <c r="E19" s="237">
        <v>1318778</v>
      </c>
      <c r="F19" s="238">
        <v>35.645907669141081</v>
      </c>
    </row>
    <row r="20" spans="1:7" ht="15.6" customHeight="1">
      <c r="A20" s="236" t="s">
        <v>142</v>
      </c>
      <c r="B20" s="237">
        <v>1094849</v>
      </c>
      <c r="C20" s="237">
        <v>566254</v>
      </c>
      <c r="D20" s="237">
        <v>2936055</v>
      </c>
      <c r="E20" s="237">
        <v>1986489</v>
      </c>
      <c r="F20" s="238">
        <v>-32.341560359053219</v>
      </c>
    </row>
    <row r="21" spans="1:7" ht="15.6" customHeight="1">
      <c r="A21" s="236" t="s">
        <v>149</v>
      </c>
      <c r="B21" s="237">
        <v>1147476</v>
      </c>
      <c r="C21" s="237">
        <v>823793</v>
      </c>
      <c r="D21" s="237">
        <v>3775551</v>
      </c>
      <c r="E21" s="237">
        <v>3619384</v>
      </c>
      <c r="F21" s="238">
        <v>-4.1362704410561548</v>
      </c>
    </row>
    <row r="22" spans="1:7" ht="15.6" customHeight="1">
      <c r="A22" s="236" t="s">
        <v>146</v>
      </c>
      <c r="B22" s="237">
        <v>181909</v>
      </c>
      <c r="C22" s="237">
        <v>206281</v>
      </c>
      <c r="D22" s="237">
        <v>446250</v>
      </c>
      <c r="E22" s="237">
        <v>525176</v>
      </c>
      <c r="F22" s="238">
        <v>17.686498599439769</v>
      </c>
    </row>
    <row r="23" spans="1:7" ht="15.6" customHeight="1">
      <c r="A23" s="236" t="s">
        <v>165</v>
      </c>
      <c r="B23" s="237">
        <v>77616</v>
      </c>
      <c r="C23" s="237">
        <v>100988</v>
      </c>
      <c r="D23" s="237">
        <v>279114</v>
      </c>
      <c r="E23" s="237">
        <v>263826</v>
      </c>
      <c r="F23" s="238">
        <v>-5.477331842902899</v>
      </c>
    </row>
    <row r="24" spans="1:7" ht="15.6" customHeight="1">
      <c r="A24" s="236" t="s">
        <v>141</v>
      </c>
      <c r="B24" s="237">
        <v>120745</v>
      </c>
      <c r="C24" s="237">
        <v>118552</v>
      </c>
      <c r="D24" s="237">
        <v>416580</v>
      </c>
      <c r="E24" s="237">
        <v>303801</v>
      </c>
      <c r="F24" s="238">
        <v>-27.072591098948578</v>
      </c>
    </row>
    <row r="25" spans="1:7" ht="15.6" customHeight="1">
      <c r="A25" s="236" t="s">
        <v>140</v>
      </c>
      <c r="B25" s="237">
        <v>0</v>
      </c>
      <c r="C25" s="237">
        <v>0</v>
      </c>
      <c r="D25" s="237">
        <v>0</v>
      </c>
      <c r="E25" s="237">
        <v>0</v>
      </c>
      <c r="F25" s="238"/>
    </row>
    <row r="26" spans="1:7" ht="15.6" customHeight="1">
      <c r="A26" s="236" t="s">
        <v>152</v>
      </c>
      <c r="B26" s="237">
        <v>115835</v>
      </c>
      <c r="C26" s="237">
        <v>99158</v>
      </c>
      <c r="D26" s="237">
        <v>306319</v>
      </c>
      <c r="E26" s="237">
        <v>230852</v>
      </c>
      <c r="F26" s="238">
        <v>-24.636734907074</v>
      </c>
    </row>
    <row r="27" spans="1:7" ht="15.6" customHeight="1">
      <c r="A27" s="236" t="s">
        <v>173</v>
      </c>
      <c r="B27" s="237">
        <v>189120</v>
      </c>
      <c r="C27" s="237">
        <v>196545</v>
      </c>
      <c r="D27" s="237">
        <v>570933</v>
      </c>
      <c r="E27" s="237">
        <v>555129</v>
      </c>
      <c r="F27" s="238">
        <v>-2.768100635275943</v>
      </c>
    </row>
    <row r="28" spans="1:7" ht="15.6" customHeight="1">
      <c r="A28" s="236" t="s">
        <v>177</v>
      </c>
      <c r="B28" s="237">
        <v>95787</v>
      </c>
      <c r="C28" s="237">
        <v>107785</v>
      </c>
      <c r="D28" s="237">
        <v>276081</v>
      </c>
      <c r="E28" s="237">
        <v>326709</v>
      </c>
      <c r="F28" s="238">
        <v>18.338096428222158</v>
      </c>
    </row>
    <row r="29" spans="1:7" ht="15.6" customHeight="1">
      <c r="A29" s="236" t="s">
        <v>178</v>
      </c>
      <c r="B29" s="237">
        <v>349545</v>
      </c>
      <c r="C29" s="237">
        <v>213907</v>
      </c>
      <c r="D29" s="237">
        <v>746673</v>
      </c>
      <c r="E29" s="237">
        <v>724163</v>
      </c>
      <c r="F29" s="238">
        <v>-3.014706571685323</v>
      </c>
    </row>
    <row r="30" spans="1:7" ht="15.6" customHeight="1">
      <c r="A30" s="236" t="s">
        <v>179</v>
      </c>
      <c r="B30" s="237">
        <v>202090</v>
      </c>
      <c r="C30" s="237">
        <v>207250</v>
      </c>
      <c r="D30" s="237">
        <v>534359</v>
      </c>
      <c r="E30" s="237">
        <v>483295</v>
      </c>
      <c r="F30" s="238">
        <v>-9.5561223821438404</v>
      </c>
    </row>
    <row r="31" spans="1:7" ht="15.6" customHeight="1">
      <c r="A31" s="236" t="s">
        <v>180</v>
      </c>
      <c r="B31" s="237">
        <v>1691160</v>
      </c>
      <c r="C31" s="237">
        <v>1625780</v>
      </c>
      <c r="D31" s="237">
        <v>5216046</v>
      </c>
      <c r="E31" s="237">
        <v>5218683</v>
      </c>
      <c r="F31" s="238">
        <v>5.0555535744891238E-2</v>
      </c>
    </row>
    <row r="32" spans="1:7" ht="15.6" customHeight="1">
      <c r="A32" s="236" t="s">
        <v>181</v>
      </c>
      <c r="B32" s="237">
        <v>1537560</v>
      </c>
      <c r="C32" s="237">
        <v>1758540</v>
      </c>
      <c r="D32" s="237">
        <v>4173992</v>
      </c>
      <c r="E32" s="237">
        <v>4391891</v>
      </c>
      <c r="F32" s="238">
        <v>5.2203981224688496</v>
      </c>
    </row>
    <row r="33" spans="1:6" ht="15.6" customHeight="1">
      <c r="A33" s="236" t="s">
        <v>182</v>
      </c>
      <c r="B33" s="237">
        <v>156075</v>
      </c>
      <c r="C33" s="237">
        <v>152000</v>
      </c>
      <c r="D33" s="237">
        <v>415948</v>
      </c>
      <c r="E33" s="237">
        <v>420748</v>
      </c>
      <c r="F33" s="238">
        <v>1.1539904026464849</v>
      </c>
    </row>
    <row r="34" spans="1:6" ht="15.6" customHeight="1">
      <c r="A34" s="236" t="s">
        <v>183</v>
      </c>
      <c r="B34" s="237">
        <v>42916</v>
      </c>
      <c r="C34" s="237">
        <v>71120</v>
      </c>
      <c r="D34" s="237">
        <v>183497</v>
      </c>
      <c r="E34" s="237">
        <v>207473</v>
      </c>
      <c r="F34" s="238">
        <v>13.06615367008725</v>
      </c>
    </row>
    <row r="35" spans="1:6" ht="15.6" customHeight="1">
      <c r="A35" s="240" t="s">
        <v>153</v>
      </c>
      <c r="B35" s="241">
        <f>SUM(B7:B34)</f>
        <v>17174742</v>
      </c>
      <c r="C35" s="241">
        <f>SUM(C7:C34)</f>
        <v>16102854</v>
      </c>
      <c r="D35" s="241">
        <f>SUM(D7:D34)</f>
        <v>48107213</v>
      </c>
      <c r="E35" s="241">
        <f>SUM(E7:E34)</f>
        <v>47216235</v>
      </c>
      <c r="F35" s="242">
        <f>E35*100/D35-100</f>
        <v>-1.8520673812469681</v>
      </c>
    </row>
    <row r="36" spans="1:6" ht="15.6" customHeight="1">
      <c r="A36" s="46" t="s">
        <v>187</v>
      </c>
    </row>
  </sheetData>
  <mergeCells count="3">
    <mergeCell ref="A5:A6"/>
    <mergeCell ref="B5:C5"/>
    <mergeCell ref="D5:F5"/>
  </mergeCells>
  <conditionalFormatting sqref="A7:F34">
    <cfRule type="expression" dxfId="15" priority="2">
      <formula>MOD(ROW(),2)=0</formula>
    </cfRule>
  </conditionalFormatting>
  <conditionalFormatting sqref="F7:F35">
    <cfRule type="expression" dxfId="14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12B71-5688-4008-97AD-60DC584F2FE6}">
  <sheetPr>
    <pageSetUpPr fitToPage="1"/>
  </sheetPr>
  <dimension ref="A1:N36"/>
  <sheetViews>
    <sheetView workbookViewId="0"/>
  </sheetViews>
  <sheetFormatPr baseColWidth="10" defaultColWidth="8.88671875" defaultRowHeight="15.6" customHeight="1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188</v>
      </c>
      <c r="E1" s="5"/>
      <c r="H1" s="4"/>
      <c r="I1" s="4"/>
      <c r="J1" s="4"/>
      <c r="K1" s="4"/>
      <c r="L1" s="4"/>
      <c r="M1" s="4"/>
    </row>
    <row r="2" spans="1:14" ht="15.6" customHeight="1"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33" t="s">
        <v>1</v>
      </c>
      <c r="B5" s="234" t="s">
        <v>176</v>
      </c>
      <c r="C5" s="234"/>
      <c r="D5" s="234" t="s">
        <v>0</v>
      </c>
      <c r="E5" s="234"/>
      <c r="F5" s="234"/>
      <c r="N5" s="74" t="s">
        <v>185</v>
      </c>
    </row>
    <row r="6" spans="1:14" ht="15.6" customHeight="1">
      <c r="A6" s="233"/>
      <c r="B6" s="235">
        <v>2025</v>
      </c>
      <c r="C6" s="235">
        <v>2026</v>
      </c>
      <c r="D6" s="235">
        <v>2025</v>
      </c>
      <c r="E6" s="235">
        <v>2026</v>
      </c>
      <c r="F6" s="154" t="s">
        <v>186</v>
      </c>
    </row>
    <row r="7" spans="1:14" ht="15.6" customHeight="1">
      <c r="A7" s="236" t="s">
        <v>18</v>
      </c>
      <c r="B7" s="237">
        <v>451084</v>
      </c>
      <c r="C7" s="237">
        <v>456406</v>
      </c>
      <c r="D7" s="237">
        <v>1342949</v>
      </c>
      <c r="E7" s="237">
        <v>1229210</v>
      </c>
      <c r="F7" s="238">
        <v>-8.4693461925955518</v>
      </c>
      <c r="G7" s="6"/>
    </row>
    <row r="8" spans="1:14" s="33" customFormat="1" ht="15.6" customHeight="1">
      <c r="A8" s="236" t="s">
        <v>11</v>
      </c>
      <c r="B8" s="237">
        <v>0</v>
      </c>
      <c r="C8" s="237">
        <v>0</v>
      </c>
      <c r="D8" s="237">
        <v>0</v>
      </c>
      <c r="E8" s="237">
        <v>2100</v>
      </c>
      <c r="F8" s="238"/>
    </row>
    <row r="9" spans="1:14" ht="15.6" customHeight="1">
      <c r="A9" s="236" t="s">
        <v>8</v>
      </c>
      <c r="B9" s="237">
        <v>6032</v>
      </c>
      <c r="C9" s="237">
        <v>0</v>
      </c>
      <c r="D9" s="237">
        <v>12032</v>
      </c>
      <c r="E9" s="237">
        <v>16902</v>
      </c>
      <c r="F9" s="238">
        <v>40.475398936170222</v>
      </c>
      <c r="G9" s="6"/>
    </row>
    <row r="10" spans="1:14" ht="15.6" customHeight="1">
      <c r="A10" s="236" t="s">
        <v>10</v>
      </c>
      <c r="B10" s="237">
        <v>24114</v>
      </c>
      <c r="C10" s="237">
        <v>14052</v>
      </c>
      <c r="D10" s="237">
        <v>81801</v>
      </c>
      <c r="E10" s="237">
        <v>43280</v>
      </c>
      <c r="F10" s="238">
        <v>-47.091111355606898</v>
      </c>
    </row>
    <row r="11" spans="1:14" ht="15.6" customHeight="1">
      <c r="A11" s="236" t="s">
        <v>9</v>
      </c>
      <c r="B11" s="237">
        <v>1077035</v>
      </c>
      <c r="C11" s="237">
        <v>1246673</v>
      </c>
      <c r="D11" s="237">
        <v>2920941</v>
      </c>
      <c r="E11" s="237">
        <v>2731771</v>
      </c>
      <c r="F11" s="238">
        <v>-6.4763375912077654</v>
      </c>
    </row>
    <row r="12" spans="1:14" ht="15.6" customHeight="1">
      <c r="A12" s="236" t="s">
        <v>6</v>
      </c>
      <c r="B12" s="237">
        <v>5852</v>
      </c>
      <c r="C12" s="237">
        <v>0</v>
      </c>
      <c r="D12" s="237">
        <v>17456</v>
      </c>
      <c r="E12" s="237">
        <v>4697</v>
      </c>
      <c r="F12" s="238">
        <v>-73.092346471127399</v>
      </c>
    </row>
    <row r="13" spans="1:14" ht="15.6" customHeight="1">
      <c r="A13" s="236" t="s">
        <v>175</v>
      </c>
      <c r="B13" s="237">
        <v>21500</v>
      </c>
      <c r="C13" s="237">
        <v>0</v>
      </c>
      <c r="D13" s="237">
        <v>30992</v>
      </c>
      <c r="E13" s="237">
        <v>0</v>
      </c>
      <c r="F13" s="238">
        <v>-100</v>
      </c>
    </row>
    <row r="14" spans="1:14" ht="15.6" customHeight="1">
      <c r="A14" s="236" t="s">
        <v>148</v>
      </c>
      <c r="B14" s="237">
        <v>740812</v>
      </c>
      <c r="C14" s="237">
        <v>773584</v>
      </c>
      <c r="D14" s="237">
        <v>1558767</v>
      </c>
      <c r="E14" s="237">
        <v>1857356</v>
      </c>
      <c r="F14" s="238">
        <v>19.155460694253861</v>
      </c>
    </row>
    <row r="15" spans="1:14" ht="15.6" customHeight="1">
      <c r="A15" s="236" t="s">
        <v>145</v>
      </c>
      <c r="B15" s="237">
        <v>1216101</v>
      </c>
      <c r="C15" s="237">
        <v>1614278</v>
      </c>
      <c r="D15" s="237">
        <v>3969716</v>
      </c>
      <c r="E15" s="237">
        <v>4139834</v>
      </c>
      <c r="F15" s="238">
        <v>4.2853947234512484</v>
      </c>
    </row>
    <row r="16" spans="1:14" ht="15.6" customHeight="1">
      <c r="A16" s="236" t="s">
        <v>144</v>
      </c>
      <c r="B16" s="237">
        <v>1762127</v>
      </c>
      <c r="C16" s="237">
        <v>1515348</v>
      </c>
      <c r="D16" s="237">
        <v>4858111</v>
      </c>
      <c r="E16" s="237">
        <v>4868862</v>
      </c>
      <c r="F16" s="238">
        <v>0.22130000734853181</v>
      </c>
      <c r="G16" s="1"/>
    </row>
    <row r="17" spans="1:7" ht="15.6" customHeight="1">
      <c r="A17" s="236" t="s">
        <v>150</v>
      </c>
      <c r="B17" s="237">
        <v>480482</v>
      </c>
      <c r="C17" s="237">
        <v>403242</v>
      </c>
      <c r="D17" s="237">
        <v>1587755</v>
      </c>
      <c r="E17" s="237">
        <v>1516784</v>
      </c>
      <c r="F17" s="238">
        <v>-4.4698961741578529</v>
      </c>
      <c r="G17" s="2"/>
    </row>
    <row r="18" spans="1:7" ht="15.6" customHeight="1">
      <c r="A18" s="236" t="s">
        <v>147</v>
      </c>
      <c r="B18" s="237">
        <v>16780</v>
      </c>
      <c r="C18" s="237">
        <v>85874</v>
      </c>
      <c r="D18" s="237">
        <v>73375</v>
      </c>
      <c r="E18" s="237">
        <v>169294</v>
      </c>
      <c r="F18" s="238">
        <v>130.72436115843271</v>
      </c>
    </row>
    <row r="19" spans="1:7" ht="15.6" customHeight="1">
      <c r="A19" s="236" t="s">
        <v>143</v>
      </c>
      <c r="B19" s="237">
        <v>232074</v>
      </c>
      <c r="C19" s="237">
        <v>211332</v>
      </c>
      <c r="D19" s="237">
        <v>490776</v>
      </c>
      <c r="E19" s="237">
        <v>664666</v>
      </c>
      <c r="F19" s="238">
        <v>35.431642949125461</v>
      </c>
    </row>
    <row r="20" spans="1:7" ht="15.6" customHeight="1">
      <c r="A20" s="236" t="s">
        <v>142</v>
      </c>
      <c r="B20" s="237">
        <v>101080</v>
      </c>
      <c r="C20" s="237">
        <v>91320</v>
      </c>
      <c r="D20" s="237">
        <v>291106</v>
      </c>
      <c r="E20" s="237">
        <v>264114</v>
      </c>
      <c r="F20" s="238">
        <v>-9.272223863472405</v>
      </c>
    </row>
    <row r="21" spans="1:7" ht="15.6" customHeight="1">
      <c r="A21" s="236" t="s">
        <v>149</v>
      </c>
      <c r="B21" s="237">
        <v>921828</v>
      </c>
      <c r="C21" s="237">
        <v>672105</v>
      </c>
      <c r="D21" s="237">
        <v>3053242</v>
      </c>
      <c r="E21" s="237">
        <v>3001229</v>
      </c>
      <c r="F21" s="238">
        <v>-1.7035334899755701</v>
      </c>
    </row>
    <row r="22" spans="1:7" ht="15.6" customHeight="1">
      <c r="A22" s="236" t="s">
        <v>146</v>
      </c>
      <c r="B22" s="237">
        <v>100955</v>
      </c>
      <c r="C22" s="237">
        <v>133015</v>
      </c>
      <c r="D22" s="237">
        <v>253305</v>
      </c>
      <c r="E22" s="237">
        <v>329755</v>
      </c>
      <c r="F22" s="238">
        <v>30.18100708631885</v>
      </c>
    </row>
    <row r="23" spans="1:7" ht="15.6" customHeight="1">
      <c r="A23" s="236" t="s">
        <v>165</v>
      </c>
      <c r="B23" s="237">
        <v>6283</v>
      </c>
      <c r="C23" s="237">
        <v>1995</v>
      </c>
      <c r="D23" s="237">
        <v>12659</v>
      </c>
      <c r="E23" s="237">
        <v>21648</v>
      </c>
      <c r="F23" s="238">
        <v>71.008768465123637</v>
      </c>
    </row>
    <row r="24" spans="1:7" ht="15.6" customHeight="1">
      <c r="A24" s="236" t="s">
        <v>141</v>
      </c>
      <c r="B24" s="237">
        <v>0</v>
      </c>
      <c r="C24" s="237">
        <v>0</v>
      </c>
      <c r="D24" s="237">
        <v>0</v>
      </c>
      <c r="E24" s="237">
        <v>0</v>
      </c>
      <c r="F24" s="238"/>
    </row>
    <row r="25" spans="1:7" ht="15.6" customHeight="1">
      <c r="A25" s="236" t="s">
        <v>140</v>
      </c>
      <c r="B25" s="237">
        <v>0</v>
      </c>
      <c r="C25" s="237">
        <v>0</v>
      </c>
      <c r="D25" s="237">
        <v>0</v>
      </c>
      <c r="E25" s="237">
        <v>0</v>
      </c>
      <c r="F25" s="238"/>
    </row>
    <row r="26" spans="1:7" ht="15.6" customHeight="1">
      <c r="A26" s="236" t="s">
        <v>152</v>
      </c>
      <c r="B26" s="237">
        <v>77655</v>
      </c>
      <c r="C26" s="237">
        <v>76765</v>
      </c>
      <c r="D26" s="237">
        <v>179962</v>
      </c>
      <c r="E26" s="237">
        <v>173610</v>
      </c>
      <c r="F26" s="238">
        <v>-3.5296340338515928</v>
      </c>
    </row>
    <row r="27" spans="1:7" ht="15.6" customHeight="1">
      <c r="A27" s="236" t="s">
        <v>173</v>
      </c>
      <c r="B27" s="237">
        <v>0</v>
      </c>
      <c r="C27" s="237">
        <v>0</v>
      </c>
      <c r="D27" s="237">
        <v>0</v>
      </c>
      <c r="E27" s="237">
        <v>0</v>
      </c>
      <c r="F27" s="238"/>
    </row>
    <row r="28" spans="1:7" ht="15.6" customHeight="1">
      <c r="A28" s="236" t="s">
        <v>177</v>
      </c>
      <c r="B28" s="237">
        <v>53460</v>
      </c>
      <c r="C28" s="237">
        <v>57237</v>
      </c>
      <c r="D28" s="237">
        <v>152674</v>
      </c>
      <c r="E28" s="237">
        <v>202937</v>
      </c>
      <c r="F28" s="238">
        <v>32.921781049818577</v>
      </c>
    </row>
    <row r="29" spans="1:7" ht="15.6" customHeight="1">
      <c r="A29" s="236" t="s">
        <v>178</v>
      </c>
      <c r="B29" s="237">
        <v>16228</v>
      </c>
      <c r="C29" s="237">
        <v>15472</v>
      </c>
      <c r="D29" s="237">
        <v>51120</v>
      </c>
      <c r="E29" s="237">
        <v>36481</v>
      </c>
      <c r="F29" s="238">
        <v>-28.63654147104852</v>
      </c>
    </row>
    <row r="30" spans="1:7" ht="15.6" customHeight="1">
      <c r="A30" s="236" t="s">
        <v>179</v>
      </c>
      <c r="B30" s="237">
        <v>22237</v>
      </c>
      <c r="C30" s="237">
        <v>86640</v>
      </c>
      <c r="D30" s="237">
        <v>82461</v>
      </c>
      <c r="E30" s="237">
        <v>185475</v>
      </c>
      <c r="F30" s="238">
        <v>124.9245097682541</v>
      </c>
    </row>
    <row r="31" spans="1:7" ht="15.6" customHeight="1">
      <c r="A31" s="236" t="s">
        <v>180</v>
      </c>
      <c r="B31" s="237">
        <v>1027850</v>
      </c>
      <c r="C31" s="237">
        <v>1049954</v>
      </c>
      <c r="D31" s="237">
        <v>3247848</v>
      </c>
      <c r="E31" s="237">
        <v>3310247</v>
      </c>
      <c r="F31" s="238">
        <v>1.921241388143784</v>
      </c>
    </row>
    <row r="32" spans="1:7" ht="15.6" customHeight="1">
      <c r="A32" s="236" t="s">
        <v>181</v>
      </c>
      <c r="B32" s="237">
        <v>366220</v>
      </c>
      <c r="C32" s="237">
        <v>363112</v>
      </c>
      <c r="D32" s="237">
        <v>774392</v>
      </c>
      <c r="E32" s="237">
        <v>868654</v>
      </c>
      <c r="F32" s="238">
        <v>12.17238814450563</v>
      </c>
    </row>
    <row r="33" spans="1:6" ht="15.6" customHeight="1">
      <c r="A33" s="236" t="s">
        <v>182</v>
      </c>
      <c r="B33" s="237">
        <v>0</v>
      </c>
      <c r="C33" s="237">
        <v>2367</v>
      </c>
      <c r="D33" s="237">
        <v>2986</v>
      </c>
      <c r="E33" s="237">
        <v>8266</v>
      </c>
      <c r="F33" s="238">
        <v>176.8251841929002</v>
      </c>
    </row>
    <row r="34" spans="1:6" ht="15.6" customHeight="1">
      <c r="A34" s="236" t="s">
        <v>183</v>
      </c>
      <c r="B34" s="237">
        <v>14807</v>
      </c>
      <c r="C34" s="237">
        <v>16977</v>
      </c>
      <c r="D34" s="237">
        <v>68645</v>
      </c>
      <c r="E34" s="237">
        <v>67298</v>
      </c>
      <c r="F34" s="238">
        <v>-1.96226964818996</v>
      </c>
    </row>
    <row r="35" spans="1:6" ht="15.6" customHeight="1">
      <c r="A35" s="240" t="s">
        <v>153</v>
      </c>
      <c r="B35" s="241">
        <f>SUM(B7:B34)</f>
        <v>8742596</v>
      </c>
      <c r="C35" s="241">
        <f>SUM(C7:C34)</f>
        <v>8887748</v>
      </c>
      <c r="D35" s="241">
        <f>SUM(D7:D34)</f>
        <v>25115071</v>
      </c>
      <c r="E35" s="241">
        <f>SUM(E7:E34)</f>
        <v>25714470</v>
      </c>
      <c r="F35" s="242">
        <f>E35*100/D35-100</f>
        <v>2.3866108122887653</v>
      </c>
    </row>
    <row r="36" spans="1:6" ht="15.6" customHeight="1">
      <c r="A36" s="46" t="s">
        <v>187</v>
      </c>
    </row>
  </sheetData>
  <mergeCells count="3">
    <mergeCell ref="A5:A6"/>
    <mergeCell ref="B5:C5"/>
    <mergeCell ref="D5:F5"/>
  </mergeCells>
  <conditionalFormatting sqref="A7:F34">
    <cfRule type="expression" dxfId="13" priority="2">
      <formula>MOD(ROW(),2)=0</formula>
    </cfRule>
  </conditionalFormatting>
  <conditionalFormatting sqref="F7:F35">
    <cfRule type="expression" dxfId="12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9756F-AE25-4DFD-AE48-D854EE2081F2}">
  <sheetPr>
    <pageSetUpPr fitToPage="1"/>
  </sheetPr>
  <dimension ref="A1:N36"/>
  <sheetViews>
    <sheetView workbookViewId="0"/>
  </sheetViews>
  <sheetFormatPr baseColWidth="10" defaultColWidth="8.88671875" defaultRowHeight="15.6" customHeight="1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189</v>
      </c>
      <c r="E1" s="5"/>
      <c r="H1" s="4"/>
      <c r="I1" s="4"/>
      <c r="J1" s="4"/>
      <c r="K1" s="4"/>
      <c r="L1" s="4"/>
      <c r="M1" s="4"/>
    </row>
    <row r="2" spans="1:14" ht="15.6" customHeight="1"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33" t="s">
        <v>1</v>
      </c>
      <c r="B5" s="234" t="s">
        <v>176</v>
      </c>
      <c r="C5" s="234"/>
      <c r="D5" s="234" t="s">
        <v>0</v>
      </c>
      <c r="E5" s="234"/>
      <c r="F5" s="234"/>
      <c r="N5" s="74" t="s">
        <v>185</v>
      </c>
    </row>
    <row r="6" spans="1:14" ht="15.6" customHeight="1">
      <c r="A6" s="233"/>
      <c r="B6" s="235">
        <v>2025</v>
      </c>
      <c r="C6" s="235">
        <v>2026</v>
      </c>
      <c r="D6" s="235">
        <v>2025</v>
      </c>
      <c r="E6" s="235">
        <v>2026</v>
      </c>
      <c r="F6" s="154" t="s">
        <v>186</v>
      </c>
    </row>
    <row r="7" spans="1:14" ht="15.6" customHeight="1">
      <c r="A7" s="236" t="s">
        <v>18</v>
      </c>
      <c r="B7" s="237">
        <v>238948</v>
      </c>
      <c r="C7" s="237">
        <v>128420</v>
      </c>
      <c r="D7" s="237">
        <v>638976</v>
      </c>
      <c r="E7" s="237">
        <v>534841</v>
      </c>
      <c r="F7" s="238">
        <v>-16.297169220753201</v>
      </c>
      <c r="G7" s="6"/>
    </row>
    <row r="8" spans="1:14" ht="15.6" customHeight="1">
      <c r="A8" s="236" t="s">
        <v>11</v>
      </c>
      <c r="B8" s="237">
        <v>58910</v>
      </c>
      <c r="C8" s="237">
        <v>23918</v>
      </c>
      <c r="D8" s="237">
        <v>140703</v>
      </c>
      <c r="E8" s="237">
        <v>85791</v>
      </c>
      <c r="F8" s="238">
        <v>-39.02688642033219</v>
      </c>
    </row>
    <row r="9" spans="1:14" ht="15.6" customHeight="1">
      <c r="A9" s="236" t="s">
        <v>8</v>
      </c>
      <c r="B9" s="237">
        <v>9328</v>
      </c>
      <c r="C9" s="237">
        <v>12062</v>
      </c>
      <c r="D9" s="237">
        <v>50774</v>
      </c>
      <c r="E9" s="237">
        <v>43362</v>
      </c>
      <c r="F9" s="238">
        <v>-14.598022609997241</v>
      </c>
    </row>
    <row r="10" spans="1:14" ht="15.6" customHeight="1">
      <c r="A10" s="236" t="s">
        <v>10</v>
      </c>
      <c r="B10" s="237">
        <v>182000</v>
      </c>
      <c r="C10" s="237">
        <v>42053</v>
      </c>
      <c r="D10" s="237">
        <v>385293</v>
      </c>
      <c r="E10" s="237">
        <v>296570</v>
      </c>
      <c r="F10" s="238">
        <v>-23.027410308518451</v>
      </c>
    </row>
    <row r="11" spans="1:14" ht="15.6" customHeight="1">
      <c r="A11" s="236" t="s">
        <v>9</v>
      </c>
      <c r="B11" s="237">
        <v>12581</v>
      </c>
      <c r="C11" s="237">
        <v>18577</v>
      </c>
      <c r="D11" s="237">
        <v>40896</v>
      </c>
      <c r="E11" s="237">
        <v>46320</v>
      </c>
      <c r="F11" s="238">
        <v>13.262910798122061</v>
      </c>
    </row>
    <row r="12" spans="1:14" ht="15.6" customHeight="1">
      <c r="A12" s="236" t="s">
        <v>6</v>
      </c>
      <c r="B12" s="237">
        <v>59757</v>
      </c>
      <c r="C12" s="237">
        <v>116921</v>
      </c>
      <c r="D12" s="237">
        <v>223769</v>
      </c>
      <c r="E12" s="237">
        <v>303143</v>
      </c>
      <c r="F12" s="238">
        <v>35.471401311173572</v>
      </c>
    </row>
    <row r="13" spans="1:14" ht="15.6" customHeight="1">
      <c r="A13" s="236" t="s">
        <v>175</v>
      </c>
      <c r="B13" s="237">
        <v>9800</v>
      </c>
      <c r="C13" s="237">
        <v>4102</v>
      </c>
      <c r="D13" s="237">
        <v>21340</v>
      </c>
      <c r="E13" s="237">
        <v>14171</v>
      </c>
      <c r="F13" s="238">
        <v>-33.594189315838797</v>
      </c>
    </row>
    <row r="14" spans="1:14" ht="15.6" customHeight="1">
      <c r="A14" s="236" t="s">
        <v>148</v>
      </c>
      <c r="B14" s="237">
        <v>325851</v>
      </c>
      <c r="C14" s="237">
        <v>162040</v>
      </c>
      <c r="D14" s="237">
        <v>650324</v>
      </c>
      <c r="E14" s="237">
        <v>506412</v>
      </c>
      <c r="F14" s="238">
        <v>-22.129277098799989</v>
      </c>
    </row>
    <row r="15" spans="1:14" ht="15.6" customHeight="1">
      <c r="A15" s="236" t="s">
        <v>145</v>
      </c>
      <c r="B15" s="237">
        <v>250950</v>
      </c>
      <c r="C15" s="237">
        <v>156413</v>
      </c>
      <c r="D15" s="237">
        <v>520774</v>
      </c>
      <c r="E15" s="237">
        <v>529564</v>
      </c>
      <c r="F15" s="238">
        <v>1.68787228241041</v>
      </c>
    </row>
    <row r="16" spans="1:14" ht="15.6" customHeight="1">
      <c r="A16" s="236" t="s">
        <v>144</v>
      </c>
      <c r="B16" s="237">
        <v>524143</v>
      </c>
      <c r="C16" s="237">
        <v>376100</v>
      </c>
      <c r="D16" s="237">
        <v>1277901</v>
      </c>
      <c r="E16" s="237">
        <v>1185248</v>
      </c>
      <c r="F16" s="238">
        <v>-7.2504051565809817</v>
      </c>
      <c r="G16" s="1"/>
    </row>
    <row r="17" spans="1:7" ht="15.6" customHeight="1">
      <c r="A17" s="236" t="s">
        <v>150</v>
      </c>
      <c r="B17" s="237">
        <v>576283</v>
      </c>
      <c r="C17" s="237">
        <v>407071</v>
      </c>
      <c r="D17" s="237">
        <v>1556819</v>
      </c>
      <c r="E17" s="237">
        <v>1483645</v>
      </c>
      <c r="F17" s="238">
        <v>-4.7002252670348952</v>
      </c>
      <c r="G17" s="2"/>
    </row>
    <row r="18" spans="1:7" ht="15.6" customHeight="1">
      <c r="A18" s="236" t="s">
        <v>147</v>
      </c>
      <c r="B18" s="237">
        <v>0</v>
      </c>
      <c r="C18" s="237">
        <v>0</v>
      </c>
      <c r="D18" s="237">
        <v>0</v>
      </c>
      <c r="E18" s="237">
        <v>0</v>
      </c>
      <c r="F18" s="238"/>
    </row>
    <row r="19" spans="1:7" ht="15.6" customHeight="1">
      <c r="A19" s="236" t="s">
        <v>143</v>
      </c>
      <c r="B19" s="237">
        <v>192592</v>
      </c>
      <c r="C19" s="237">
        <v>153061</v>
      </c>
      <c r="D19" s="237">
        <v>469581</v>
      </c>
      <c r="E19" s="237">
        <v>617795</v>
      </c>
      <c r="F19" s="238">
        <v>31.563031724026299</v>
      </c>
    </row>
    <row r="20" spans="1:7" ht="15.6" customHeight="1">
      <c r="A20" s="236" t="s">
        <v>142</v>
      </c>
      <c r="B20" s="237">
        <v>942844</v>
      </c>
      <c r="C20" s="237">
        <v>384517</v>
      </c>
      <c r="D20" s="237">
        <v>2520854</v>
      </c>
      <c r="E20" s="237">
        <v>1505252</v>
      </c>
      <c r="F20" s="238">
        <v>-40.288013506533893</v>
      </c>
    </row>
    <row r="21" spans="1:7" ht="15.6" customHeight="1">
      <c r="A21" s="236" t="s">
        <v>149</v>
      </c>
      <c r="B21" s="237">
        <v>216533</v>
      </c>
      <c r="C21" s="237">
        <v>129601</v>
      </c>
      <c r="D21" s="237">
        <v>711057</v>
      </c>
      <c r="E21" s="237">
        <v>555881</v>
      </c>
      <c r="F21" s="238">
        <v>-21.823285615639819</v>
      </c>
    </row>
    <row r="22" spans="1:7" ht="15.6" customHeight="1">
      <c r="A22" s="236" t="s">
        <v>146</v>
      </c>
      <c r="B22" s="237">
        <v>42354</v>
      </c>
      <c r="C22" s="237">
        <v>24761</v>
      </c>
      <c r="D22" s="237">
        <v>88606</v>
      </c>
      <c r="E22" s="237">
        <v>73706</v>
      </c>
      <c r="F22" s="238">
        <v>-16.816016974019821</v>
      </c>
    </row>
    <row r="23" spans="1:7" ht="15.6" customHeight="1">
      <c r="A23" s="236" t="s">
        <v>165</v>
      </c>
      <c r="B23" s="237">
        <v>53943</v>
      </c>
      <c r="C23" s="237">
        <v>75134</v>
      </c>
      <c r="D23" s="237">
        <v>229554</v>
      </c>
      <c r="E23" s="237">
        <v>185632</v>
      </c>
      <c r="F23" s="238">
        <v>-19.13362433240108</v>
      </c>
    </row>
    <row r="24" spans="1:7" ht="15.6" customHeight="1">
      <c r="A24" s="236" t="s">
        <v>141</v>
      </c>
      <c r="B24" s="237">
        <v>88332</v>
      </c>
      <c r="C24" s="237">
        <v>75074</v>
      </c>
      <c r="D24" s="237">
        <v>314205</v>
      </c>
      <c r="E24" s="237">
        <v>184142</v>
      </c>
      <c r="F24" s="238">
        <v>-41.394312630289143</v>
      </c>
    </row>
    <row r="25" spans="1:7" ht="15.6" customHeight="1">
      <c r="A25" s="236" t="s">
        <v>140</v>
      </c>
      <c r="B25" s="237">
        <v>0</v>
      </c>
      <c r="C25" s="237">
        <v>0</v>
      </c>
      <c r="D25" s="237">
        <v>0</v>
      </c>
      <c r="E25" s="237">
        <v>0</v>
      </c>
      <c r="F25" s="238"/>
    </row>
    <row r="26" spans="1:7" ht="15.6" customHeight="1">
      <c r="A26" s="236" t="s">
        <v>152</v>
      </c>
      <c r="B26" s="237">
        <v>5333</v>
      </c>
      <c r="C26" s="237">
        <v>17605</v>
      </c>
      <c r="D26" s="237">
        <v>38223</v>
      </c>
      <c r="E26" s="237">
        <v>43351</v>
      </c>
      <c r="F26" s="238">
        <v>13.416006069643929</v>
      </c>
    </row>
    <row r="27" spans="1:7" ht="15.6" customHeight="1">
      <c r="A27" s="236" t="s">
        <v>173</v>
      </c>
      <c r="B27" s="237">
        <v>77902</v>
      </c>
      <c r="C27" s="237">
        <v>43086</v>
      </c>
      <c r="D27" s="237">
        <v>242828</v>
      </c>
      <c r="E27" s="237">
        <v>164831</v>
      </c>
      <c r="F27" s="238">
        <v>-32.120266196649482</v>
      </c>
    </row>
    <row r="28" spans="1:7" ht="15.6" customHeight="1">
      <c r="A28" s="236" t="s">
        <v>177</v>
      </c>
      <c r="B28" s="237">
        <v>11721</v>
      </c>
      <c r="C28" s="237">
        <v>20684</v>
      </c>
      <c r="D28" s="237">
        <v>41677</v>
      </c>
      <c r="E28" s="237">
        <v>42013</v>
      </c>
      <c r="F28" s="238">
        <v>0.80620006238453346</v>
      </c>
    </row>
    <row r="29" spans="1:7" ht="15.6" customHeight="1">
      <c r="A29" s="236" t="s">
        <v>178</v>
      </c>
      <c r="B29" s="237">
        <v>238602</v>
      </c>
      <c r="C29" s="237">
        <v>120428</v>
      </c>
      <c r="D29" s="237">
        <v>466514</v>
      </c>
      <c r="E29" s="237">
        <v>493072</v>
      </c>
      <c r="F29" s="238">
        <v>5.6928623792640707</v>
      </c>
    </row>
    <row r="30" spans="1:7" ht="15.6" customHeight="1">
      <c r="A30" s="236" t="s">
        <v>179</v>
      </c>
      <c r="B30" s="237">
        <v>157488</v>
      </c>
      <c r="C30" s="237">
        <v>112108</v>
      </c>
      <c r="D30" s="237">
        <v>422649</v>
      </c>
      <c r="E30" s="237">
        <v>281050</v>
      </c>
      <c r="F30" s="238">
        <v>-33.50274104516987</v>
      </c>
    </row>
    <row r="31" spans="1:7" ht="15.6" customHeight="1">
      <c r="A31" s="236" t="s">
        <v>180</v>
      </c>
      <c r="B31" s="237">
        <v>580178</v>
      </c>
      <c r="C31" s="237">
        <v>472378</v>
      </c>
      <c r="D31" s="237">
        <v>1727836</v>
      </c>
      <c r="E31" s="237">
        <v>1647560</v>
      </c>
      <c r="F31" s="238">
        <v>-4.6460427957282917</v>
      </c>
    </row>
    <row r="32" spans="1:7" ht="15.6" customHeight="1">
      <c r="A32" s="236" t="s">
        <v>181</v>
      </c>
      <c r="B32" s="237">
        <v>169566</v>
      </c>
      <c r="C32" s="237">
        <v>182403</v>
      </c>
      <c r="D32" s="237">
        <v>460207</v>
      </c>
      <c r="E32" s="237">
        <v>432794</v>
      </c>
      <c r="F32" s="238">
        <v>-5.9566673257903489</v>
      </c>
    </row>
    <row r="33" spans="1:7" ht="15.6" customHeight="1">
      <c r="A33" s="236" t="s">
        <v>182</v>
      </c>
      <c r="B33" s="237">
        <v>5121</v>
      </c>
      <c r="C33" s="237">
        <v>10026</v>
      </c>
      <c r="D33" s="237">
        <v>13887</v>
      </c>
      <c r="E33" s="237">
        <v>12444</v>
      </c>
      <c r="F33" s="238">
        <v>-10.391013177792169</v>
      </c>
    </row>
    <row r="34" spans="1:7" ht="15.6" customHeight="1">
      <c r="A34" s="236" t="s">
        <v>183</v>
      </c>
      <c r="B34" s="237">
        <v>5457</v>
      </c>
      <c r="C34" s="237">
        <v>29187</v>
      </c>
      <c r="D34" s="237">
        <v>42229</v>
      </c>
      <c r="E34" s="237">
        <v>69175</v>
      </c>
      <c r="F34" s="238">
        <v>63.809230623505186</v>
      </c>
    </row>
    <row r="35" spans="1:7" s="33" customFormat="1" ht="15.6" customHeight="1">
      <c r="A35" s="240" t="s">
        <v>153</v>
      </c>
      <c r="B35" s="241">
        <f>SUM(B7:B34)</f>
        <v>5036517</v>
      </c>
      <c r="C35" s="241">
        <f>SUM(C7:C34)</f>
        <v>3297730</v>
      </c>
      <c r="D35" s="241">
        <f>SUM(D7:D34)</f>
        <v>13297476</v>
      </c>
      <c r="E35" s="241">
        <f>SUM(E7:E34)</f>
        <v>11337765</v>
      </c>
      <c r="F35" s="242">
        <f>E35*100/D35-100</f>
        <v>-14.73746596722566</v>
      </c>
      <c r="G35" s="239"/>
    </row>
    <row r="36" spans="1:7" ht="15.6" customHeight="1">
      <c r="A36" s="46" t="s">
        <v>187</v>
      </c>
      <c r="B36" s="151"/>
      <c r="C36" s="151"/>
      <c r="D36" s="151"/>
      <c r="E36" s="151"/>
      <c r="F36" s="151"/>
      <c r="G36" s="6"/>
    </row>
  </sheetData>
  <mergeCells count="3">
    <mergeCell ref="A5:A6"/>
    <mergeCell ref="B5:C5"/>
    <mergeCell ref="D5:F5"/>
  </mergeCells>
  <conditionalFormatting sqref="A7:F34">
    <cfRule type="expression" dxfId="11" priority="2">
      <formula>MOD(ROW(),2)=0</formula>
    </cfRule>
  </conditionalFormatting>
  <conditionalFormatting sqref="F7:F35">
    <cfRule type="expression" dxfId="10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E4CD8-D054-4F93-A4C8-9F16B98A666A}">
  <sheetPr>
    <pageSetUpPr fitToPage="1"/>
  </sheetPr>
  <dimension ref="A1:N36"/>
  <sheetViews>
    <sheetView workbookViewId="0"/>
  </sheetViews>
  <sheetFormatPr baseColWidth="10" defaultColWidth="8.88671875" defaultRowHeight="15.6" customHeight="1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190</v>
      </c>
      <c r="E1" s="5"/>
      <c r="H1" s="4"/>
      <c r="I1" s="4"/>
      <c r="J1" s="4"/>
      <c r="K1" s="4"/>
      <c r="L1" s="4"/>
      <c r="M1" s="4"/>
    </row>
    <row r="2" spans="1:14" ht="15.6" customHeight="1"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33" t="s">
        <v>1</v>
      </c>
      <c r="B5" s="234" t="s">
        <v>176</v>
      </c>
      <c r="C5" s="234"/>
      <c r="D5" s="234" t="s">
        <v>0</v>
      </c>
      <c r="E5" s="234"/>
      <c r="F5" s="234"/>
      <c r="N5" s="74" t="s">
        <v>185</v>
      </c>
    </row>
    <row r="6" spans="1:14" ht="15.6" customHeight="1">
      <c r="A6" s="233"/>
      <c r="B6" s="235">
        <v>2025</v>
      </c>
      <c r="C6" s="235">
        <v>2026</v>
      </c>
      <c r="D6" s="235">
        <v>2025</v>
      </c>
      <c r="E6" s="235">
        <v>2026</v>
      </c>
      <c r="F6" s="154" t="s">
        <v>186</v>
      </c>
    </row>
    <row r="7" spans="1:14" ht="15.6" customHeight="1">
      <c r="A7" s="236" t="s">
        <v>18</v>
      </c>
      <c r="B7" s="237">
        <v>43233</v>
      </c>
      <c r="C7" s="237">
        <v>29111</v>
      </c>
      <c r="D7" s="237">
        <v>66298</v>
      </c>
      <c r="E7" s="237">
        <v>78404</v>
      </c>
      <c r="F7" s="238">
        <v>18.25997767655133</v>
      </c>
      <c r="G7" s="6"/>
    </row>
    <row r="8" spans="1:14" s="33" customFormat="1" ht="15.6" customHeight="1">
      <c r="A8" s="236" t="s">
        <v>11</v>
      </c>
      <c r="B8" s="237">
        <v>14539</v>
      </c>
      <c r="C8" s="237">
        <v>19551</v>
      </c>
      <c r="D8" s="237">
        <v>57916</v>
      </c>
      <c r="E8" s="237">
        <v>49016</v>
      </c>
      <c r="F8" s="238">
        <v>-15.36708336211065</v>
      </c>
      <c r="G8" s="239"/>
    </row>
    <row r="9" spans="1:14" ht="15.6" customHeight="1">
      <c r="A9" s="236" t="s">
        <v>8</v>
      </c>
      <c r="B9" s="237">
        <v>58198</v>
      </c>
      <c r="C9" s="237">
        <v>64937</v>
      </c>
      <c r="D9" s="237">
        <v>158087</v>
      </c>
      <c r="E9" s="237">
        <v>140323</v>
      </c>
      <c r="F9" s="238">
        <v>-11.236850594925579</v>
      </c>
      <c r="G9" s="243"/>
    </row>
    <row r="10" spans="1:14" ht="15.6" customHeight="1">
      <c r="A10" s="236" t="s">
        <v>10</v>
      </c>
      <c r="B10" s="237">
        <v>632</v>
      </c>
      <c r="C10" s="237">
        <v>19291</v>
      </c>
      <c r="D10" s="237">
        <v>15982</v>
      </c>
      <c r="E10" s="237">
        <v>156010</v>
      </c>
      <c r="F10" s="238">
        <v>876.16068076586168</v>
      </c>
      <c r="G10" s="244"/>
    </row>
    <row r="11" spans="1:14" ht="15.6" customHeight="1">
      <c r="A11" s="236" t="s">
        <v>9</v>
      </c>
      <c r="B11" s="237">
        <v>500462</v>
      </c>
      <c r="C11" s="237">
        <v>545737</v>
      </c>
      <c r="D11" s="237">
        <v>1481600</v>
      </c>
      <c r="E11" s="237">
        <v>1434522</v>
      </c>
      <c r="F11" s="238">
        <v>-3.1775107991360731</v>
      </c>
    </row>
    <row r="12" spans="1:14" ht="15.6" customHeight="1">
      <c r="A12" s="236" t="s">
        <v>6</v>
      </c>
      <c r="B12" s="237">
        <v>3548</v>
      </c>
      <c r="C12" s="237">
        <v>5441</v>
      </c>
      <c r="D12" s="237">
        <v>15016</v>
      </c>
      <c r="E12" s="237">
        <v>21177</v>
      </c>
      <c r="F12" s="238">
        <v>41.029568460309008</v>
      </c>
    </row>
    <row r="13" spans="1:14" ht="15.6" customHeight="1">
      <c r="A13" s="236" t="s">
        <v>175</v>
      </c>
      <c r="B13" s="237">
        <v>372</v>
      </c>
      <c r="C13" s="237">
        <v>2870</v>
      </c>
      <c r="D13" s="237">
        <v>687</v>
      </c>
      <c r="E13" s="237">
        <v>3886</v>
      </c>
      <c r="F13" s="238">
        <v>465.64774381368278</v>
      </c>
    </row>
    <row r="14" spans="1:14" ht="15.6" customHeight="1">
      <c r="A14" s="236" t="s">
        <v>148</v>
      </c>
      <c r="B14" s="237">
        <v>703843</v>
      </c>
      <c r="C14" s="237">
        <v>790974</v>
      </c>
      <c r="D14" s="237">
        <v>2016339</v>
      </c>
      <c r="E14" s="237">
        <v>2028729</v>
      </c>
      <c r="F14" s="238">
        <v>0.61448000559430216</v>
      </c>
    </row>
    <row r="15" spans="1:14" ht="15.6" customHeight="1">
      <c r="A15" s="236" t="s">
        <v>145</v>
      </c>
      <c r="B15" s="237">
        <v>311920</v>
      </c>
      <c r="C15" s="237">
        <v>376815</v>
      </c>
      <c r="D15" s="237">
        <v>939915</v>
      </c>
      <c r="E15" s="237">
        <v>976165</v>
      </c>
      <c r="F15" s="238">
        <v>3.856731725741156</v>
      </c>
    </row>
    <row r="16" spans="1:14" ht="15.6" customHeight="1">
      <c r="A16" s="236" t="s">
        <v>144</v>
      </c>
      <c r="B16" s="237">
        <v>45178</v>
      </c>
      <c r="C16" s="237">
        <v>59505</v>
      </c>
      <c r="D16" s="237">
        <v>121585</v>
      </c>
      <c r="E16" s="237">
        <v>113353</v>
      </c>
      <c r="F16" s="238">
        <v>-6.7705720277994876</v>
      </c>
      <c r="G16" s="1"/>
    </row>
    <row r="17" spans="1:7" ht="15.6" customHeight="1">
      <c r="A17" s="236" t="s">
        <v>150</v>
      </c>
      <c r="B17" s="237">
        <v>10371</v>
      </c>
      <c r="C17" s="237">
        <v>6149</v>
      </c>
      <c r="D17" s="237">
        <v>22307</v>
      </c>
      <c r="E17" s="237">
        <v>28686</v>
      </c>
      <c r="F17" s="238">
        <v>28.59640471600844</v>
      </c>
      <c r="G17" s="2"/>
    </row>
    <row r="18" spans="1:7" ht="15.6" customHeight="1">
      <c r="A18" s="236" t="s">
        <v>147</v>
      </c>
      <c r="B18" s="237">
        <v>198</v>
      </c>
      <c r="C18" s="237">
        <v>162</v>
      </c>
      <c r="D18" s="237">
        <v>398</v>
      </c>
      <c r="E18" s="237">
        <v>410</v>
      </c>
      <c r="F18" s="238">
        <v>3.015075376884425</v>
      </c>
    </row>
    <row r="19" spans="1:7" ht="15.6" customHeight="1">
      <c r="A19" s="236" t="s">
        <v>143</v>
      </c>
      <c r="B19" s="237">
        <v>4429</v>
      </c>
      <c r="C19" s="237">
        <v>12831</v>
      </c>
      <c r="D19" s="237">
        <v>11864</v>
      </c>
      <c r="E19" s="237">
        <v>36317</v>
      </c>
      <c r="F19" s="238">
        <v>206.1109238031018</v>
      </c>
    </row>
    <row r="20" spans="1:7" ht="15.6" customHeight="1">
      <c r="A20" s="236" t="s">
        <v>142</v>
      </c>
      <c r="B20" s="237">
        <v>50925</v>
      </c>
      <c r="C20" s="237">
        <v>90417</v>
      </c>
      <c r="D20" s="237">
        <v>124095</v>
      </c>
      <c r="E20" s="237">
        <v>217123</v>
      </c>
      <c r="F20" s="238">
        <v>74.965147669124462</v>
      </c>
    </row>
    <row r="21" spans="1:7" ht="15.6" customHeight="1">
      <c r="A21" s="236" t="s">
        <v>149</v>
      </c>
      <c r="B21" s="237">
        <v>9115</v>
      </c>
      <c r="C21" s="237">
        <v>22087</v>
      </c>
      <c r="D21" s="237">
        <v>11252</v>
      </c>
      <c r="E21" s="237">
        <v>62274</v>
      </c>
      <c r="F21" s="238">
        <v>453.44827586206901</v>
      </c>
    </row>
    <row r="22" spans="1:7" ht="15.6" customHeight="1">
      <c r="A22" s="236" t="s">
        <v>146</v>
      </c>
      <c r="B22" s="237">
        <v>38600</v>
      </c>
      <c r="C22" s="237">
        <v>48505</v>
      </c>
      <c r="D22" s="237">
        <v>104339</v>
      </c>
      <c r="E22" s="237">
        <v>121715</v>
      </c>
      <c r="F22" s="238">
        <v>16.65340860081082</v>
      </c>
    </row>
    <row r="23" spans="1:7" ht="15.6" customHeight="1">
      <c r="A23" s="236" t="s">
        <v>165</v>
      </c>
      <c r="B23" s="237">
        <v>17390</v>
      </c>
      <c r="C23" s="237">
        <v>23859</v>
      </c>
      <c r="D23" s="237">
        <v>36901</v>
      </c>
      <c r="E23" s="237">
        <v>56546</v>
      </c>
      <c r="F23" s="238">
        <v>53.237039646622037</v>
      </c>
    </row>
    <row r="24" spans="1:7" ht="15.6" customHeight="1">
      <c r="A24" s="236" t="s">
        <v>141</v>
      </c>
      <c r="B24" s="237">
        <v>32413</v>
      </c>
      <c r="C24" s="237">
        <v>43478</v>
      </c>
      <c r="D24" s="237">
        <v>102375</v>
      </c>
      <c r="E24" s="237">
        <v>119659</v>
      </c>
      <c r="F24" s="238">
        <v>16.88302808302808</v>
      </c>
    </row>
    <row r="25" spans="1:7" ht="15.6" customHeight="1">
      <c r="A25" s="236" t="s">
        <v>140</v>
      </c>
      <c r="B25" s="237">
        <v>0</v>
      </c>
      <c r="C25" s="237">
        <v>0</v>
      </c>
      <c r="D25" s="237">
        <v>0</v>
      </c>
      <c r="E25" s="237">
        <v>0</v>
      </c>
      <c r="F25" s="238" t="s">
        <v>191</v>
      </c>
    </row>
    <row r="26" spans="1:7" ht="15.6" customHeight="1">
      <c r="A26" s="236" t="s">
        <v>152</v>
      </c>
      <c r="B26" s="237">
        <v>32847</v>
      </c>
      <c r="C26" s="237">
        <v>4788</v>
      </c>
      <c r="D26" s="237">
        <v>88134</v>
      </c>
      <c r="E26" s="237">
        <v>13891</v>
      </c>
      <c r="F26" s="238">
        <v>-84.238772777815598</v>
      </c>
    </row>
    <row r="27" spans="1:7" ht="15.6" customHeight="1">
      <c r="A27" s="236" t="s">
        <v>173</v>
      </c>
      <c r="B27" s="237">
        <v>111218</v>
      </c>
      <c r="C27" s="237">
        <v>153459</v>
      </c>
      <c r="D27" s="237">
        <v>328105</v>
      </c>
      <c r="E27" s="237">
        <v>390298</v>
      </c>
      <c r="F27" s="238">
        <v>18.955212508190979</v>
      </c>
    </row>
    <row r="28" spans="1:7" ht="15.6" customHeight="1">
      <c r="A28" s="236" t="s">
        <v>177</v>
      </c>
      <c r="B28" s="237">
        <v>30606</v>
      </c>
      <c r="C28" s="237">
        <v>29864</v>
      </c>
      <c r="D28" s="237">
        <v>81730</v>
      </c>
      <c r="E28" s="237">
        <v>81759</v>
      </c>
      <c r="F28" s="238">
        <v>3.5482686895875297E-2</v>
      </c>
    </row>
    <row r="29" spans="1:7" ht="15.6" customHeight="1">
      <c r="A29" s="236" t="s">
        <v>178</v>
      </c>
      <c r="B29" s="237">
        <v>94715</v>
      </c>
      <c r="C29" s="237">
        <v>78007</v>
      </c>
      <c r="D29" s="237">
        <v>229039</v>
      </c>
      <c r="E29" s="237">
        <v>194610</v>
      </c>
      <c r="F29" s="238">
        <v>-15.03193779225372</v>
      </c>
    </row>
    <row r="30" spans="1:7" ht="15.6" customHeight="1">
      <c r="A30" s="236" t="s">
        <v>179</v>
      </c>
      <c r="B30" s="237">
        <v>22365</v>
      </c>
      <c r="C30" s="237">
        <v>8502</v>
      </c>
      <c r="D30" s="237">
        <v>29249</v>
      </c>
      <c r="E30" s="237">
        <v>16770</v>
      </c>
      <c r="F30" s="238">
        <v>-42.664706485691823</v>
      </c>
    </row>
    <row r="31" spans="1:7" ht="15.6" customHeight="1">
      <c r="A31" s="236" t="s">
        <v>180</v>
      </c>
      <c r="B31" s="237">
        <v>83132</v>
      </c>
      <c r="C31" s="237">
        <v>103448</v>
      </c>
      <c r="D31" s="237">
        <v>240362</v>
      </c>
      <c r="E31" s="237">
        <v>260876</v>
      </c>
      <c r="F31" s="238">
        <v>8.5346269377022992</v>
      </c>
    </row>
    <row r="32" spans="1:7" ht="15.6" customHeight="1">
      <c r="A32" s="236" t="s">
        <v>181</v>
      </c>
      <c r="B32" s="237">
        <v>1001774</v>
      </c>
      <c r="C32" s="237">
        <v>1213025</v>
      </c>
      <c r="D32" s="237">
        <v>2939393</v>
      </c>
      <c r="E32" s="237">
        <v>3090443</v>
      </c>
      <c r="F32" s="238">
        <v>5.1388160752917287</v>
      </c>
    </row>
    <row r="33" spans="1:6" ht="15.6" customHeight="1">
      <c r="A33" s="236" t="s">
        <v>182</v>
      </c>
      <c r="B33" s="237">
        <v>150954</v>
      </c>
      <c r="C33" s="237">
        <v>139607</v>
      </c>
      <c r="D33" s="237">
        <v>399075</v>
      </c>
      <c r="E33" s="237">
        <v>400038</v>
      </c>
      <c r="F33" s="238">
        <v>0.24130802480736691</v>
      </c>
    </row>
    <row r="34" spans="1:6" ht="15.6" customHeight="1">
      <c r="A34" s="236" t="s">
        <v>183</v>
      </c>
      <c r="B34" s="237">
        <v>22652</v>
      </c>
      <c r="C34" s="237">
        <v>24956</v>
      </c>
      <c r="D34" s="237">
        <v>72623</v>
      </c>
      <c r="E34" s="237">
        <v>71000</v>
      </c>
      <c r="F34" s="238">
        <v>-2.23482918634592</v>
      </c>
    </row>
    <row r="35" spans="1:6" ht="15.6" customHeight="1">
      <c r="A35" s="240" t="s">
        <v>153</v>
      </c>
      <c r="B35" s="241">
        <f>SUM(B7:B34)</f>
        <v>3395629</v>
      </c>
      <c r="C35" s="241">
        <f>SUM(C7:C34)</f>
        <v>3917376</v>
      </c>
      <c r="D35" s="241">
        <f>SUM(D7:D34)</f>
        <v>9694666</v>
      </c>
      <c r="E35" s="241">
        <f>SUM(E7:E34)</f>
        <v>10164000</v>
      </c>
      <c r="F35" s="242">
        <f>E35*100/D35-100</f>
        <v>4.8411569826129153</v>
      </c>
    </row>
    <row r="36" spans="1:6" ht="15.6" customHeight="1">
      <c r="A36" s="46" t="s">
        <v>187</v>
      </c>
    </row>
  </sheetData>
  <mergeCells count="3">
    <mergeCell ref="A5:A6"/>
    <mergeCell ref="B5:C5"/>
    <mergeCell ref="D5:F5"/>
  </mergeCells>
  <conditionalFormatting sqref="A7:F34">
    <cfRule type="expression" dxfId="9" priority="2">
      <formula>MOD(ROW(),2)=0</formula>
    </cfRule>
  </conditionalFormatting>
  <conditionalFormatting sqref="F7:F35">
    <cfRule type="expression" dxfId="8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644BC-C681-46D5-9973-D0A63E4B42AD}">
  <sheetPr>
    <pageSetUpPr fitToPage="1"/>
  </sheetPr>
  <dimension ref="A1:N36"/>
  <sheetViews>
    <sheetView workbookViewId="0"/>
  </sheetViews>
  <sheetFormatPr baseColWidth="10" defaultColWidth="8.88671875" defaultRowHeight="15.6" customHeight="1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192</v>
      </c>
      <c r="E1" s="5"/>
      <c r="H1" s="4"/>
      <c r="I1" s="4"/>
      <c r="J1" s="4"/>
      <c r="K1" s="4"/>
      <c r="L1" s="4"/>
      <c r="M1" s="4"/>
    </row>
    <row r="2" spans="1:14" ht="15.6" customHeight="1"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33" t="s">
        <v>1</v>
      </c>
      <c r="B5" s="234" t="s">
        <v>176</v>
      </c>
      <c r="C5" s="234"/>
      <c r="D5" s="234" t="s">
        <v>0</v>
      </c>
      <c r="E5" s="234"/>
      <c r="F5" s="234"/>
      <c r="N5" s="74" t="s">
        <v>185</v>
      </c>
    </row>
    <row r="6" spans="1:14" ht="15.6" customHeight="1">
      <c r="A6" s="233"/>
      <c r="B6" s="235">
        <v>2025</v>
      </c>
      <c r="C6" s="235">
        <v>2026</v>
      </c>
      <c r="D6" s="235">
        <v>2025</v>
      </c>
      <c r="E6" s="235">
        <v>2026</v>
      </c>
      <c r="F6" s="154" t="s">
        <v>186</v>
      </c>
    </row>
    <row r="7" spans="1:14" ht="15.6" customHeight="1">
      <c r="A7" s="236" t="s">
        <v>18</v>
      </c>
      <c r="B7" s="237">
        <v>266275</v>
      </c>
      <c r="C7" s="237">
        <v>118002</v>
      </c>
      <c r="D7" s="237">
        <v>594282</v>
      </c>
      <c r="E7" s="237">
        <v>480064</v>
      </c>
      <c r="F7" s="238">
        <v>-19.21949512184452</v>
      </c>
      <c r="G7" s="6"/>
    </row>
    <row r="8" spans="1:14" s="33" customFormat="1" ht="15.6" customHeight="1">
      <c r="A8" s="236" t="s">
        <v>11</v>
      </c>
      <c r="B8" s="237">
        <v>56830</v>
      </c>
      <c r="C8" s="237">
        <v>89514</v>
      </c>
      <c r="D8" s="237">
        <v>124716</v>
      </c>
      <c r="E8" s="237">
        <v>192065</v>
      </c>
      <c r="F8" s="238">
        <v>54.001892299304018</v>
      </c>
      <c r="G8" s="239"/>
    </row>
    <row r="9" spans="1:14" ht="15.6" customHeight="1">
      <c r="A9" s="236" t="s">
        <v>8</v>
      </c>
      <c r="B9" s="237">
        <v>267554</v>
      </c>
      <c r="C9" s="237">
        <v>379717</v>
      </c>
      <c r="D9" s="237">
        <v>864463</v>
      </c>
      <c r="E9" s="237">
        <v>1000030</v>
      </c>
      <c r="F9" s="238">
        <v>15.682221217102409</v>
      </c>
      <c r="G9" s="6"/>
    </row>
    <row r="10" spans="1:14" ht="15.6" customHeight="1">
      <c r="A10" s="236" t="s">
        <v>10</v>
      </c>
      <c r="B10" s="237">
        <v>125330</v>
      </c>
      <c r="C10" s="237">
        <v>114515</v>
      </c>
      <c r="D10" s="237">
        <v>581168</v>
      </c>
      <c r="E10" s="237">
        <v>338743</v>
      </c>
      <c r="F10" s="238">
        <v>-41.713411612476953</v>
      </c>
    </row>
    <row r="11" spans="1:14" ht="15.6" customHeight="1">
      <c r="A11" s="236" t="s">
        <v>9</v>
      </c>
      <c r="B11" s="237">
        <v>845983</v>
      </c>
      <c r="C11" s="237">
        <v>832058</v>
      </c>
      <c r="D11" s="237">
        <v>2187105</v>
      </c>
      <c r="E11" s="237">
        <v>2061466</v>
      </c>
      <c r="F11" s="238">
        <v>-5.744534441647744</v>
      </c>
    </row>
    <row r="12" spans="1:14" ht="15.6" customHeight="1">
      <c r="A12" s="236" t="s">
        <v>6</v>
      </c>
      <c r="B12" s="237">
        <v>95865</v>
      </c>
      <c r="C12" s="237">
        <v>93121</v>
      </c>
      <c r="D12" s="237">
        <v>264537</v>
      </c>
      <c r="E12" s="237">
        <v>219613</v>
      </c>
      <c r="F12" s="238">
        <v>-16.982123483671469</v>
      </c>
    </row>
    <row r="13" spans="1:14" ht="15.6" customHeight="1">
      <c r="A13" s="236" t="s">
        <v>175</v>
      </c>
      <c r="B13" s="237">
        <v>334</v>
      </c>
      <c r="C13" s="237">
        <v>144</v>
      </c>
      <c r="D13" s="237">
        <v>1066</v>
      </c>
      <c r="E13" s="237">
        <v>391</v>
      </c>
      <c r="F13" s="238">
        <v>-63.320825515947469</v>
      </c>
    </row>
    <row r="14" spans="1:14" ht="15.6" customHeight="1">
      <c r="A14" s="236" t="s">
        <v>148</v>
      </c>
      <c r="B14" s="237">
        <v>1133070</v>
      </c>
      <c r="C14" s="237">
        <v>949041</v>
      </c>
      <c r="D14" s="237">
        <v>2915978</v>
      </c>
      <c r="E14" s="237">
        <v>2710931</v>
      </c>
      <c r="F14" s="238">
        <v>-7.0318431757715558</v>
      </c>
    </row>
    <row r="15" spans="1:14" ht="15.6" customHeight="1">
      <c r="A15" s="236" t="s">
        <v>145</v>
      </c>
      <c r="B15" s="237">
        <v>833361</v>
      </c>
      <c r="C15" s="237">
        <v>603682</v>
      </c>
      <c r="D15" s="237">
        <v>2035834</v>
      </c>
      <c r="E15" s="237">
        <v>1683080</v>
      </c>
      <c r="F15" s="238">
        <v>-17.32724770290702</v>
      </c>
    </row>
    <row r="16" spans="1:14" ht="15.6" customHeight="1">
      <c r="A16" s="236" t="s">
        <v>144</v>
      </c>
      <c r="B16" s="237">
        <v>624691</v>
      </c>
      <c r="C16" s="237">
        <v>594704</v>
      </c>
      <c r="D16" s="237">
        <v>1730113</v>
      </c>
      <c r="E16" s="237">
        <v>1840658</v>
      </c>
      <c r="F16" s="238">
        <v>6.3894670463721166</v>
      </c>
      <c r="G16" s="1"/>
    </row>
    <row r="17" spans="1:7" ht="15.6" customHeight="1">
      <c r="A17" s="236" t="s">
        <v>150</v>
      </c>
      <c r="B17" s="237">
        <v>248525</v>
      </c>
      <c r="C17" s="237">
        <v>256042</v>
      </c>
      <c r="D17" s="237">
        <v>722636</v>
      </c>
      <c r="E17" s="237">
        <v>830411</v>
      </c>
      <c r="F17" s="238">
        <v>14.91414764833193</v>
      </c>
      <c r="G17" s="2"/>
    </row>
    <row r="18" spans="1:7" ht="15.6" customHeight="1">
      <c r="A18" s="236" t="s">
        <v>147</v>
      </c>
      <c r="B18" s="237">
        <v>1501</v>
      </c>
      <c r="C18" s="237">
        <v>0</v>
      </c>
      <c r="D18" s="237">
        <v>4537</v>
      </c>
      <c r="E18" s="237">
        <v>10608</v>
      </c>
      <c r="F18" s="238">
        <v>133.810888252149</v>
      </c>
    </row>
    <row r="19" spans="1:7" ht="15.6" customHeight="1">
      <c r="A19" s="236" t="s">
        <v>143</v>
      </c>
      <c r="B19" s="237">
        <v>124723</v>
      </c>
      <c r="C19" s="237">
        <v>107119</v>
      </c>
      <c r="D19" s="237">
        <v>386702</v>
      </c>
      <c r="E19" s="237">
        <v>424266</v>
      </c>
      <c r="F19" s="238">
        <v>9.713939933075082</v>
      </c>
    </row>
    <row r="20" spans="1:7" ht="15.6" customHeight="1">
      <c r="A20" s="236" t="s">
        <v>142</v>
      </c>
      <c r="B20" s="237">
        <v>332068</v>
      </c>
      <c r="C20" s="237">
        <v>268158</v>
      </c>
      <c r="D20" s="237">
        <v>870008</v>
      </c>
      <c r="E20" s="237">
        <v>674933</v>
      </c>
      <c r="F20" s="238">
        <v>-22.42220761188403</v>
      </c>
    </row>
    <row r="21" spans="1:7" ht="15.6" customHeight="1">
      <c r="A21" s="236" t="s">
        <v>149</v>
      </c>
      <c r="B21" s="237">
        <v>407447</v>
      </c>
      <c r="C21" s="237">
        <v>371252</v>
      </c>
      <c r="D21" s="237">
        <v>1346008</v>
      </c>
      <c r="E21" s="237">
        <v>982844</v>
      </c>
      <c r="F21" s="238">
        <v>-26.980820322018889</v>
      </c>
    </row>
    <row r="22" spans="1:7" ht="15.6" customHeight="1">
      <c r="A22" s="236" t="s">
        <v>146</v>
      </c>
      <c r="B22" s="237">
        <v>26055</v>
      </c>
      <c r="C22" s="237">
        <v>46545</v>
      </c>
      <c r="D22" s="237">
        <v>102369</v>
      </c>
      <c r="E22" s="237">
        <v>115367</v>
      </c>
      <c r="F22" s="238">
        <v>12.697203254891621</v>
      </c>
    </row>
    <row r="23" spans="1:7" ht="15.6" customHeight="1">
      <c r="A23" s="236" t="s">
        <v>165</v>
      </c>
      <c r="B23" s="237">
        <v>46125</v>
      </c>
      <c r="C23" s="237">
        <v>64323</v>
      </c>
      <c r="D23" s="237">
        <v>104882</v>
      </c>
      <c r="E23" s="237">
        <v>195483</v>
      </c>
      <c r="F23" s="238">
        <v>86.383745542609802</v>
      </c>
    </row>
    <row r="24" spans="1:7" ht="15.6" customHeight="1">
      <c r="A24" s="236" t="s">
        <v>141</v>
      </c>
      <c r="B24" s="237">
        <v>52756</v>
      </c>
      <c r="C24" s="237">
        <v>52944</v>
      </c>
      <c r="D24" s="237">
        <v>143597</v>
      </c>
      <c r="E24" s="237">
        <v>149456</v>
      </c>
      <c r="F24" s="238">
        <v>4.0801688057549939</v>
      </c>
    </row>
    <row r="25" spans="1:7" ht="15.6" customHeight="1">
      <c r="A25" s="236" t="s">
        <v>140</v>
      </c>
      <c r="B25" s="237">
        <v>0</v>
      </c>
      <c r="C25" s="237">
        <v>0</v>
      </c>
      <c r="D25" s="237">
        <v>0</v>
      </c>
      <c r="E25" s="237">
        <v>0</v>
      </c>
      <c r="F25" s="238"/>
    </row>
    <row r="26" spans="1:7" ht="15.6" customHeight="1">
      <c r="A26" s="236" t="s">
        <v>152</v>
      </c>
      <c r="B26" s="237">
        <v>75020</v>
      </c>
      <c r="C26" s="237">
        <v>70856</v>
      </c>
      <c r="D26" s="237">
        <v>130436</v>
      </c>
      <c r="E26" s="237">
        <v>191337</v>
      </c>
      <c r="F26" s="238">
        <v>46.690330890245043</v>
      </c>
    </row>
    <row r="27" spans="1:7" ht="15.6" customHeight="1">
      <c r="A27" s="236" t="s">
        <v>173</v>
      </c>
      <c r="B27" s="237">
        <v>122731</v>
      </c>
      <c r="C27" s="237">
        <v>132095</v>
      </c>
      <c r="D27" s="237">
        <v>267107</v>
      </c>
      <c r="E27" s="237">
        <v>276632</v>
      </c>
      <c r="F27" s="238">
        <v>3.5659866645202101</v>
      </c>
    </row>
    <row r="28" spans="1:7" ht="15.6" customHeight="1">
      <c r="A28" s="236" t="s">
        <v>177</v>
      </c>
      <c r="B28" s="237">
        <v>31173</v>
      </c>
      <c r="C28" s="237">
        <v>4597</v>
      </c>
      <c r="D28" s="237">
        <v>66493</v>
      </c>
      <c r="E28" s="237">
        <v>45276</v>
      </c>
      <c r="F28" s="238">
        <v>-31.908621960206329</v>
      </c>
    </row>
    <row r="29" spans="1:7" ht="15.6" customHeight="1">
      <c r="A29" s="236" t="s">
        <v>178</v>
      </c>
      <c r="B29" s="237">
        <v>287488</v>
      </c>
      <c r="C29" s="237">
        <v>264054</v>
      </c>
      <c r="D29" s="237">
        <v>708870</v>
      </c>
      <c r="E29" s="237">
        <v>649570</v>
      </c>
      <c r="F29" s="238">
        <v>-8.3654266649738247</v>
      </c>
    </row>
    <row r="30" spans="1:7" ht="15.6" customHeight="1">
      <c r="A30" s="236" t="s">
        <v>179</v>
      </c>
      <c r="B30" s="237">
        <v>51029</v>
      </c>
      <c r="C30" s="237">
        <v>56286</v>
      </c>
      <c r="D30" s="237">
        <v>189073</v>
      </c>
      <c r="E30" s="237">
        <v>158942</v>
      </c>
      <c r="F30" s="238">
        <v>-15.936172800981639</v>
      </c>
    </row>
    <row r="31" spans="1:7" ht="15.6" customHeight="1">
      <c r="A31" s="236" t="s">
        <v>180</v>
      </c>
      <c r="B31" s="237">
        <v>239343</v>
      </c>
      <c r="C31" s="237">
        <v>262672</v>
      </c>
      <c r="D31" s="237">
        <v>838984</v>
      </c>
      <c r="E31" s="237">
        <v>617722</v>
      </c>
      <c r="F31" s="238">
        <v>-26.372612588559491</v>
      </c>
    </row>
    <row r="32" spans="1:7" ht="15.6" customHeight="1">
      <c r="A32" s="236" t="s">
        <v>181</v>
      </c>
      <c r="B32" s="237">
        <v>1264931</v>
      </c>
      <c r="C32" s="237">
        <v>1194017</v>
      </c>
      <c r="D32" s="237">
        <v>3698639</v>
      </c>
      <c r="E32" s="237">
        <v>3327983</v>
      </c>
      <c r="F32" s="238">
        <v>-10.02141598571799</v>
      </c>
    </row>
    <row r="33" spans="1:6" ht="15.6" customHeight="1">
      <c r="A33" s="236" t="s">
        <v>182</v>
      </c>
      <c r="B33" s="237">
        <v>178333</v>
      </c>
      <c r="C33" s="237">
        <v>183982</v>
      </c>
      <c r="D33" s="237">
        <v>457951</v>
      </c>
      <c r="E33" s="237">
        <v>450497</v>
      </c>
      <c r="F33" s="238">
        <v>-1.6276850580083959</v>
      </c>
    </row>
    <row r="34" spans="1:6" ht="15.6" customHeight="1">
      <c r="A34" s="236" t="s">
        <v>183</v>
      </c>
      <c r="B34" s="237">
        <v>29029</v>
      </c>
      <c r="C34" s="237">
        <v>29056</v>
      </c>
      <c r="D34" s="237">
        <v>80674</v>
      </c>
      <c r="E34" s="237">
        <v>85329</v>
      </c>
      <c r="F34" s="238">
        <v>5.7701365991521394</v>
      </c>
    </row>
    <row r="35" spans="1:6" ht="15.6" customHeight="1">
      <c r="A35" s="240" t="s">
        <v>153</v>
      </c>
      <c r="B35" s="241">
        <f>SUM(B7:B34)</f>
        <v>7767570</v>
      </c>
      <c r="C35" s="241">
        <f>SUM(C7:C34)</f>
        <v>7138496</v>
      </c>
      <c r="D35" s="241">
        <f>SUM(D7:D34)</f>
        <v>21418228</v>
      </c>
      <c r="E35" s="241">
        <f>SUM(E7:E34)</f>
        <v>19713697</v>
      </c>
      <c r="F35" s="242">
        <f>E35*100/D35-100</f>
        <v>-7.9583194277323059</v>
      </c>
    </row>
    <row r="36" spans="1:6" ht="15.6" customHeight="1">
      <c r="A36" s="46" t="s">
        <v>193</v>
      </c>
    </row>
  </sheetData>
  <mergeCells count="3">
    <mergeCell ref="A5:A6"/>
    <mergeCell ref="B5:C5"/>
    <mergeCell ref="D5:F5"/>
  </mergeCells>
  <conditionalFormatting sqref="A7:F34">
    <cfRule type="expression" dxfId="7" priority="2">
      <formula>MOD(ROW(),2)=0</formula>
    </cfRule>
  </conditionalFormatting>
  <conditionalFormatting sqref="F7:F35">
    <cfRule type="expression" dxfId="6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47407-CB55-4B8B-8610-89EF68EB0DDD}">
  <sheetPr>
    <pageSetUpPr fitToPage="1"/>
  </sheetPr>
  <dimension ref="A1:N36"/>
  <sheetViews>
    <sheetView workbookViewId="0"/>
  </sheetViews>
  <sheetFormatPr baseColWidth="10" defaultColWidth="8.88671875" defaultRowHeight="15.6" customHeight="1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194</v>
      </c>
      <c r="E1" s="5"/>
      <c r="H1" s="4"/>
      <c r="I1" s="4"/>
      <c r="J1" s="4"/>
      <c r="K1" s="4"/>
      <c r="L1" s="4"/>
      <c r="M1" s="4"/>
    </row>
    <row r="2" spans="1:14" ht="15.6" customHeight="1"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33" t="s">
        <v>1</v>
      </c>
      <c r="B5" s="234" t="s">
        <v>176</v>
      </c>
      <c r="C5" s="234"/>
      <c r="D5" s="234" t="s">
        <v>0</v>
      </c>
      <c r="E5" s="234"/>
      <c r="F5" s="234"/>
      <c r="N5" s="74" t="s">
        <v>185</v>
      </c>
    </row>
    <row r="6" spans="1:14" ht="15.6" customHeight="1">
      <c r="A6" s="233"/>
      <c r="B6" s="235">
        <v>2025</v>
      </c>
      <c r="C6" s="235">
        <v>2026</v>
      </c>
      <c r="D6" s="235">
        <v>2025</v>
      </c>
      <c r="E6" s="235">
        <v>2026</v>
      </c>
      <c r="F6" s="154" t="s">
        <v>186</v>
      </c>
    </row>
    <row r="7" spans="1:14" ht="15.6" customHeight="1">
      <c r="A7" s="236" t="s">
        <v>18</v>
      </c>
      <c r="B7" s="237">
        <v>159623</v>
      </c>
      <c r="C7" s="237">
        <v>83249</v>
      </c>
      <c r="D7" s="237">
        <v>381384</v>
      </c>
      <c r="E7" s="237">
        <v>306470</v>
      </c>
      <c r="F7" s="238">
        <v>-19.642669855054219</v>
      </c>
      <c r="G7" s="6"/>
    </row>
    <row r="8" spans="1:14" s="33" customFormat="1" ht="15.6" customHeight="1">
      <c r="A8" s="236" t="s">
        <v>11</v>
      </c>
      <c r="B8" s="237">
        <v>3</v>
      </c>
      <c r="C8" s="237">
        <v>46</v>
      </c>
      <c r="D8" s="237">
        <v>3</v>
      </c>
      <c r="E8" s="237">
        <v>161</v>
      </c>
      <c r="F8" s="238">
        <v>5266.666666666667</v>
      </c>
      <c r="G8" s="245"/>
    </row>
    <row r="9" spans="1:14" ht="15.6" customHeight="1">
      <c r="A9" s="236" t="s">
        <v>8</v>
      </c>
      <c r="B9" s="237">
        <v>7140</v>
      </c>
      <c r="C9" s="237">
        <v>9003</v>
      </c>
      <c r="D9" s="237">
        <v>14231</v>
      </c>
      <c r="E9" s="237">
        <v>25005</v>
      </c>
      <c r="F9" s="238">
        <v>75.707961492516347</v>
      </c>
      <c r="G9" s="246"/>
    </row>
    <row r="10" spans="1:14" ht="15.6" customHeight="1">
      <c r="A10" s="236" t="s">
        <v>10</v>
      </c>
      <c r="B10" s="237">
        <v>23577</v>
      </c>
      <c r="C10" s="237">
        <v>1506</v>
      </c>
      <c r="D10" s="237">
        <v>43409</v>
      </c>
      <c r="E10" s="237">
        <v>48075</v>
      </c>
      <c r="F10" s="238">
        <v>10.74892303439378</v>
      </c>
    </row>
    <row r="11" spans="1:14" ht="15.6" customHeight="1">
      <c r="A11" s="236" t="s">
        <v>9</v>
      </c>
      <c r="B11" s="237">
        <v>317044</v>
      </c>
      <c r="C11" s="237">
        <v>294469</v>
      </c>
      <c r="D11" s="237">
        <v>742704</v>
      </c>
      <c r="E11" s="237">
        <v>717659</v>
      </c>
      <c r="F11" s="238">
        <v>-3.372137486804974</v>
      </c>
    </row>
    <row r="12" spans="1:14" ht="15.6" customHeight="1">
      <c r="A12" s="236" t="s">
        <v>6</v>
      </c>
      <c r="B12" s="237">
        <v>0</v>
      </c>
      <c r="C12" s="237">
        <v>0</v>
      </c>
      <c r="D12" s="237">
        <v>4009</v>
      </c>
      <c r="E12" s="237">
        <v>428</v>
      </c>
      <c r="F12" s="238">
        <v>-89.324020952856074</v>
      </c>
    </row>
    <row r="13" spans="1:14" ht="15.6" customHeight="1">
      <c r="A13" s="236" t="s">
        <v>175</v>
      </c>
      <c r="B13" s="237">
        <v>0</v>
      </c>
      <c r="C13" s="237">
        <v>0</v>
      </c>
      <c r="D13" s="237">
        <v>0</v>
      </c>
      <c r="E13" s="237">
        <v>0</v>
      </c>
      <c r="F13" s="238"/>
    </row>
    <row r="14" spans="1:14" ht="15.6" customHeight="1">
      <c r="A14" s="236" t="s">
        <v>148</v>
      </c>
      <c r="B14" s="237">
        <v>19547</v>
      </c>
      <c r="C14" s="237">
        <v>34845</v>
      </c>
      <c r="D14" s="237">
        <v>65541</v>
      </c>
      <c r="E14" s="237">
        <v>148175</v>
      </c>
      <c r="F14" s="238">
        <v>126.07985840924</v>
      </c>
    </row>
    <row r="15" spans="1:14" ht="15.6" customHeight="1">
      <c r="A15" s="236" t="s">
        <v>145</v>
      </c>
      <c r="B15" s="237">
        <v>334277</v>
      </c>
      <c r="C15" s="237">
        <v>240182</v>
      </c>
      <c r="D15" s="237">
        <v>742938</v>
      </c>
      <c r="E15" s="237">
        <v>605999</v>
      </c>
      <c r="F15" s="238">
        <v>-18.432089891754089</v>
      </c>
    </row>
    <row r="16" spans="1:14" ht="15.6" customHeight="1">
      <c r="A16" s="236" t="s">
        <v>144</v>
      </c>
      <c r="B16" s="237">
        <v>411335</v>
      </c>
      <c r="C16" s="237">
        <v>308949</v>
      </c>
      <c r="D16" s="237">
        <v>1126104</v>
      </c>
      <c r="E16" s="237">
        <v>1081285</v>
      </c>
      <c r="F16" s="238">
        <v>-3.98000539914608</v>
      </c>
      <c r="G16" s="1"/>
    </row>
    <row r="17" spans="1:10" ht="15.6" customHeight="1">
      <c r="A17" s="236" t="s">
        <v>150</v>
      </c>
      <c r="B17" s="237">
        <v>106273</v>
      </c>
      <c r="C17" s="237">
        <v>125333</v>
      </c>
      <c r="D17" s="237">
        <v>262777</v>
      </c>
      <c r="E17" s="237">
        <v>418246</v>
      </c>
      <c r="F17" s="238">
        <v>59.16385376193503</v>
      </c>
      <c r="G17" s="2"/>
    </row>
    <row r="18" spans="1:10" ht="15.6" customHeight="1">
      <c r="A18" s="236" t="s">
        <v>147</v>
      </c>
      <c r="B18" s="237">
        <v>1501</v>
      </c>
      <c r="C18" s="237">
        <v>0</v>
      </c>
      <c r="D18" s="237">
        <v>4537</v>
      </c>
      <c r="E18" s="237">
        <v>10608</v>
      </c>
      <c r="F18" s="238">
        <v>133.810888252149</v>
      </c>
    </row>
    <row r="19" spans="1:10" ht="15.6" customHeight="1">
      <c r="A19" s="236" t="s">
        <v>143</v>
      </c>
      <c r="B19" s="237">
        <v>1385</v>
      </c>
      <c r="C19" s="237">
        <v>0</v>
      </c>
      <c r="D19" s="237">
        <v>26405</v>
      </c>
      <c r="E19" s="237">
        <v>135388</v>
      </c>
      <c r="F19" s="238">
        <v>412.73622419996218</v>
      </c>
    </row>
    <row r="20" spans="1:10" ht="15.6" customHeight="1">
      <c r="A20" s="236" t="s">
        <v>142</v>
      </c>
      <c r="B20" s="237">
        <v>7638</v>
      </c>
      <c r="C20" s="237">
        <v>3356</v>
      </c>
      <c r="D20" s="237">
        <v>17753</v>
      </c>
      <c r="E20" s="237">
        <v>15926</v>
      </c>
      <c r="F20" s="238">
        <v>-10.29121838562496</v>
      </c>
      <c r="J20" s="247"/>
    </row>
    <row r="21" spans="1:10" ht="15.6" customHeight="1">
      <c r="A21" s="236" t="s">
        <v>149</v>
      </c>
      <c r="B21" s="237">
        <v>266072</v>
      </c>
      <c r="C21" s="237">
        <v>191922</v>
      </c>
      <c r="D21" s="237">
        <v>844511</v>
      </c>
      <c r="E21" s="237">
        <v>615832</v>
      </c>
      <c r="F21" s="238">
        <v>-27.07827369921765</v>
      </c>
    </row>
    <row r="22" spans="1:10" ht="15.6" customHeight="1">
      <c r="A22" s="236" t="s">
        <v>146</v>
      </c>
      <c r="B22" s="237">
        <v>15381</v>
      </c>
      <c r="C22" s="237">
        <v>20585</v>
      </c>
      <c r="D22" s="237">
        <v>56432</v>
      </c>
      <c r="E22" s="237">
        <v>54201</v>
      </c>
      <c r="F22" s="238">
        <v>-3.953430677629711</v>
      </c>
    </row>
    <row r="23" spans="1:10" ht="15.6" customHeight="1">
      <c r="A23" s="236" t="s">
        <v>165</v>
      </c>
      <c r="B23" s="237">
        <v>6435</v>
      </c>
      <c r="C23" s="237">
        <v>2883</v>
      </c>
      <c r="D23" s="237">
        <v>9144</v>
      </c>
      <c r="E23" s="237">
        <v>7096</v>
      </c>
      <c r="F23" s="238">
        <v>-22.39720034995625</v>
      </c>
    </row>
    <row r="24" spans="1:10" ht="15.6" customHeight="1">
      <c r="A24" s="236" t="s">
        <v>141</v>
      </c>
      <c r="B24" s="237">
        <v>0</v>
      </c>
      <c r="C24" s="237">
        <v>0</v>
      </c>
      <c r="D24" s="237">
        <v>0</v>
      </c>
      <c r="E24" s="237">
        <v>0</v>
      </c>
      <c r="F24" s="238"/>
    </row>
    <row r="25" spans="1:10" ht="15.6" customHeight="1">
      <c r="A25" s="236" t="s">
        <v>140</v>
      </c>
      <c r="B25" s="237">
        <v>0</v>
      </c>
      <c r="C25" s="237">
        <v>0</v>
      </c>
      <c r="D25" s="237">
        <v>0</v>
      </c>
      <c r="E25" s="237">
        <v>0</v>
      </c>
      <c r="F25" s="238"/>
    </row>
    <row r="26" spans="1:10" ht="15.6" customHeight="1">
      <c r="A26" s="236" t="s">
        <v>152</v>
      </c>
      <c r="B26" s="237">
        <v>0</v>
      </c>
      <c r="C26" s="237">
        <v>0</v>
      </c>
      <c r="D26" s="237">
        <v>0</v>
      </c>
      <c r="E26" s="237">
        <v>0</v>
      </c>
      <c r="F26" s="238"/>
    </row>
    <row r="27" spans="1:10" ht="15.6" customHeight="1">
      <c r="A27" s="236" t="s">
        <v>173</v>
      </c>
      <c r="B27" s="237">
        <v>0</v>
      </c>
      <c r="C27" s="237">
        <v>0</v>
      </c>
      <c r="D27" s="237">
        <v>0</v>
      </c>
      <c r="E27" s="237">
        <v>0</v>
      </c>
      <c r="F27" s="238"/>
    </row>
    <row r="28" spans="1:10" ht="15.6" customHeight="1">
      <c r="A28" s="236" t="s">
        <v>177</v>
      </c>
      <c r="B28" s="237">
        <v>24851</v>
      </c>
      <c r="C28" s="237">
        <v>34</v>
      </c>
      <c r="D28" s="237">
        <v>48517</v>
      </c>
      <c r="E28" s="237">
        <v>28188</v>
      </c>
      <c r="F28" s="238">
        <v>-41.900777047220558</v>
      </c>
    </row>
    <row r="29" spans="1:10" ht="15.6" customHeight="1">
      <c r="A29" s="236" t="s">
        <v>178</v>
      </c>
      <c r="B29" s="237">
        <v>0</v>
      </c>
      <c r="C29" s="237">
        <v>0</v>
      </c>
      <c r="D29" s="237">
        <v>2304</v>
      </c>
      <c r="E29" s="237">
        <v>0</v>
      </c>
      <c r="F29" s="238">
        <v>-100</v>
      </c>
    </row>
    <row r="30" spans="1:10" ht="15.6" customHeight="1">
      <c r="A30" s="236" t="s">
        <v>179</v>
      </c>
      <c r="B30" s="237">
        <v>0</v>
      </c>
      <c r="C30" s="237">
        <v>3142</v>
      </c>
      <c r="D30" s="237">
        <v>0</v>
      </c>
      <c r="E30" s="237">
        <v>3142</v>
      </c>
      <c r="F30" s="238"/>
    </row>
    <row r="31" spans="1:10" ht="15.6" customHeight="1">
      <c r="A31" s="236" t="s">
        <v>180</v>
      </c>
      <c r="B31" s="237">
        <v>159794</v>
      </c>
      <c r="C31" s="237">
        <v>196242</v>
      </c>
      <c r="D31" s="237">
        <v>642380</v>
      </c>
      <c r="E31" s="237">
        <v>441357</v>
      </c>
      <c r="F31" s="238">
        <v>-31.293471154145521</v>
      </c>
    </row>
    <row r="32" spans="1:10" ht="15.6" customHeight="1">
      <c r="A32" s="236" t="s">
        <v>181</v>
      </c>
      <c r="B32" s="237">
        <v>5591</v>
      </c>
      <c r="C32" s="237">
        <v>8169</v>
      </c>
      <c r="D32" s="237">
        <v>33786</v>
      </c>
      <c r="E32" s="237">
        <v>76843</v>
      </c>
      <c r="F32" s="238">
        <v>127.4403599123897</v>
      </c>
    </row>
    <row r="33" spans="1:6" ht="15.6" customHeight="1">
      <c r="A33" s="236" t="s">
        <v>182</v>
      </c>
      <c r="B33" s="237">
        <v>0</v>
      </c>
      <c r="C33" s="237">
        <v>0</v>
      </c>
      <c r="D33" s="237">
        <v>0</v>
      </c>
      <c r="E33" s="237">
        <v>3</v>
      </c>
    </row>
    <row r="34" spans="1:6" ht="15.6" customHeight="1">
      <c r="A34" s="236" t="s">
        <v>183</v>
      </c>
      <c r="B34" s="237">
        <v>0</v>
      </c>
      <c r="C34" s="237">
        <v>0</v>
      </c>
      <c r="D34" s="237">
        <v>0</v>
      </c>
      <c r="E34" s="237">
        <v>0</v>
      </c>
    </row>
    <row r="35" spans="1:6" ht="15.6" customHeight="1">
      <c r="A35" s="240" t="s">
        <v>153</v>
      </c>
      <c r="B35" s="241">
        <f>SUM(B7:B34)</f>
        <v>1867467</v>
      </c>
      <c r="C35" s="241">
        <f>SUM(C7:C34)</f>
        <v>1523915</v>
      </c>
      <c r="D35" s="241">
        <f>SUM(D7:D34)</f>
        <v>5068869</v>
      </c>
      <c r="E35" s="241">
        <f>SUM(E7:E34)</f>
        <v>4740087</v>
      </c>
      <c r="F35" s="242">
        <f>E35*100/D35-100</f>
        <v>-6.4862990146322517</v>
      </c>
    </row>
    <row r="36" spans="1:6" ht="15.6" customHeight="1">
      <c r="A36" s="46" t="s">
        <v>193</v>
      </c>
    </row>
  </sheetData>
  <mergeCells count="3">
    <mergeCell ref="A5:A6"/>
    <mergeCell ref="B5:C5"/>
    <mergeCell ref="D5:F5"/>
  </mergeCells>
  <conditionalFormatting sqref="A7:F34">
    <cfRule type="expression" dxfId="5" priority="1">
      <formula>MOD(ROW(),2)=0</formula>
    </cfRule>
  </conditionalFormatting>
  <conditionalFormatting sqref="F7:F35">
    <cfRule type="expression" dxfId="4" priority="2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0520D-5DFB-4C18-B673-3E398A311EB4}">
  <sheetPr>
    <pageSetUpPr fitToPage="1"/>
  </sheetPr>
  <dimension ref="A1:N36"/>
  <sheetViews>
    <sheetView workbookViewId="0"/>
  </sheetViews>
  <sheetFormatPr baseColWidth="10" defaultColWidth="8.88671875" defaultRowHeight="15.6" customHeight="1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195</v>
      </c>
      <c r="E1" s="5"/>
      <c r="H1" s="4"/>
      <c r="I1" s="4"/>
      <c r="J1" s="4"/>
      <c r="K1" s="4"/>
      <c r="L1" s="4"/>
      <c r="M1" s="4"/>
    </row>
    <row r="2" spans="1:14" ht="15.6" customHeight="1"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33" t="s">
        <v>1</v>
      </c>
      <c r="B5" s="234" t="s">
        <v>176</v>
      </c>
      <c r="C5" s="234"/>
      <c r="D5" s="234" t="s">
        <v>0</v>
      </c>
      <c r="E5" s="234"/>
      <c r="F5" s="234"/>
      <c r="N5" s="74" t="s">
        <v>185</v>
      </c>
    </row>
    <row r="6" spans="1:14" ht="15.6" customHeight="1">
      <c r="A6" s="233"/>
      <c r="B6" s="235">
        <v>2025</v>
      </c>
      <c r="C6" s="235">
        <v>2026</v>
      </c>
      <c r="D6" s="235">
        <v>2025</v>
      </c>
      <c r="E6" s="235">
        <v>2026</v>
      </c>
      <c r="F6" s="154" t="s">
        <v>186</v>
      </c>
    </row>
    <row r="7" spans="1:14" ht="15.6" customHeight="1">
      <c r="A7" s="236" t="s">
        <v>18</v>
      </c>
      <c r="B7" s="237">
        <v>97296</v>
      </c>
      <c r="C7" s="237">
        <v>22140</v>
      </c>
      <c r="D7" s="237">
        <v>193978</v>
      </c>
      <c r="E7" s="237">
        <v>138043</v>
      </c>
      <c r="F7" s="238">
        <v>-28.835744259658309</v>
      </c>
      <c r="G7" s="6"/>
    </row>
    <row r="8" spans="1:14" s="33" customFormat="1" ht="15.6" customHeight="1">
      <c r="A8" s="236" t="s">
        <v>11</v>
      </c>
      <c r="B8" s="237">
        <v>43994</v>
      </c>
      <c r="C8" s="237">
        <v>78389</v>
      </c>
      <c r="D8" s="237">
        <v>94768</v>
      </c>
      <c r="E8" s="237">
        <v>167218</v>
      </c>
      <c r="F8" s="238">
        <v>76.449856491642748</v>
      </c>
      <c r="G8" s="239"/>
    </row>
    <row r="9" spans="1:14" ht="15.6" customHeight="1">
      <c r="A9" s="236" t="s">
        <v>8</v>
      </c>
      <c r="B9" s="237">
        <v>220714</v>
      </c>
      <c r="C9" s="237">
        <v>344566</v>
      </c>
      <c r="D9" s="237">
        <v>729095</v>
      </c>
      <c r="E9" s="237">
        <v>882080</v>
      </c>
      <c r="F9" s="238">
        <v>20.982862315610451</v>
      </c>
      <c r="G9" s="6"/>
    </row>
    <row r="10" spans="1:14" ht="15.6" customHeight="1">
      <c r="A10" s="236" t="s">
        <v>10</v>
      </c>
      <c r="B10" s="237">
        <v>26918</v>
      </c>
      <c r="C10" s="237">
        <v>85778</v>
      </c>
      <c r="D10" s="237">
        <v>258463</v>
      </c>
      <c r="E10" s="237">
        <v>198800</v>
      </c>
      <c r="F10" s="238">
        <v>-23.083768276310341</v>
      </c>
    </row>
    <row r="11" spans="1:14" ht="15.6" customHeight="1">
      <c r="A11" s="236" t="s">
        <v>9</v>
      </c>
      <c r="B11" s="237">
        <v>0</v>
      </c>
      <c r="C11" s="237">
        <v>0</v>
      </c>
      <c r="D11" s="237">
        <v>5140</v>
      </c>
      <c r="E11" s="237">
        <v>6</v>
      </c>
      <c r="F11" s="238">
        <v>-99.883268482490266</v>
      </c>
    </row>
    <row r="12" spans="1:14" ht="15.6" customHeight="1">
      <c r="A12" s="236" t="s">
        <v>6</v>
      </c>
      <c r="B12" s="237">
        <v>41244</v>
      </c>
      <c r="C12" s="237">
        <v>69602</v>
      </c>
      <c r="D12" s="237">
        <v>171001</v>
      </c>
      <c r="E12" s="237">
        <v>171021</v>
      </c>
      <c r="F12" s="238">
        <v>1.169583803603302E-2</v>
      </c>
    </row>
    <row r="13" spans="1:14" ht="15.6" customHeight="1">
      <c r="A13" s="236" t="s">
        <v>175</v>
      </c>
      <c r="B13" s="237">
        <v>0</v>
      </c>
      <c r="C13" s="237">
        <v>0</v>
      </c>
      <c r="D13" s="237">
        <v>0</v>
      </c>
      <c r="E13" s="237">
        <v>0</v>
      </c>
      <c r="F13" s="238"/>
    </row>
    <row r="14" spans="1:14" ht="15.6" customHeight="1">
      <c r="A14" s="236" t="s">
        <v>148</v>
      </c>
      <c r="B14" s="237">
        <v>144368</v>
      </c>
      <c r="C14" s="237">
        <v>123249</v>
      </c>
      <c r="D14" s="237">
        <v>315633</v>
      </c>
      <c r="E14" s="237">
        <v>358190</v>
      </c>
      <c r="F14" s="238">
        <v>13.483064191640301</v>
      </c>
    </row>
    <row r="15" spans="1:14" ht="15.6" customHeight="1">
      <c r="A15" s="236" t="s">
        <v>145</v>
      </c>
      <c r="B15" s="237">
        <v>216766</v>
      </c>
      <c r="C15" s="237">
        <v>81997</v>
      </c>
      <c r="D15" s="237">
        <v>543710</v>
      </c>
      <c r="E15" s="237">
        <v>397807</v>
      </c>
      <c r="F15" s="238">
        <v>-26.834709679792539</v>
      </c>
    </row>
    <row r="16" spans="1:14" ht="15.6" customHeight="1">
      <c r="A16" s="236" t="s">
        <v>144</v>
      </c>
      <c r="B16" s="237">
        <v>185114</v>
      </c>
      <c r="C16" s="237">
        <v>267662</v>
      </c>
      <c r="D16" s="237">
        <v>518582</v>
      </c>
      <c r="E16" s="237">
        <v>711276</v>
      </c>
      <c r="F16" s="238">
        <v>37.157865101372579</v>
      </c>
      <c r="G16" s="1"/>
    </row>
    <row r="17" spans="1:7" ht="15.6" customHeight="1">
      <c r="A17" s="236" t="s">
        <v>150</v>
      </c>
      <c r="B17" s="237">
        <v>75723</v>
      </c>
      <c r="C17" s="237">
        <v>62432</v>
      </c>
      <c r="D17" s="237">
        <v>265140</v>
      </c>
      <c r="E17" s="237">
        <v>236034</v>
      </c>
      <c r="F17" s="238">
        <v>-10.9775967413442</v>
      </c>
      <c r="G17" s="2"/>
    </row>
    <row r="18" spans="1:7" ht="15.6" customHeight="1">
      <c r="A18" s="236" t="s">
        <v>147</v>
      </c>
      <c r="B18" s="237">
        <v>0</v>
      </c>
      <c r="C18" s="237">
        <v>0</v>
      </c>
      <c r="D18" s="237">
        <v>0</v>
      </c>
      <c r="E18" s="237">
        <v>0</v>
      </c>
      <c r="F18" s="238"/>
    </row>
    <row r="19" spans="1:7" ht="15.6" customHeight="1">
      <c r="A19" s="236" t="s">
        <v>143</v>
      </c>
      <c r="B19" s="237">
        <v>75749</v>
      </c>
      <c r="C19" s="237">
        <v>49121</v>
      </c>
      <c r="D19" s="237">
        <v>227337</v>
      </c>
      <c r="E19" s="237">
        <v>148663</v>
      </c>
      <c r="F19" s="238">
        <v>-34.60677320453776</v>
      </c>
    </row>
    <row r="20" spans="1:7" ht="15.6" customHeight="1">
      <c r="A20" s="236" t="s">
        <v>142</v>
      </c>
      <c r="B20" s="237">
        <v>242007</v>
      </c>
      <c r="C20" s="237">
        <v>185053</v>
      </c>
      <c r="D20" s="237">
        <v>636056</v>
      </c>
      <c r="E20" s="237">
        <v>456992</v>
      </c>
      <c r="F20" s="238">
        <v>-28.1522381677085</v>
      </c>
    </row>
    <row r="21" spans="1:7" ht="15.6" customHeight="1">
      <c r="A21" s="236" t="s">
        <v>149</v>
      </c>
      <c r="B21" s="237">
        <v>121005</v>
      </c>
      <c r="C21" s="237">
        <v>174467</v>
      </c>
      <c r="D21" s="237">
        <v>443839</v>
      </c>
      <c r="E21" s="237">
        <v>343441</v>
      </c>
      <c r="F21" s="238">
        <v>-22.620364591664991</v>
      </c>
    </row>
    <row r="22" spans="1:7" ht="15.6" customHeight="1">
      <c r="A22" s="236" t="s">
        <v>146</v>
      </c>
      <c r="B22" s="237">
        <v>6</v>
      </c>
      <c r="C22" s="237">
        <v>2500</v>
      </c>
      <c r="D22" s="237">
        <v>9</v>
      </c>
      <c r="E22" s="237">
        <v>2500</v>
      </c>
      <c r="F22" s="238">
        <v>27677.777777777781</v>
      </c>
    </row>
    <row r="23" spans="1:7" ht="15.6" customHeight="1">
      <c r="A23" s="236" t="s">
        <v>165</v>
      </c>
      <c r="B23" s="237">
        <v>28636</v>
      </c>
      <c r="C23" s="237">
        <v>20270</v>
      </c>
      <c r="D23" s="237">
        <v>64463</v>
      </c>
      <c r="E23" s="237">
        <v>71558</v>
      </c>
      <c r="F23" s="238">
        <v>11.0063136993314</v>
      </c>
    </row>
    <row r="24" spans="1:7" ht="15.6" customHeight="1">
      <c r="A24" s="236" t="s">
        <v>141</v>
      </c>
      <c r="B24" s="237">
        <v>0</v>
      </c>
      <c r="C24" s="237">
        <v>0</v>
      </c>
      <c r="D24" s="237">
        <v>2596</v>
      </c>
      <c r="E24" s="237">
        <v>0</v>
      </c>
      <c r="F24" s="238">
        <v>-100</v>
      </c>
    </row>
    <row r="25" spans="1:7" ht="15.6" customHeight="1">
      <c r="A25" s="236" t="s">
        <v>140</v>
      </c>
      <c r="B25" s="237">
        <v>0</v>
      </c>
      <c r="C25" s="237">
        <v>0</v>
      </c>
      <c r="D25" s="237">
        <v>0</v>
      </c>
      <c r="E25" s="237">
        <v>0</v>
      </c>
      <c r="F25" s="238"/>
    </row>
    <row r="26" spans="1:7" ht="15.6" customHeight="1">
      <c r="A26" s="236" t="s">
        <v>152</v>
      </c>
      <c r="B26" s="237">
        <v>67829</v>
      </c>
      <c r="C26" s="237">
        <v>69529</v>
      </c>
      <c r="D26" s="237">
        <v>109821</v>
      </c>
      <c r="E26" s="237">
        <v>188265</v>
      </c>
      <c r="F26" s="238">
        <v>71.428961673996781</v>
      </c>
    </row>
    <row r="27" spans="1:7" ht="15.6" customHeight="1">
      <c r="A27" s="236" t="s">
        <v>173</v>
      </c>
      <c r="B27" s="237">
        <v>27501</v>
      </c>
      <c r="C27" s="237">
        <v>29300</v>
      </c>
      <c r="D27" s="237">
        <v>33329</v>
      </c>
      <c r="E27" s="237">
        <v>33109</v>
      </c>
      <c r="F27" s="238">
        <v>-0.66008581115545428</v>
      </c>
    </row>
    <row r="28" spans="1:7" ht="15.6" customHeight="1">
      <c r="A28" s="236" t="s">
        <v>177</v>
      </c>
      <c r="B28" s="237">
        <v>486</v>
      </c>
      <c r="C28" s="237">
        <v>0</v>
      </c>
      <c r="D28" s="237">
        <v>1869</v>
      </c>
      <c r="E28" s="237">
        <v>0</v>
      </c>
      <c r="F28" s="238">
        <v>-100</v>
      </c>
    </row>
    <row r="29" spans="1:7" ht="15.6" customHeight="1">
      <c r="A29" s="236" t="s">
        <v>178</v>
      </c>
      <c r="B29" s="237">
        <v>110620</v>
      </c>
      <c r="C29" s="237">
        <v>139150</v>
      </c>
      <c r="D29" s="237">
        <v>299562</v>
      </c>
      <c r="E29" s="237">
        <v>289011</v>
      </c>
      <c r="F29" s="238">
        <v>-3.522142327798591</v>
      </c>
    </row>
    <row r="30" spans="1:7" ht="15.6" customHeight="1">
      <c r="A30" s="236" t="s">
        <v>179</v>
      </c>
      <c r="B30" s="237">
        <v>38420</v>
      </c>
      <c r="C30" s="237">
        <v>25465</v>
      </c>
      <c r="D30" s="237">
        <v>123876</v>
      </c>
      <c r="E30" s="237">
        <v>68953</v>
      </c>
      <c r="F30" s="238">
        <v>-44.337079014498372</v>
      </c>
    </row>
    <row r="31" spans="1:7" ht="15.6" customHeight="1">
      <c r="A31" s="236" t="s">
        <v>180</v>
      </c>
      <c r="B31" s="237">
        <v>303</v>
      </c>
      <c r="C31" s="237">
        <v>13741</v>
      </c>
      <c r="D31" s="237">
        <v>12299</v>
      </c>
      <c r="E31" s="237">
        <v>64577</v>
      </c>
      <c r="F31" s="238">
        <v>425.05894788194161</v>
      </c>
    </row>
    <row r="32" spans="1:7" ht="15.6" customHeight="1">
      <c r="A32" s="236" t="s">
        <v>181</v>
      </c>
      <c r="B32" s="237">
        <v>24892</v>
      </c>
      <c r="C32" s="237">
        <v>37606</v>
      </c>
      <c r="D32" s="237">
        <v>139990</v>
      </c>
      <c r="E32" s="237">
        <v>107408</v>
      </c>
      <c r="F32" s="238">
        <v>-23.274519608543471</v>
      </c>
    </row>
    <row r="33" spans="1:6" ht="15.6" customHeight="1">
      <c r="A33" s="236" t="s">
        <v>182</v>
      </c>
      <c r="B33" s="237">
        <v>0</v>
      </c>
      <c r="C33" s="237">
        <v>0</v>
      </c>
      <c r="D33" s="237">
        <v>0</v>
      </c>
      <c r="E33" s="237">
        <v>0</v>
      </c>
      <c r="F33" s="238"/>
    </row>
    <row r="34" spans="1:6" ht="15.6" customHeight="1">
      <c r="A34" s="236" t="s">
        <v>183</v>
      </c>
      <c r="B34" s="237">
        <v>5005</v>
      </c>
      <c r="C34" s="237">
        <v>4950</v>
      </c>
      <c r="D34" s="237">
        <v>14622</v>
      </c>
      <c r="E34" s="237">
        <v>13073</v>
      </c>
      <c r="F34" s="238">
        <v>-10.59362604294898</v>
      </c>
    </row>
    <row r="35" spans="1:6" ht="15.6" customHeight="1">
      <c r="A35" s="240" t="s">
        <v>153</v>
      </c>
      <c r="B35" s="241">
        <f>SUM(B7:B34)</f>
        <v>1794596</v>
      </c>
      <c r="C35" s="241">
        <f>SUM(C7:C34)</f>
        <v>1886967</v>
      </c>
      <c r="D35" s="241">
        <f>SUM(D7:D34)</f>
        <v>5205178</v>
      </c>
      <c r="E35" s="241">
        <f>SUM(E7:E34)</f>
        <v>5048025</v>
      </c>
      <c r="F35" s="242">
        <f>E35*100/D35-100</f>
        <v>-3.0191666836369535</v>
      </c>
    </row>
    <row r="36" spans="1:6" ht="15.6" customHeight="1">
      <c r="A36" s="46" t="s">
        <v>193</v>
      </c>
    </row>
  </sheetData>
  <mergeCells count="3">
    <mergeCell ref="A5:A6"/>
    <mergeCell ref="B5:C5"/>
    <mergeCell ref="D5:F5"/>
  </mergeCells>
  <conditionalFormatting sqref="A7:F34">
    <cfRule type="expression" dxfId="3" priority="2">
      <formula>MOD(ROW(),2)=0</formula>
    </cfRule>
  </conditionalFormatting>
  <conditionalFormatting sqref="F7:F35">
    <cfRule type="expression" dxfId="2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B530C-0B67-4414-9DF2-9CA440C83D10}">
  <sheetPr codeName="Hoja4"/>
  <dimension ref="A1:O49"/>
  <sheetViews>
    <sheetView zoomScale="75" zoomScaleNormal="75" workbookViewId="0"/>
  </sheetViews>
  <sheetFormatPr baseColWidth="10" defaultColWidth="11.44140625" defaultRowHeight="14.4"/>
  <cols>
    <col min="1" max="1" width="20.88671875" customWidth="1"/>
    <col min="2" max="2" width="46" customWidth="1"/>
    <col min="3" max="5" width="14.6640625" customWidth="1"/>
    <col min="6" max="6" width="8" customWidth="1"/>
    <col min="7" max="9" width="14.6640625" customWidth="1"/>
    <col min="10" max="10" width="8" customWidth="1"/>
    <col min="11" max="13" width="14.6640625" customWidth="1"/>
    <col min="14" max="14" width="8" customWidth="1"/>
  </cols>
  <sheetData>
    <row r="1" spans="1:15" ht="21">
      <c r="A1" s="32" t="s">
        <v>47</v>
      </c>
      <c r="B1" s="32"/>
      <c r="C1" s="82"/>
      <c r="D1" s="32"/>
      <c r="E1" s="32"/>
      <c r="H1" s="32"/>
      <c r="I1" s="32"/>
      <c r="L1" s="32"/>
      <c r="M1" s="32"/>
    </row>
    <row r="2" spans="1:15" ht="21">
      <c r="A2" s="79"/>
      <c r="B2" s="79"/>
      <c r="C2" s="82"/>
    </row>
    <row r="3" spans="1:15" ht="21">
      <c r="A3" s="82"/>
      <c r="B3" s="82"/>
      <c r="C3" s="82"/>
    </row>
    <row r="4" spans="1:15">
      <c r="A4" s="83" t="s">
        <v>51</v>
      </c>
      <c r="B4" s="31"/>
      <c r="N4" s="113" t="s">
        <v>172</v>
      </c>
    </row>
    <row r="5" spans="1:15">
      <c r="A5" s="83"/>
      <c r="B5" s="83"/>
      <c r="C5" s="206" t="s">
        <v>3</v>
      </c>
      <c r="D5" s="206"/>
      <c r="E5" s="206"/>
      <c r="F5" s="206"/>
      <c r="G5" s="206" t="s">
        <v>4</v>
      </c>
      <c r="H5" s="206"/>
      <c r="I5" s="206"/>
      <c r="J5" s="206"/>
      <c r="K5" s="206" t="s">
        <v>5</v>
      </c>
      <c r="L5" s="206"/>
      <c r="M5" s="206"/>
      <c r="N5" s="206"/>
    </row>
    <row r="6" spans="1:15">
      <c r="A6" s="204" t="s">
        <v>88</v>
      </c>
      <c r="B6" s="204"/>
      <c r="C6" s="207" t="s">
        <v>89</v>
      </c>
      <c r="D6" s="207"/>
      <c r="E6" s="208" t="s">
        <v>12</v>
      </c>
      <c r="F6" s="208"/>
      <c r="G6" s="208" t="s">
        <v>89</v>
      </c>
      <c r="H6" s="208"/>
      <c r="I6" s="208" t="s">
        <v>12</v>
      </c>
      <c r="J6" s="208"/>
      <c r="K6" s="208" t="s">
        <v>89</v>
      </c>
      <c r="L6" s="208"/>
      <c r="M6" s="208" t="s">
        <v>12</v>
      </c>
      <c r="N6" s="208"/>
    </row>
    <row r="7" spans="1:15">
      <c r="A7" s="204"/>
      <c r="B7" s="204"/>
      <c r="C7" s="180">
        <v>2025</v>
      </c>
      <c r="D7" s="180">
        <v>2026</v>
      </c>
      <c r="E7" s="88" t="s">
        <v>13</v>
      </c>
      <c r="F7" s="88" t="s">
        <v>14</v>
      </c>
      <c r="G7" s="180">
        <v>2025</v>
      </c>
      <c r="H7" s="180">
        <v>2026</v>
      </c>
      <c r="I7" s="88" t="s">
        <v>13</v>
      </c>
      <c r="J7" s="88" t="s">
        <v>14</v>
      </c>
      <c r="K7" s="180">
        <v>2025</v>
      </c>
      <c r="L7" s="180">
        <v>2026</v>
      </c>
      <c r="M7" s="88" t="s">
        <v>13</v>
      </c>
      <c r="N7" s="88" t="s">
        <v>14</v>
      </c>
    </row>
    <row r="8" spans="1:15">
      <c r="A8" s="205" t="s">
        <v>90</v>
      </c>
      <c r="B8" s="102" t="s">
        <v>91</v>
      </c>
      <c r="C8" s="103"/>
      <c r="D8" s="92"/>
      <c r="E8" s="98">
        <f>D8-C8</f>
        <v>0</v>
      </c>
      <c r="F8" s="104" t="e">
        <f>((D8*100/C8)-100)</f>
        <v>#DIV/0!</v>
      </c>
      <c r="G8" s="91"/>
      <c r="H8" s="92"/>
      <c r="I8" s="98">
        <f>H8-G8</f>
        <v>0</v>
      </c>
      <c r="J8" s="104" t="e">
        <f>((H8*100/G8)-100)</f>
        <v>#DIV/0!</v>
      </c>
      <c r="K8" s="91"/>
      <c r="L8" s="92"/>
      <c r="M8" s="98">
        <f>L8-K8</f>
        <v>0</v>
      </c>
      <c r="N8" s="104" t="e">
        <f>((L8*100/K8)-100)</f>
        <v>#DIV/0!</v>
      </c>
      <c r="O8" s="132"/>
    </row>
    <row r="9" spans="1:15">
      <c r="A9" s="205"/>
      <c r="B9" s="116" t="s">
        <v>92</v>
      </c>
      <c r="C9" s="117"/>
      <c r="D9" s="115"/>
      <c r="E9" s="86">
        <f>D9-C9</f>
        <v>0</v>
      </c>
      <c r="F9" s="87" t="e">
        <f>((D9*100/C9)-100)</f>
        <v>#DIV/0!</v>
      </c>
      <c r="G9" s="128"/>
      <c r="H9" s="115"/>
      <c r="I9" s="86">
        <f>H9-G9</f>
        <v>0</v>
      </c>
      <c r="J9" s="87" t="e">
        <f>((H9*100/G9)-100)</f>
        <v>#DIV/0!</v>
      </c>
      <c r="K9" s="128"/>
      <c r="L9" s="115"/>
      <c r="M9" s="86">
        <f>L9-K9</f>
        <v>0</v>
      </c>
      <c r="N9" s="89" t="e">
        <f>((L9*100/K9)-100)</f>
        <v>#DIV/0!</v>
      </c>
    </row>
    <row r="10" spans="1:15">
      <c r="A10" s="205"/>
      <c r="B10" s="90" t="s">
        <v>93</v>
      </c>
      <c r="C10" s="93"/>
      <c r="D10" s="94"/>
      <c r="E10" s="86">
        <f t="shared" ref="E10:E15" si="0">D10-C10</f>
        <v>0</v>
      </c>
      <c r="F10" s="87" t="e">
        <f t="shared" ref="F10:F16" si="1">((D10*100/C10)-100)</f>
        <v>#DIV/0!</v>
      </c>
      <c r="G10" s="95"/>
      <c r="H10" s="94"/>
      <c r="I10" s="86">
        <f t="shared" ref="I10:I15" si="2">H10-G10</f>
        <v>0</v>
      </c>
      <c r="J10" s="87" t="e">
        <f t="shared" ref="J10:J16" si="3">((H10*100/G10)-100)</f>
        <v>#DIV/0!</v>
      </c>
      <c r="K10" s="95"/>
      <c r="L10" s="94"/>
      <c r="M10" s="86">
        <f t="shared" ref="M10:M15" si="4">L10-K10</f>
        <v>0</v>
      </c>
      <c r="N10" s="89" t="e">
        <f t="shared" ref="N10:N16" si="5">((L10*100/K10)-100)</f>
        <v>#DIV/0!</v>
      </c>
    </row>
    <row r="11" spans="1:15">
      <c r="A11" s="205"/>
      <c r="B11" s="116" t="s">
        <v>94</v>
      </c>
      <c r="C11" s="117"/>
      <c r="D11" s="115"/>
      <c r="E11" s="86">
        <f t="shared" si="0"/>
        <v>0</v>
      </c>
      <c r="F11" s="87" t="e">
        <f t="shared" si="1"/>
        <v>#DIV/0!</v>
      </c>
      <c r="G11" s="128"/>
      <c r="H11" s="115"/>
      <c r="I11" s="86">
        <f t="shared" si="2"/>
        <v>0</v>
      </c>
      <c r="J11" s="87" t="e">
        <f t="shared" si="3"/>
        <v>#DIV/0!</v>
      </c>
      <c r="K11" s="128"/>
      <c r="L11" s="115"/>
      <c r="M11" s="86">
        <f t="shared" si="4"/>
        <v>0</v>
      </c>
      <c r="N11" s="89" t="e">
        <f t="shared" si="5"/>
        <v>#DIV/0!</v>
      </c>
    </row>
    <row r="12" spans="1:15">
      <c r="A12" s="205"/>
      <c r="B12" s="90" t="s">
        <v>95</v>
      </c>
      <c r="C12" s="93"/>
      <c r="D12" s="94"/>
      <c r="E12" s="86">
        <f t="shared" si="0"/>
        <v>0</v>
      </c>
      <c r="F12" s="87" t="e">
        <f t="shared" si="1"/>
        <v>#DIV/0!</v>
      </c>
      <c r="G12" s="95"/>
      <c r="H12" s="94"/>
      <c r="I12" s="86">
        <f t="shared" si="2"/>
        <v>0</v>
      </c>
      <c r="J12" s="87" t="e">
        <f t="shared" si="3"/>
        <v>#DIV/0!</v>
      </c>
      <c r="K12" s="95"/>
      <c r="L12" s="94"/>
      <c r="M12" s="86">
        <f t="shared" si="4"/>
        <v>0</v>
      </c>
      <c r="N12" s="89" t="e">
        <f t="shared" si="5"/>
        <v>#DIV/0!</v>
      </c>
    </row>
    <row r="13" spans="1:15">
      <c r="A13" s="205"/>
      <c r="B13" s="116" t="s">
        <v>96</v>
      </c>
      <c r="C13" s="117"/>
      <c r="D13" s="115"/>
      <c r="E13" s="86">
        <f t="shared" si="0"/>
        <v>0</v>
      </c>
      <c r="F13" s="87" t="e">
        <f t="shared" si="1"/>
        <v>#DIV/0!</v>
      </c>
      <c r="G13" s="128"/>
      <c r="H13" s="115"/>
      <c r="I13" s="86">
        <f t="shared" si="2"/>
        <v>0</v>
      </c>
      <c r="J13" s="87" t="e">
        <f t="shared" si="3"/>
        <v>#DIV/0!</v>
      </c>
      <c r="K13" s="128"/>
      <c r="L13" s="115"/>
      <c r="M13" s="86">
        <f t="shared" si="4"/>
        <v>0</v>
      </c>
      <c r="N13" s="89" t="e">
        <f t="shared" si="5"/>
        <v>#DIV/0!</v>
      </c>
    </row>
    <row r="14" spans="1:15">
      <c r="A14" s="205"/>
      <c r="B14" s="90" t="s">
        <v>97</v>
      </c>
      <c r="C14" s="93"/>
      <c r="D14" s="94"/>
      <c r="E14" s="86">
        <f t="shared" si="0"/>
        <v>0</v>
      </c>
      <c r="F14" s="87" t="e">
        <f t="shared" si="1"/>
        <v>#DIV/0!</v>
      </c>
      <c r="G14" s="95"/>
      <c r="H14" s="94"/>
      <c r="I14" s="86">
        <f t="shared" si="2"/>
        <v>0</v>
      </c>
      <c r="J14" s="87" t="e">
        <f t="shared" si="3"/>
        <v>#DIV/0!</v>
      </c>
      <c r="K14" s="95"/>
      <c r="L14" s="94"/>
      <c r="M14" s="86">
        <f t="shared" si="4"/>
        <v>0</v>
      </c>
      <c r="N14" s="89" t="e">
        <f t="shared" si="5"/>
        <v>#DIV/0!</v>
      </c>
    </row>
    <row r="15" spans="1:15">
      <c r="A15" s="205"/>
      <c r="B15" s="116" t="s">
        <v>98</v>
      </c>
      <c r="C15" s="117"/>
      <c r="D15" s="115"/>
      <c r="E15" s="86">
        <f t="shared" si="0"/>
        <v>0</v>
      </c>
      <c r="F15" s="87" t="e">
        <f t="shared" si="1"/>
        <v>#DIV/0!</v>
      </c>
      <c r="G15" s="128"/>
      <c r="H15" s="115"/>
      <c r="I15" s="86">
        <f t="shared" si="2"/>
        <v>0</v>
      </c>
      <c r="J15" s="87" t="e">
        <f t="shared" si="3"/>
        <v>#DIV/0!</v>
      </c>
      <c r="K15" s="128"/>
      <c r="L15" s="115"/>
      <c r="M15" s="86">
        <f t="shared" si="4"/>
        <v>0</v>
      </c>
      <c r="N15" s="89" t="e">
        <f t="shared" si="5"/>
        <v>#DIV/0!</v>
      </c>
    </row>
    <row r="16" spans="1:15">
      <c r="A16" s="205"/>
      <c r="B16" s="105" t="s">
        <v>99</v>
      </c>
      <c r="C16" s="106"/>
      <c r="D16" s="97"/>
      <c r="E16" s="100">
        <f>D16-C16</f>
        <v>0</v>
      </c>
      <c r="F16" s="87" t="e">
        <f t="shared" si="1"/>
        <v>#DIV/0!</v>
      </c>
      <c r="G16" s="96"/>
      <c r="H16" s="97"/>
      <c r="I16" s="100">
        <f>H16-G16</f>
        <v>0</v>
      </c>
      <c r="J16" s="87" t="e">
        <f t="shared" si="3"/>
        <v>#DIV/0!</v>
      </c>
      <c r="K16" s="96"/>
      <c r="L16" s="97"/>
      <c r="M16" s="100">
        <f>L16-K16</f>
        <v>0</v>
      </c>
      <c r="N16" s="89" t="e">
        <f t="shared" si="5"/>
        <v>#DIV/0!</v>
      </c>
    </row>
    <row r="17" spans="1:14">
      <c r="A17" s="201" t="s">
        <v>100</v>
      </c>
      <c r="B17" s="118" t="s">
        <v>101</v>
      </c>
      <c r="C17" s="119"/>
      <c r="D17" s="120"/>
      <c r="E17" s="98">
        <f>D17-C17</f>
        <v>0</v>
      </c>
      <c r="F17" s="104" t="e">
        <f>((D17*100/C17)-100)</f>
        <v>#DIV/0!</v>
      </c>
      <c r="G17" s="129"/>
      <c r="H17" s="120"/>
      <c r="I17" s="98">
        <f>H17-G17</f>
        <v>0</v>
      </c>
      <c r="J17" s="104" t="e">
        <f>((H17*100/G17)-100)</f>
        <v>#DIV/0!</v>
      </c>
      <c r="K17" s="129"/>
      <c r="L17" s="120"/>
      <c r="M17" s="98">
        <f>L17-K17</f>
        <v>0</v>
      </c>
      <c r="N17" s="99" t="e">
        <f>((L17*100/K17)-100)</f>
        <v>#DIV/0!</v>
      </c>
    </row>
    <row r="18" spans="1:14">
      <c r="A18" s="201"/>
      <c r="B18" s="90" t="s">
        <v>102</v>
      </c>
      <c r="C18" s="93"/>
      <c r="D18" s="94"/>
      <c r="E18" s="86">
        <f>D18-C18</f>
        <v>0</v>
      </c>
      <c r="F18" s="87" t="e">
        <f>((D18*100/C18)-100)</f>
        <v>#DIV/0!</v>
      </c>
      <c r="G18" s="95"/>
      <c r="H18" s="94"/>
      <c r="I18" s="86">
        <f>H18-G18</f>
        <v>0</v>
      </c>
      <c r="J18" s="87" t="e">
        <f>((H18*100/G18)-100)</f>
        <v>#DIV/0!</v>
      </c>
      <c r="K18" s="95"/>
      <c r="L18" s="94"/>
      <c r="M18" s="86">
        <f>L18-K18</f>
        <v>0</v>
      </c>
      <c r="N18" s="89" t="e">
        <f>((L18*100/K18)-100)</f>
        <v>#DIV/0!</v>
      </c>
    </row>
    <row r="19" spans="1:14">
      <c r="A19" s="201"/>
      <c r="B19" s="116" t="s">
        <v>103</v>
      </c>
      <c r="C19" s="117"/>
      <c r="D19" s="115"/>
      <c r="E19" s="86">
        <f t="shared" ref="E19:E20" si="6">D19-C19</f>
        <v>0</v>
      </c>
      <c r="F19" s="87" t="e">
        <f t="shared" ref="F19:F20" si="7">((D19*100/C19)-100)</f>
        <v>#DIV/0!</v>
      </c>
      <c r="G19" s="128"/>
      <c r="H19" s="115"/>
      <c r="I19" s="86">
        <f t="shared" ref="I19:I20" si="8">H19-G19</f>
        <v>0</v>
      </c>
      <c r="J19" s="87" t="e">
        <f t="shared" ref="J19:J20" si="9">((H19*100/G19)-100)</f>
        <v>#DIV/0!</v>
      </c>
      <c r="K19" s="128"/>
      <c r="L19" s="115"/>
      <c r="M19" s="86">
        <f t="shared" ref="M19:M20" si="10">L19-K19</f>
        <v>0</v>
      </c>
      <c r="N19" s="89" t="e">
        <f t="shared" ref="N19:N20" si="11">((L19*100/K19)-100)</f>
        <v>#DIV/0!</v>
      </c>
    </row>
    <row r="20" spans="1:14">
      <c r="A20" s="201"/>
      <c r="B20" s="90" t="s">
        <v>104</v>
      </c>
      <c r="C20" s="93"/>
      <c r="D20" s="94"/>
      <c r="E20" s="86">
        <f t="shared" si="6"/>
        <v>0</v>
      </c>
      <c r="F20" s="87" t="e">
        <f t="shared" si="7"/>
        <v>#DIV/0!</v>
      </c>
      <c r="G20" s="95"/>
      <c r="H20" s="94"/>
      <c r="I20" s="86">
        <f t="shared" si="8"/>
        <v>0</v>
      </c>
      <c r="J20" s="87" t="e">
        <f t="shared" si="9"/>
        <v>#DIV/0!</v>
      </c>
      <c r="K20" s="95"/>
      <c r="L20" s="94"/>
      <c r="M20" s="86">
        <f t="shared" si="10"/>
        <v>0</v>
      </c>
      <c r="N20" s="89" t="e">
        <f t="shared" si="11"/>
        <v>#DIV/0!</v>
      </c>
    </row>
    <row r="21" spans="1:14">
      <c r="A21" s="201"/>
      <c r="B21" s="121" t="s">
        <v>105</v>
      </c>
      <c r="C21" s="122"/>
      <c r="D21" s="123"/>
      <c r="E21" s="100">
        <f t="shared" ref="E21:E32" si="12">D21-C21</f>
        <v>0</v>
      </c>
      <c r="F21" s="87" t="e">
        <f t="shared" ref="F21:F32" si="13">((D21*100/C21)-100)</f>
        <v>#DIV/0!</v>
      </c>
      <c r="G21" s="130"/>
      <c r="H21" s="123"/>
      <c r="I21" s="100">
        <f t="shared" ref="I21:I32" si="14">H21-G21</f>
        <v>0</v>
      </c>
      <c r="J21" s="87" t="e">
        <f t="shared" ref="J21:J32" si="15">((H21*100/G21)-100)</f>
        <v>#DIV/0!</v>
      </c>
      <c r="K21" s="130"/>
      <c r="L21" s="123"/>
      <c r="M21" s="100">
        <f t="shared" ref="M21:M32" si="16">L21-K21</f>
        <v>0</v>
      </c>
      <c r="N21" s="89" t="e">
        <f t="shared" ref="N21:N32" si="17">((L21*100/K21)-100)</f>
        <v>#DIV/0!</v>
      </c>
    </row>
    <row r="22" spans="1:14">
      <c r="A22" s="201" t="s">
        <v>106</v>
      </c>
      <c r="B22" s="102" t="s">
        <v>107</v>
      </c>
      <c r="C22" s="103"/>
      <c r="D22" s="92"/>
      <c r="E22" s="98">
        <f t="shared" si="12"/>
        <v>0</v>
      </c>
      <c r="F22" s="104" t="e">
        <f t="shared" si="13"/>
        <v>#DIV/0!</v>
      </c>
      <c r="G22" s="91"/>
      <c r="H22" s="92"/>
      <c r="I22" s="98">
        <f t="shared" si="14"/>
        <v>0</v>
      </c>
      <c r="J22" s="104" t="e">
        <f t="shared" si="15"/>
        <v>#DIV/0!</v>
      </c>
      <c r="K22" s="91"/>
      <c r="L22" s="92"/>
      <c r="M22" s="98">
        <f t="shared" si="16"/>
        <v>0</v>
      </c>
      <c r="N22" s="99" t="e">
        <f t="shared" si="17"/>
        <v>#DIV/0!</v>
      </c>
    </row>
    <row r="23" spans="1:14">
      <c r="A23" s="201"/>
      <c r="B23" s="121" t="s">
        <v>108</v>
      </c>
      <c r="C23" s="122"/>
      <c r="D23" s="123"/>
      <c r="E23" s="100">
        <f t="shared" si="12"/>
        <v>0</v>
      </c>
      <c r="F23" s="107" t="e">
        <f t="shared" si="13"/>
        <v>#DIV/0!</v>
      </c>
      <c r="G23" s="130"/>
      <c r="H23" s="123"/>
      <c r="I23" s="100">
        <f t="shared" si="14"/>
        <v>0</v>
      </c>
      <c r="J23" s="107" t="e">
        <f t="shared" si="15"/>
        <v>#DIV/0!</v>
      </c>
      <c r="K23" s="130"/>
      <c r="L23" s="123"/>
      <c r="M23" s="100">
        <f t="shared" si="16"/>
        <v>0</v>
      </c>
      <c r="N23" s="101" t="e">
        <f t="shared" si="17"/>
        <v>#DIV/0!</v>
      </c>
    </row>
    <row r="24" spans="1:14">
      <c r="A24" s="201" t="s">
        <v>109</v>
      </c>
      <c r="B24" s="102" t="s">
        <v>110</v>
      </c>
      <c r="C24" s="103"/>
      <c r="D24" s="92"/>
      <c r="E24" s="98">
        <f t="shared" si="12"/>
        <v>0</v>
      </c>
      <c r="F24" s="104" t="e">
        <f t="shared" si="13"/>
        <v>#DIV/0!</v>
      </c>
      <c r="G24" s="91"/>
      <c r="H24" s="92"/>
      <c r="I24" s="98">
        <f t="shared" si="14"/>
        <v>0</v>
      </c>
      <c r="J24" s="104" t="e">
        <f t="shared" si="15"/>
        <v>#DIV/0!</v>
      </c>
      <c r="K24" s="91"/>
      <c r="L24" s="92"/>
      <c r="M24" s="98">
        <f t="shared" si="16"/>
        <v>0</v>
      </c>
      <c r="N24" s="99" t="e">
        <f t="shared" si="17"/>
        <v>#DIV/0!</v>
      </c>
    </row>
    <row r="25" spans="1:14">
      <c r="A25" s="201"/>
      <c r="B25" s="116" t="s">
        <v>111</v>
      </c>
      <c r="C25" s="117"/>
      <c r="D25" s="115"/>
      <c r="E25" s="86">
        <f t="shared" si="12"/>
        <v>0</v>
      </c>
      <c r="F25" s="87" t="e">
        <f t="shared" si="13"/>
        <v>#DIV/0!</v>
      </c>
      <c r="G25" s="128"/>
      <c r="H25" s="115"/>
      <c r="I25" s="86">
        <f t="shared" si="14"/>
        <v>0</v>
      </c>
      <c r="J25" s="87" t="e">
        <f t="shared" si="15"/>
        <v>#DIV/0!</v>
      </c>
      <c r="K25" s="128"/>
      <c r="L25" s="115"/>
      <c r="M25" s="86">
        <f t="shared" si="16"/>
        <v>0</v>
      </c>
      <c r="N25" s="89" t="e">
        <f t="shared" si="17"/>
        <v>#DIV/0!</v>
      </c>
    </row>
    <row r="26" spans="1:14">
      <c r="A26" s="201"/>
      <c r="B26" s="108" t="s">
        <v>112</v>
      </c>
      <c r="C26" s="106"/>
      <c r="D26" s="97"/>
      <c r="E26" s="100">
        <f t="shared" si="12"/>
        <v>0</v>
      </c>
      <c r="F26" s="87" t="e">
        <f t="shared" si="13"/>
        <v>#DIV/0!</v>
      </c>
      <c r="G26" s="96"/>
      <c r="H26" s="97"/>
      <c r="I26" s="100">
        <f t="shared" si="14"/>
        <v>0</v>
      </c>
      <c r="J26" s="87" t="e">
        <f t="shared" si="15"/>
        <v>#DIV/0!</v>
      </c>
      <c r="K26" s="96"/>
      <c r="L26" s="97"/>
      <c r="M26" s="100">
        <f t="shared" si="16"/>
        <v>0</v>
      </c>
      <c r="N26" s="89" t="e">
        <f t="shared" si="17"/>
        <v>#DIV/0!</v>
      </c>
    </row>
    <row r="27" spans="1:14" ht="26.4">
      <c r="A27" s="112" t="s">
        <v>113</v>
      </c>
      <c r="B27" s="124" t="s">
        <v>114</v>
      </c>
      <c r="C27" s="125"/>
      <c r="D27" s="126"/>
      <c r="E27" s="109">
        <f t="shared" si="12"/>
        <v>0</v>
      </c>
      <c r="F27" s="110" t="e">
        <f t="shared" si="13"/>
        <v>#DIV/0!</v>
      </c>
      <c r="G27" s="131"/>
      <c r="H27" s="126"/>
      <c r="I27" s="109">
        <f t="shared" si="14"/>
        <v>0</v>
      </c>
      <c r="J27" s="110" t="e">
        <f t="shared" si="15"/>
        <v>#DIV/0!</v>
      </c>
      <c r="K27" s="131"/>
      <c r="L27" s="126"/>
      <c r="M27" s="109">
        <f t="shared" si="16"/>
        <v>0</v>
      </c>
      <c r="N27" s="111" t="e">
        <f t="shared" si="17"/>
        <v>#DIV/0!</v>
      </c>
    </row>
    <row r="28" spans="1:14">
      <c r="A28" s="201" t="s">
        <v>115</v>
      </c>
      <c r="B28" s="102" t="s">
        <v>116</v>
      </c>
      <c r="C28" s="103"/>
      <c r="D28" s="92"/>
      <c r="E28" s="86">
        <f t="shared" si="12"/>
        <v>0</v>
      </c>
      <c r="F28" s="104" t="e">
        <f t="shared" si="13"/>
        <v>#DIV/0!</v>
      </c>
      <c r="G28" s="91"/>
      <c r="H28" s="92"/>
      <c r="I28" s="86">
        <f t="shared" si="14"/>
        <v>0</v>
      </c>
      <c r="J28" s="104" t="e">
        <f t="shared" si="15"/>
        <v>#DIV/0!</v>
      </c>
      <c r="K28" s="91"/>
      <c r="L28" s="92"/>
      <c r="M28" s="86">
        <f t="shared" si="16"/>
        <v>0</v>
      </c>
      <c r="N28" s="99" t="e">
        <f t="shared" si="17"/>
        <v>#DIV/0!</v>
      </c>
    </row>
    <row r="29" spans="1:14">
      <c r="A29" s="201"/>
      <c r="B29" s="116" t="s">
        <v>117</v>
      </c>
      <c r="C29" s="117"/>
      <c r="D29" s="115"/>
      <c r="E29" s="86">
        <f t="shared" si="12"/>
        <v>0</v>
      </c>
      <c r="F29" s="87" t="e">
        <f t="shared" si="13"/>
        <v>#DIV/0!</v>
      </c>
      <c r="G29" s="128"/>
      <c r="H29" s="115"/>
      <c r="I29" s="86">
        <f t="shared" si="14"/>
        <v>0</v>
      </c>
      <c r="J29" s="87" t="e">
        <f t="shared" si="15"/>
        <v>#DIV/0!</v>
      </c>
      <c r="K29" s="128"/>
      <c r="L29" s="115"/>
      <c r="M29" s="86">
        <f t="shared" si="16"/>
        <v>0</v>
      </c>
      <c r="N29" s="89" t="e">
        <f t="shared" si="17"/>
        <v>#DIV/0!</v>
      </c>
    </row>
    <row r="30" spans="1:14">
      <c r="A30" s="201"/>
      <c r="B30" s="105" t="s">
        <v>118</v>
      </c>
      <c r="C30" s="106"/>
      <c r="D30" s="97"/>
      <c r="E30" s="100">
        <f t="shared" si="12"/>
        <v>0</v>
      </c>
      <c r="F30" s="107" t="e">
        <f t="shared" si="13"/>
        <v>#DIV/0!</v>
      </c>
      <c r="G30" s="96"/>
      <c r="H30" s="97"/>
      <c r="I30" s="100">
        <f t="shared" si="14"/>
        <v>0</v>
      </c>
      <c r="J30" s="107" t="e">
        <f t="shared" si="15"/>
        <v>#DIV/0!</v>
      </c>
      <c r="K30" s="96"/>
      <c r="L30" s="97"/>
      <c r="M30" s="100">
        <f t="shared" si="16"/>
        <v>0</v>
      </c>
      <c r="N30" s="101" t="e">
        <f t="shared" si="17"/>
        <v>#DIV/0!</v>
      </c>
    </row>
    <row r="31" spans="1:14">
      <c r="A31" s="201" t="s">
        <v>119</v>
      </c>
      <c r="B31" s="118" t="s">
        <v>120</v>
      </c>
      <c r="C31" s="119"/>
      <c r="D31" s="120"/>
      <c r="E31" s="86">
        <f t="shared" si="12"/>
        <v>0</v>
      </c>
      <c r="F31" s="104" t="e">
        <f t="shared" si="13"/>
        <v>#DIV/0!</v>
      </c>
      <c r="G31" s="129"/>
      <c r="H31" s="120"/>
      <c r="I31" s="86">
        <f t="shared" si="14"/>
        <v>0</v>
      </c>
      <c r="J31" s="104" t="e">
        <f t="shared" si="15"/>
        <v>#DIV/0!</v>
      </c>
      <c r="K31" s="129"/>
      <c r="L31" s="120"/>
      <c r="M31" s="86">
        <f t="shared" si="16"/>
        <v>0</v>
      </c>
      <c r="N31" s="99" t="e">
        <f t="shared" si="17"/>
        <v>#DIV/0!</v>
      </c>
    </row>
    <row r="32" spans="1:14">
      <c r="A32" s="201"/>
      <c r="B32" s="90" t="s">
        <v>121</v>
      </c>
      <c r="C32" s="93"/>
      <c r="D32" s="94"/>
      <c r="E32" s="86">
        <f t="shared" si="12"/>
        <v>0</v>
      </c>
      <c r="F32" s="87" t="e">
        <f t="shared" si="13"/>
        <v>#DIV/0!</v>
      </c>
      <c r="G32" s="95"/>
      <c r="H32" s="94"/>
      <c r="I32" s="86">
        <f t="shared" si="14"/>
        <v>0</v>
      </c>
      <c r="J32" s="87" t="e">
        <f t="shared" si="15"/>
        <v>#DIV/0!</v>
      </c>
      <c r="K32" s="95"/>
      <c r="L32" s="94"/>
      <c r="M32" s="86">
        <f t="shared" si="16"/>
        <v>0</v>
      </c>
      <c r="N32" s="89" t="e">
        <f t="shared" si="17"/>
        <v>#DIV/0!</v>
      </c>
    </row>
    <row r="33" spans="1:14">
      <c r="A33" s="201"/>
      <c r="B33" s="116" t="s">
        <v>122</v>
      </c>
      <c r="C33" s="117"/>
      <c r="D33" s="115"/>
      <c r="E33" s="86">
        <f t="shared" ref="E33:E39" si="18">D33-C33</f>
        <v>0</v>
      </c>
      <c r="F33" s="87" t="e">
        <f t="shared" ref="F33:F40" si="19">((D33*100/C33)-100)</f>
        <v>#DIV/0!</v>
      </c>
      <c r="G33" s="128"/>
      <c r="H33" s="115"/>
      <c r="I33" s="86">
        <f t="shared" ref="I33:I39" si="20">H33-G33</f>
        <v>0</v>
      </c>
      <c r="J33" s="87" t="e">
        <f t="shared" ref="J33:J40" si="21">((H33*100/G33)-100)</f>
        <v>#DIV/0!</v>
      </c>
      <c r="K33" s="128"/>
      <c r="L33" s="115"/>
      <c r="M33" s="86">
        <f t="shared" ref="M33:M39" si="22">L33-K33</f>
        <v>0</v>
      </c>
      <c r="N33" s="89" t="e">
        <f t="shared" ref="N33:N40" si="23">((L33*100/K33)-100)</f>
        <v>#DIV/0!</v>
      </c>
    </row>
    <row r="34" spans="1:14">
      <c r="A34" s="201"/>
      <c r="B34" s="90" t="s">
        <v>123</v>
      </c>
      <c r="C34" s="93"/>
      <c r="D34" s="94"/>
      <c r="E34" s="86">
        <f t="shared" si="18"/>
        <v>0</v>
      </c>
      <c r="F34" s="87" t="e">
        <f>((D34*100/C34)-100)</f>
        <v>#DIV/0!</v>
      </c>
      <c r="G34" s="95"/>
      <c r="H34" s="94"/>
      <c r="I34" s="86">
        <f t="shared" si="20"/>
        <v>0</v>
      </c>
      <c r="J34" s="87" t="e">
        <f>((H34*100/G34)-100)</f>
        <v>#DIV/0!</v>
      </c>
      <c r="K34" s="95"/>
      <c r="L34" s="94"/>
      <c r="M34" s="86">
        <f t="shared" si="22"/>
        <v>0</v>
      </c>
      <c r="N34" s="89" t="e">
        <f>((L34*100/K34)-100)</f>
        <v>#DIV/0!</v>
      </c>
    </row>
    <row r="35" spans="1:14">
      <c r="A35" s="201"/>
      <c r="B35" s="116" t="s">
        <v>124</v>
      </c>
      <c r="C35" s="117"/>
      <c r="D35" s="115"/>
      <c r="E35" s="86">
        <f t="shared" si="18"/>
        <v>0</v>
      </c>
      <c r="F35" s="87" t="e">
        <f t="shared" si="19"/>
        <v>#DIV/0!</v>
      </c>
      <c r="G35" s="128"/>
      <c r="H35" s="115"/>
      <c r="I35" s="86">
        <f t="shared" si="20"/>
        <v>0</v>
      </c>
      <c r="J35" s="87" t="e">
        <f t="shared" si="21"/>
        <v>#DIV/0!</v>
      </c>
      <c r="K35" s="128"/>
      <c r="L35" s="115"/>
      <c r="M35" s="86">
        <f t="shared" si="22"/>
        <v>0</v>
      </c>
      <c r="N35" s="89" t="e">
        <f t="shared" si="23"/>
        <v>#DIV/0!</v>
      </c>
    </row>
    <row r="36" spans="1:14">
      <c r="A36" s="201"/>
      <c r="B36" s="90" t="s">
        <v>125</v>
      </c>
      <c r="C36" s="93"/>
      <c r="D36" s="94"/>
      <c r="E36" s="86">
        <f t="shared" si="18"/>
        <v>0</v>
      </c>
      <c r="F36" s="87" t="e">
        <f t="shared" si="19"/>
        <v>#DIV/0!</v>
      </c>
      <c r="G36" s="95"/>
      <c r="H36" s="94"/>
      <c r="I36" s="86">
        <f t="shared" si="20"/>
        <v>0</v>
      </c>
      <c r="J36" s="87" t="e">
        <f t="shared" si="21"/>
        <v>#DIV/0!</v>
      </c>
      <c r="K36" s="95"/>
      <c r="L36" s="94"/>
      <c r="M36" s="86">
        <f t="shared" si="22"/>
        <v>0</v>
      </c>
      <c r="N36" s="89" t="e">
        <f t="shared" si="23"/>
        <v>#DIV/0!</v>
      </c>
    </row>
    <row r="37" spans="1:14">
      <c r="A37" s="201"/>
      <c r="B37" s="127" t="s">
        <v>126</v>
      </c>
      <c r="C37" s="117"/>
      <c r="D37" s="115"/>
      <c r="E37" s="86">
        <f t="shared" si="18"/>
        <v>0</v>
      </c>
      <c r="F37" s="87" t="e">
        <f t="shared" si="19"/>
        <v>#DIV/0!</v>
      </c>
      <c r="G37" s="128"/>
      <c r="H37" s="115"/>
      <c r="I37" s="86">
        <f t="shared" si="20"/>
        <v>0</v>
      </c>
      <c r="J37" s="87" t="e">
        <f t="shared" si="21"/>
        <v>#DIV/0!</v>
      </c>
      <c r="K37" s="128"/>
      <c r="L37" s="115"/>
      <c r="M37" s="86">
        <f t="shared" si="22"/>
        <v>0</v>
      </c>
      <c r="N37" s="89" t="e">
        <f t="shared" si="23"/>
        <v>#DIV/0!</v>
      </c>
    </row>
    <row r="38" spans="1:14">
      <c r="A38" s="201"/>
      <c r="B38" s="90" t="s">
        <v>127</v>
      </c>
      <c r="C38" s="93"/>
      <c r="D38" s="94"/>
      <c r="E38" s="86">
        <f t="shared" si="18"/>
        <v>0</v>
      </c>
      <c r="F38" s="87" t="e">
        <f t="shared" si="19"/>
        <v>#DIV/0!</v>
      </c>
      <c r="G38" s="95"/>
      <c r="H38" s="94"/>
      <c r="I38" s="86">
        <f t="shared" si="20"/>
        <v>0</v>
      </c>
      <c r="J38" s="87" t="e">
        <f t="shared" si="21"/>
        <v>#DIV/0!</v>
      </c>
      <c r="K38" s="95"/>
      <c r="L38" s="94"/>
      <c r="M38" s="86">
        <f t="shared" si="22"/>
        <v>0</v>
      </c>
      <c r="N38" s="89" t="e">
        <f t="shared" si="23"/>
        <v>#DIV/0!</v>
      </c>
    </row>
    <row r="39" spans="1:14">
      <c r="A39" s="201"/>
      <c r="B39" s="116" t="s">
        <v>128</v>
      </c>
      <c r="C39" s="117"/>
      <c r="D39" s="115"/>
      <c r="E39" s="86">
        <f t="shared" si="18"/>
        <v>0</v>
      </c>
      <c r="F39" s="87" t="e">
        <f t="shared" si="19"/>
        <v>#DIV/0!</v>
      </c>
      <c r="G39" s="128"/>
      <c r="H39" s="115"/>
      <c r="I39" s="86">
        <f t="shared" si="20"/>
        <v>0</v>
      </c>
      <c r="J39" s="87" t="e">
        <f t="shared" si="21"/>
        <v>#DIV/0!</v>
      </c>
      <c r="K39" s="128"/>
      <c r="L39" s="115"/>
      <c r="M39" s="86">
        <f t="shared" si="22"/>
        <v>0</v>
      </c>
      <c r="N39" s="89" t="e">
        <f t="shared" si="23"/>
        <v>#DIV/0!</v>
      </c>
    </row>
    <row r="40" spans="1:14">
      <c r="A40" s="201"/>
      <c r="B40" s="105" t="s">
        <v>129</v>
      </c>
      <c r="C40" s="106"/>
      <c r="D40" s="97"/>
      <c r="E40" s="100">
        <f>D40-C40</f>
        <v>0</v>
      </c>
      <c r="F40" s="87" t="e">
        <f t="shared" si="19"/>
        <v>#DIV/0!</v>
      </c>
      <c r="G40" s="96"/>
      <c r="H40" s="97"/>
      <c r="I40" s="100">
        <f>H40-G40</f>
        <v>0</v>
      </c>
      <c r="J40" s="87" t="e">
        <f t="shared" si="21"/>
        <v>#DIV/0!</v>
      </c>
      <c r="K40" s="96"/>
      <c r="L40" s="97"/>
      <c r="M40" s="100">
        <f>L40-K40</f>
        <v>0</v>
      </c>
      <c r="N40" s="89" t="e">
        <f t="shared" si="23"/>
        <v>#DIV/0!</v>
      </c>
    </row>
    <row r="41" spans="1:14">
      <c r="A41" s="201" t="s">
        <v>130</v>
      </c>
      <c r="B41" s="118" t="s">
        <v>131</v>
      </c>
      <c r="C41" s="119"/>
      <c r="D41" s="120"/>
      <c r="E41" s="98">
        <f>D41-C41</f>
        <v>0</v>
      </c>
      <c r="F41" s="104" t="e">
        <f t="shared" ref="F41:F48" si="24">((D41*100/C41)-100)</f>
        <v>#DIV/0!</v>
      </c>
      <c r="G41" s="129"/>
      <c r="H41" s="120"/>
      <c r="I41" s="98">
        <f>H41-G41</f>
        <v>0</v>
      </c>
      <c r="J41" s="104" t="e">
        <f t="shared" ref="J41:J48" si="25">((H41*100/G41)-100)</f>
        <v>#DIV/0!</v>
      </c>
      <c r="K41" s="129"/>
      <c r="L41" s="120"/>
      <c r="M41" s="98">
        <f>L41-K41</f>
        <v>0</v>
      </c>
      <c r="N41" s="99" t="e">
        <f t="shared" ref="N41:N48" si="26">((L41*100/K41)-100)</f>
        <v>#DIV/0!</v>
      </c>
    </row>
    <row r="42" spans="1:14">
      <c r="A42" s="201"/>
      <c r="B42" s="90" t="s">
        <v>132</v>
      </c>
      <c r="C42" s="93"/>
      <c r="D42" s="94"/>
      <c r="E42" s="86">
        <f>D42-C42</f>
        <v>0</v>
      </c>
      <c r="F42" s="87" t="e">
        <f t="shared" si="24"/>
        <v>#DIV/0!</v>
      </c>
      <c r="G42" s="95"/>
      <c r="H42" s="94"/>
      <c r="I42" s="86">
        <f>H42-G42</f>
        <v>0</v>
      </c>
      <c r="J42" s="87" t="e">
        <f t="shared" si="25"/>
        <v>#DIV/0!</v>
      </c>
      <c r="K42" s="95"/>
      <c r="L42" s="94"/>
      <c r="M42" s="86">
        <f>L42-K42</f>
        <v>0</v>
      </c>
      <c r="N42" s="89" t="e">
        <f t="shared" si="26"/>
        <v>#DIV/0!</v>
      </c>
    </row>
    <row r="43" spans="1:14">
      <c r="A43" s="201"/>
      <c r="B43" s="116" t="s">
        <v>133</v>
      </c>
      <c r="C43" s="117"/>
      <c r="D43" s="115"/>
      <c r="E43" s="86">
        <f t="shared" ref="E43:E44" si="27">D43-C43</f>
        <v>0</v>
      </c>
      <c r="F43" s="87" t="e">
        <f t="shared" si="24"/>
        <v>#DIV/0!</v>
      </c>
      <c r="G43" s="128"/>
      <c r="H43" s="115"/>
      <c r="I43" s="86">
        <f t="shared" ref="I43:I44" si="28">H43-G43</f>
        <v>0</v>
      </c>
      <c r="J43" s="87" t="e">
        <f t="shared" si="25"/>
        <v>#DIV/0!</v>
      </c>
      <c r="K43" s="128"/>
      <c r="L43" s="115"/>
      <c r="M43" s="86">
        <f t="shared" ref="M43:M44" si="29">L43-K43</f>
        <v>0</v>
      </c>
      <c r="N43" s="89" t="e">
        <f t="shared" si="26"/>
        <v>#DIV/0!</v>
      </c>
    </row>
    <row r="44" spans="1:14">
      <c r="A44" s="201"/>
      <c r="B44" s="105" t="s">
        <v>134</v>
      </c>
      <c r="C44" s="106"/>
      <c r="D44" s="97"/>
      <c r="E44" s="86">
        <f t="shared" si="27"/>
        <v>0</v>
      </c>
      <c r="F44" s="107" t="e">
        <f t="shared" si="24"/>
        <v>#DIV/0!</v>
      </c>
      <c r="G44" s="96"/>
      <c r="H44" s="97"/>
      <c r="I44" s="86">
        <f t="shared" si="28"/>
        <v>0</v>
      </c>
      <c r="J44" s="107" t="e">
        <f t="shared" si="25"/>
        <v>#DIV/0!</v>
      </c>
      <c r="K44" s="96"/>
      <c r="L44" s="97"/>
      <c r="M44" s="86">
        <f t="shared" si="29"/>
        <v>0</v>
      </c>
      <c r="N44" s="101" t="e">
        <f t="shared" si="26"/>
        <v>#DIV/0!</v>
      </c>
    </row>
    <row r="45" spans="1:14">
      <c r="A45" s="202" t="s">
        <v>135</v>
      </c>
      <c r="B45" s="118" t="s">
        <v>136</v>
      </c>
      <c r="C45" s="119"/>
      <c r="D45" s="120"/>
      <c r="E45" s="98">
        <f>D45-C45</f>
        <v>0</v>
      </c>
      <c r="F45" s="104" t="e">
        <f t="shared" si="24"/>
        <v>#DIV/0!</v>
      </c>
      <c r="G45" s="129"/>
      <c r="H45" s="120"/>
      <c r="I45" s="98">
        <f>H45-G45</f>
        <v>0</v>
      </c>
      <c r="J45" s="104" t="e">
        <f t="shared" si="25"/>
        <v>#DIV/0!</v>
      </c>
      <c r="K45" s="129"/>
      <c r="L45" s="120"/>
      <c r="M45" s="98">
        <f>L45-K45</f>
        <v>0</v>
      </c>
      <c r="N45" s="99" t="e">
        <f t="shared" si="26"/>
        <v>#DIV/0!</v>
      </c>
    </row>
    <row r="46" spans="1:14">
      <c r="A46" s="202"/>
      <c r="B46" s="90" t="s">
        <v>137</v>
      </c>
      <c r="C46" s="93"/>
      <c r="D46" s="94"/>
      <c r="E46" s="86">
        <f>D46-C46</f>
        <v>0</v>
      </c>
      <c r="F46" s="87" t="e">
        <f t="shared" si="24"/>
        <v>#DIV/0!</v>
      </c>
      <c r="G46" s="95"/>
      <c r="H46" s="94"/>
      <c r="I46" s="86">
        <f>H46-G46</f>
        <v>0</v>
      </c>
      <c r="J46" s="87" t="e">
        <f t="shared" si="25"/>
        <v>#DIV/0!</v>
      </c>
      <c r="K46" s="95"/>
      <c r="L46" s="94"/>
      <c r="M46" s="86">
        <f>L46-K46</f>
        <v>0</v>
      </c>
      <c r="N46" s="89" t="e">
        <f t="shared" si="26"/>
        <v>#DIV/0!</v>
      </c>
    </row>
    <row r="47" spans="1:14">
      <c r="A47" s="202"/>
      <c r="B47" s="121" t="s">
        <v>138</v>
      </c>
      <c r="C47" s="122"/>
      <c r="D47" s="123"/>
      <c r="E47" s="100">
        <f>D47-C47</f>
        <v>0</v>
      </c>
      <c r="F47" s="107" t="e">
        <f t="shared" si="24"/>
        <v>#DIV/0!</v>
      </c>
      <c r="G47" s="130"/>
      <c r="H47" s="123"/>
      <c r="I47" s="100">
        <f>H47-G47</f>
        <v>0</v>
      </c>
      <c r="J47" s="107" t="e">
        <f t="shared" si="25"/>
        <v>#DIV/0!</v>
      </c>
      <c r="K47" s="130"/>
      <c r="L47" s="123"/>
      <c r="M47" s="100">
        <f>L47-K47</f>
        <v>0</v>
      </c>
      <c r="N47" s="101" t="e">
        <f t="shared" si="26"/>
        <v>#DIV/0!</v>
      </c>
    </row>
    <row r="48" spans="1:14">
      <c r="A48" s="203" t="s">
        <v>139</v>
      </c>
      <c r="B48" s="203"/>
      <c r="C48" s="84">
        <f>SUM(C8:C47)</f>
        <v>0</v>
      </c>
      <c r="D48" s="84">
        <f>SUM(D8:D47)</f>
        <v>0</v>
      </c>
      <c r="E48" s="84">
        <f>D48-C48</f>
        <v>0</v>
      </c>
      <c r="F48" s="85" t="e">
        <f t="shared" si="24"/>
        <v>#DIV/0!</v>
      </c>
      <c r="G48" s="84">
        <f>SUM(G8:G47)</f>
        <v>0</v>
      </c>
      <c r="H48" s="84">
        <f>SUM(H8:H47)</f>
        <v>0</v>
      </c>
      <c r="I48" s="84">
        <f>H48-G48</f>
        <v>0</v>
      </c>
      <c r="J48" s="85" t="e">
        <f t="shared" si="25"/>
        <v>#DIV/0!</v>
      </c>
      <c r="K48" s="84">
        <f>SUM(K8:K47)</f>
        <v>0</v>
      </c>
      <c r="L48" s="84">
        <f>SUM(L8:L47)</f>
        <v>0</v>
      </c>
      <c r="M48" s="84">
        <f>L48-K48</f>
        <v>0</v>
      </c>
      <c r="N48" s="85" t="e">
        <f t="shared" si="26"/>
        <v>#DIV/0!</v>
      </c>
    </row>
    <row r="49" spans="1:14">
      <c r="A49" s="114" t="s">
        <v>49</v>
      </c>
      <c r="B49" s="81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</row>
  </sheetData>
  <mergeCells count="19">
    <mergeCell ref="C5:F5"/>
    <mergeCell ref="G5:J5"/>
    <mergeCell ref="K5:N5"/>
    <mergeCell ref="C6:D6"/>
    <mergeCell ref="E6:F6"/>
    <mergeCell ref="G6:H6"/>
    <mergeCell ref="I6:J6"/>
    <mergeCell ref="K6:L6"/>
    <mergeCell ref="M6:N6"/>
    <mergeCell ref="A6:B7"/>
    <mergeCell ref="A8:A16"/>
    <mergeCell ref="A17:A21"/>
    <mergeCell ref="A22:A23"/>
    <mergeCell ref="A24:A26"/>
    <mergeCell ref="A28:A30"/>
    <mergeCell ref="A31:A40"/>
    <mergeCell ref="A41:A44"/>
    <mergeCell ref="A45:A47"/>
    <mergeCell ref="A48:B48"/>
  </mergeCells>
  <conditionalFormatting sqref="E8:E47">
    <cfRule type="dataBar" priority="3">
      <dataBar>
        <cfvo type="min"/>
        <cfvo type="max"/>
        <color rgb="FF3CCC7A"/>
      </dataBar>
      <extLst>
        <ext xmlns:x14="http://schemas.microsoft.com/office/spreadsheetml/2009/9/main" uri="{B025F937-C7B1-47D3-B67F-A62EFF666E3E}">
          <x14:id>{28EAD48D-4ED3-44E6-8D7B-B45CF261476F}</x14:id>
        </ext>
      </extLst>
    </cfRule>
  </conditionalFormatting>
  <conditionalFormatting sqref="E8:F48">
    <cfRule type="expression" dxfId="72" priority="8">
      <formula>E8&lt;0</formula>
    </cfRule>
  </conditionalFormatting>
  <conditionalFormatting sqref="I8:I47">
    <cfRule type="dataBar" priority="2">
      <dataBar>
        <cfvo type="min"/>
        <cfvo type="max"/>
        <color rgb="FF3CCC7A"/>
      </dataBar>
      <extLst>
        <ext xmlns:x14="http://schemas.microsoft.com/office/spreadsheetml/2009/9/main" uri="{B025F937-C7B1-47D3-B67F-A62EFF666E3E}">
          <x14:id>{DCB8A62D-9270-4BCF-A841-A4721CA02C8D}</x14:id>
        </ext>
      </extLst>
    </cfRule>
  </conditionalFormatting>
  <conditionalFormatting sqref="I8:J48">
    <cfRule type="expression" dxfId="71" priority="6">
      <formula>I8&lt;0</formula>
    </cfRule>
  </conditionalFormatting>
  <conditionalFormatting sqref="M8:M47">
    <cfRule type="dataBar" priority="1">
      <dataBar>
        <cfvo type="min"/>
        <cfvo type="max"/>
        <color rgb="FF3CCC7A"/>
      </dataBar>
      <extLst>
        <ext xmlns:x14="http://schemas.microsoft.com/office/spreadsheetml/2009/9/main" uri="{B025F937-C7B1-47D3-B67F-A62EFF666E3E}">
          <x14:id>{7D982779-69C9-49CE-8E61-72A357EFC91F}</x14:id>
        </ext>
      </extLst>
    </cfRule>
  </conditionalFormatting>
  <conditionalFormatting sqref="M8:N48">
    <cfRule type="expression" dxfId="70" priority="4">
      <formula>M8&lt;0</formula>
    </cfRule>
  </conditionalFormatting>
  <pageMargins left="0.70866141732283505" right="0.70866141732283505" top="0.74803149606299202" bottom="0.74803149606299202" header="0.31496062992126" footer="0.31496062992126"/>
  <pageSetup paperSize="9" scale="55" orientation="landscape" r:id="rId1"/>
  <ignoredErrors>
    <ignoredError sqref="E8" evalError="1" listDataValidation="1" calculatedColumn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8EAD48D-4ED3-44E6-8D7B-B45CF261476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E8:E47</xm:sqref>
        </x14:conditionalFormatting>
        <x14:conditionalFormatting xmlns:xm="http://schemas.microsoft.com/office/excel/2006/main">
          <x14:cfRule type="dataBar" id="{DCB8A62D-9270-4BCF-A841-A4721CA02C8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I8:I47</xm:sqref>
        </x14:conditionalFormatting>
        <x14:conditionalFormatting xmlns:xm="http://schemas.microsoft.com/office/excel/2006/main">
          <x14:cfRule type="dataBar" id="{7D982779-69C9-49CE-8E61-72A357EFC91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M8:M47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CE1CD-F239-4410-B194-727C1AD236C4}">
  <sheetPr>
    <pageSetUpPr fitToPage="1"/>
  </sheetPr>
  <dimension ref="A1:N36"/>
  <sheetViews>
    <sheetView workbookViewId="0"/>
  </sheetViews>
  <sheetFormatPr baseColWidth="10" defaultColWidth="8.88671875" defaultRowHeight="15.6" customHeight="1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196</v>
      </c>
      <c r="E1" s="5"/>
      <c r="H1" s="4"/>
      <c r="I1" s="4"/>
      <c r="J1" s="4"/>
      <c r="K1" s="4"/>
      <c r="L1" s="4"/>
      <c r="M1" s="4"/>
    </row>
    <row r="2" spans="1:14" ht="15.6" customHeight="1"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33" t="s">
        <v>1</v>
      </c>
      <c r="B5" s="234" t="s">
        <v>176</v>
      </c>
      <c r="C5" s="234"/>
      <c r="D5" s="234" t="s">
        <v>0</v>
      </c>
      <c r="E5" s="234"/>
      <c r="F5" s="234"/>
      <c r="N5" s="74" t="s">
        <v>185</v>
      </c>
    </row>
    <row r="6" spans="1:14" ht="15.6" customHeight="1">
      <c r="A6" s="233"/>
      <c r="B6" s="235">
        <v>2025</v>
      </c>
      <c r="C6" s="235">
        <v>2026</v>
      </c>
      <c r="D6" s="235">
        <v>2025</v>
      </c>
      <c r="E6" s="235">
        <v>2026</v>
      </c>
      <c r="F6" s="154" t="s">
        <v>186</v>
      </c>
    </row>
    <row r="7" spans="1:14" ht="15.6" customHeight="1">
      <c r="A7" s="236" t="s">
        <v>18</v>
      </c>
      <c r="B7" s="237">
        <v>9356</v>
      </c>
      <c r="C7" s="237">
        <v>12613</v>
      </c>
      <c r="D7" s="237">
        <v>18920</v>
      </c>
      <c r="E7" s="237">
        <v>35551</v>
      </c>
      <c r="F7" s="238">
        <v>87.901691331923899</v>
      </c>
      <c r="G7" s="6"/>
    </row>
    <row r="8" spans="1:14" s="33" customFormat="1" ht="15.6" customHeight="1">
      <c r="A8" s="236" t="s">
        <v>11</v>
      </c>
      <c r="B8" s="237">
        <v>12833</v>
      </c>
      <c r="C8" s="237">
        <v>11079</v>
      </c>
      <c r="D8" s="237">
        <v>29945</v>
      </c>
      <c r="E8" s="237">
        <v>24686</v>
      </c>
      <c r="F8" s="238">
        <v>-17.56219736183002</v>
      </c>
    </row>
    <row r="9" spans="1:14" ht="15.6" customHeight="1">
      <c r="A9" s="236" t="s">
        <v>8</v>
      </c>
      <c r="B9" s="237">
        <v>39700</v>
      </c>
      <c r="C9" s="237">
        <v>26148</v>
      </c>
      <c r="D9" s="237">
        <v>121137</v>
      </c>
      <c r="E9" s="237">
        <v>92945</v>
      </c>
      <c r="F9" s="238">
        <v>-23.27282333226017</v>
      </c>
      <c r="G9" s="6"/>
    </row>
    <row r="10" spans="1:14" ht="15.6" customHeight="1">
      <c r="A10" s="236" t="s">
        <v>10</v>
      </c>
      <c r="B10" s="237">
        <v>74835</v>
      </c>
      <c r="C10" s="237">
        <v>27231</v>
      </c>
      <c r="D10" s="237">
        <v>279296</v>
      </c>
      <c r="E10" s="237">
        <v>91868</v>
      </c>
      <c r="F10" s="238">
        <v>-67.107298350137484</v>
      </c>
    </row>
    <row r="11" spans="1:14" ht="15.6" customHeight="1">
      <c r="A11" s="236" t="s">
        <v>9</v>
      </c>
      <c r="B11" s="237">
        <v>528939</v>
      </c>
      <c r="C11" s="237">
        <v>537589</v>
      </c>
      <c r="D11" s="237">
        <v>1439261</v>
      </c>
      <c r="E11" s="237">
        <v>1343801</v>
      </c>
      <c r="F11" s="238">
        <v>-6.6325704649816828</v>
      </c>
    </row>
    <row r="12" spans="1:14" ht="15.6" customHeight="1">
      <c r="A12" s="236" t="s">
        <v>6</v>
      </c>
      <c r="B12" s="237">
        <v>54621</v>
      </c>
      <c r="C12" s="237">
        <v>23519</v>
      </c>
      <c r="D12" s="237">
        <v>89527</v>
      </c>
      <c r="E12" s="237">
        <v>48164</v>
      </c>
      <c r="F12" s="238">
        <v>-46.20170451372212</v>
      </c>
    </row>
    <row r="13" spans="1:14" ht="15.6" customHeight="1">
      <c r="A13" s="236" t="s">
        <v>175</v>
      </c>
      <c r="B13" s="237">
        <v>334</v>
      </c>
      <c r="C13" s="237">
        <v>144</v>
      </c>
      <c r="D13" s="237">
        <v>1066</v>
      </c>
      <c r="E13" s="237">
        <v>391</v>
      </c>
      <c r="F13" s="238">
        <v>-63.320825515947469</v>
      </c>
    </row>
    <row r="14" spans="1:14" ht="15.6" customHeight="1">
      <c r="A14" s="236" t="s">
        <v>148</v>
      </c>
      <c r="B14" s="237">
        <v>969155</v>
      </c>
      <c r="C14" s="237">
        <v>790947</v>
      </c>
      <c r="D14" s="237">
        <v>2534804</v>
      </c>
      <c r="E14" s="237">
        <v>2204566</v>
      </c>
      <c r="F14" s="238">
        <v>-13.02814734393665</v>
      </c>
    </row>
    <row r="15" spans="1:14" ht="15.6" customHeight="1">
      <c r="A15" s="236" t="s">
        <v>145</v>
      </c>
      <c r="B15" s="237">
        <v>282318</v>
      </c>
      <c r="C15" s="237">
        <v>281503</v>
      </c>
      <c r="D15" s="237">
        <v>749186</v>
      </c>
      <c r="E15" s="237">
        <v>679274</v>
      </c>
      <c r="F15" s="238">
        <v>-9.3317280354945211</v>
      </c>
    </row>
    <row r="16" spans="1:14" ht="15.6" customHeight="1">
      <c r="A16" s="236" t="s">
        <v>144</v>
      </c>
      <c r="B16" s="237">
        <v>28242</v>
      </c>
      <c r="C16" s="237">
        <v>18093</v>
      </c>
      <c r="D16" s="237">
        <v>85427</v>
      </c>
      <c r="E16" s="237">
        <v>48097</v>
      </c>
      <c r="F16" s="238">
        <v>-43.698128226438953</v>
      </c>
      <c r="G16" s="1"/>
    </row>
    <row r="17" spans="1:8" ht="15.6" customHeight="1">
      <c r="A17" s="236" t="s">
        <v>150</v>
      </c>
      <c r="B17" s="237">
        <v>66529</v>
      </c>
      <c r="C17" s="237">
        <v>68277</v>
      </c>
      <c r="D17" s="237">
        <v>194719</v>
      </c>
      <c r="E17" s="237">
        <v>176131</v>
      </c>
      <c r="F17" s="238">
        <v>-9.5460638150360211</v>
      </c>
      <c r="G17" s="2"/>
    </row>
    <row r="18" spans="1:8" ht="15.6" customHeight="1">
      <c r="A18" s="236" t="s">
        <v>147</v>
      </c>
      <c r="B18" s="237">
        <v>0</v>
      </c>
      <c r="C18" s="237">
        <v>0</v>
      </c>
      <c r="D18" s="237">
        <v>0</v>
      </c>
      <c r="E18" s="237">
        <v>0</v>
      </c>
      <c r="F18" s="238"/>
    </row>
    <row r="19" spans="1:8" ht="15.6" customHeight="1">
      <c r="A19" s="236" t="s">
        <v>143</v>
      </c>
      <c r="B19" s="237">
        <v>47589</v>
      </c>
      <c r="C19" s="237">
        <v>57998</v>
      </c>
      <c r="D19" s="237">
        <v>132960</v>
      </c>
      <c r="E19" s="237">
        <v>140215</v>
      </c>
      <c r="F19" s="238">
        <v>5.4565282791817111</v>
      </c>
      <c r="H19" s="248"/>
    </row>
    <row r="20" spans="1:8" ht="15.6" customHeight="1">
      <c r="A20" s="236" t="s">
        <v>142</v>
      </c>
      <c r="B20" s="237">
        <v>82423</v>
      </c>
      <c r="C20" s="237">
        <v>79749</v>
      </c>
      <c r="D20" s="237">
        <v>216199</v>
      </c>
      <c r="E20" s="237">
        <v>202015</v>
      </c>
      <c r="F20" s="238">
        <v>-6.5606223895577642</v>
      </c>
    </row>
    <row r="21" spans="1:8" ht="15.6" customHeight="1">
      <c r="A21" s="236" t="s">
        <v>149</v>
      </c>
      <c r="B21" s="237">
        <v>20370</v>
      </c>
      <c r="C21" s="237">
        <v>4863</v>
      </c>
      <c r="D21" s="237">
        <v>57658</v>
      </c>
      <c r="E21" s="237">
        <v>23571</v>
      </c>
      <c r="F21" s="238">
        <v>-59.119289604217968</v>
      </c>
    </row>
    <row r="22" spans="1:8" ht="15.6" customHeight="1">
      <c r="A22" s="236" t="s">
        <v>146</v>
      </c>
      <c r="B22" s="237">
        <v>10668</v>
      </c>
      <c r="C22" s="237">
        <v>23460</v>
      </c>
      <c r="D22" s="237">
        <v>45928</v>
      </c>
      <c r="E22" s="237">
        <v>58666</v>
      </c>
      <c r="F22" s="238">
        <v>27.73471520641003</v>
      </c>
    </row>
    <row r="23" spans="1:8" ht="15.6" customHeight="1">
      <c r="A23" s="236" t="s">
        <v>165</v>
      </c>
      <c r="B23" s="237">
        <v>11054</v>
      </c>
      <c r="C23" s="237">
        <v>41170</v>
      </c>
      <c r="D23" s="237">
        <v>31275</v>
      </c>
      <c r="E23" s="237">
        <v>116829</v>
      </c>
      <c r="F23" s="238">
        <v>273.55395683453241</v>
      </c>
    </row>
    <row r="24" spans="1:8" ht="15.6" customHeight="1">
      <c r="A24" s="236" t="s">
        <v>141</v>
      </c>
      <c r="B24" s="237">
        <v>52756</v>
      </c>
      <c r="C24" s="237">
        <v>52944</v>
      </c>
      <c r="D24" s="237">
        <v>141001</v>
      </c>
      <c r="E24" s="237">
        <v>149456</v>
      </c>
      <c r="F24" s="238">
        <v>5.9964113729689936</v>
      </c>
    </row>
    <row r="25" spans="1:8" ht="15.6" customHeight="1">
      <c r="A25" s="236" t="s">
        <v>140</v>
      </c>
      <c r="B25" s="237">
        <v>0</v>
      </c>
      <c r="C25" s="237">
        <v>0</v>
      </c>
      <c r="D25" s="237">
        <v>0</v>
      </c>
      <c r="E25" s="237">
        <v>0</v>
      </c>
      <c r="F25" s="238"/>
    </row>
    <row r="26" spans="1:8" ht="15.6" customHeight="1">
      <c r="A26" s="236" t="s">
        <v>152</v>
      </c>
      <c r="B26" s="237">
        <v>7191</v>
      </c>
      <c r="C26" s="237">
        <v>1327</v>
      </c>
      <c r="D26" s="237">
        <v>20615</v>
      </c>
      <c r="E26" s="237">
        <v>3072</v>
      </c>
      <c r="F26" s="238">
        <v>-85.098229444579189</v>
      </c>
    </row>
    <row r="27" spans="1:8" ht="15.6" customHeight="1">
      <c r="A27" s="236" t="s">
        <v>173</v>
      </c>
      <c r="B27" s="237">
        <v>95230</v>
      </c>
      <c r="C27" s="237">
        <v>102795</v>
      </c>
      <c r="D27" s="237">
        <v>233778</v>
      </c>
      <c r="E27" s="237">
        <v>243523</v>
      </c>
      <c r="F27" s="238">
        <v>4.1684846307180274</v>
      </c>
    </row>
    <row r="28" spans="1:8" ht="15.6" customHeight="1">
      <c r="A28" s="236" t="s">
        <v>177</v>
      </c>
      <c r="B28" s="237">
        <v>5836</v>
      </c>
      <c r="C28" s="237">
        <v>4563</v>
      </c>
      <c r="D28" s="237">
        <v>16107</v>
      </c>
      <c r="E28" s="237">
        <v>17088</v>
      </c>
      <c r="F28" s="238">
        <v>6.0905196498416823</v>
      </c>
    </row>
    <row r="29" spans="1:8" ht="15.6" customHeight="1">
      <c r="A29" s="236" t="s">
        <v>178</v>
      </c>
      <c r="B29" s="237">
        <v>176868</v>
      </c>
      <c r="C29" s="237">
        <v>124904</v>
      </c>
      <c r="D29" s="237">
        <v>407004</v>
      </c>
      <c r="E29" s="237">
        <v>360559</v>
      </c>
      <c r="F29" s="238">
        <v>-11.41143575984511</v>
      </c>
    </row>
    <row r="30" spans="1:8" ht="15.6" customHeight="1">
      <c r="A30" s="236" t="s">
        <v>179</v>
      </c>
      <c r="B30" s="237">
        <v>12609</v>
      </c>
      <c r="C30" s="237">
        <v>27679</v>
      </c>
      <c r="D30" s="237">
        <v>65197</v>
      </c>
      <c r="E30" s="237">
        <v>86847</v>
      </c>
      <c r="F30" s="238">
        <v>33.20704940411369</v>
      </c>
    </row>
    <row r="31" spans="1:8" ht="15.6" customHeight="1">
      <c r="A31" s="236" t="s">
        <v>180</v>
      </c>
      <c r="B31" s="237">
        <v>79246</v>
      </c>
      <c r="C31" s="237">
        <v>52689</v>
      </c>
      <c r="D31" s="237">
        <v>184305</v>
      </c>
      <c r="E31" s="237">
        <v>111788</v>
      </c>
      <c r="F31" s="238">
        <v>-39.346192452727813</v>
      </c>
    </row>
    <row r="32" spans="1:8" ht="15.6" customHeight="1">
      <c r="A32" s="236" t="s">
        <v>181</v>
      </c>
      <c r="B32" s="237">
        <v>1234448</v>
      </c>
      <c r="C32" s="237">
        <v>1148242</v>
      </c>
      <c r="D32" s="237">
        <v>3524863</v>
      </c>
      <c r="E32" s="237">
        <v>3143732</v>
      </c>
      <c r="F32" s="238">
        <v>-10.81264718657151</v>
      </c>
    </row>
    <row r="33" spans="1:6" ht="15.6" customHeight="1">
      <c r="A33" s="236" t="s">
        <v>182</v>
      </c>
      <c r="B33" s="237">
        <v>178333</v>
      </c>
      <c r="C33" s="237">
        <v>183982</v>
      </c>
      <c r="D33" s="237">
        <v>457951</v>
      </c>
      <c r="E33" s="237">
        <v>450494</v>
      </c>
      <c r="F33" s="238">
        <v>-1.628340149928704</v>
      </c>
    </row>
    <row r="34" spans="1:6" ht="15.6" customHeight="1">
      <c r="A34" s="236" t="s">
        <v>183</v>
      </c>
      <c r="B34" s="237">
        <v>24024</v>
      </c>
      <c r="C34" s="237">
        <v>24106</v>
      </c>
      <c r="D34" s="237">
        <v>66052</v>
      </c>
      <c r="E34" s="237">
        <v>72256</v>
      </c>
      <c r="F34" s="238">
        <v>9.3925997698782737</v>
      </c>
    </row>
    <row r="35" spans="1:6" ht="15.6" customHeight="1">
      <c r="A35" s="240" t="s">
        <v>153</v>
      </c>
      <c r="B35" s="241">
        <f>SUM(B7:B34)</f>
        <v>4105507</v>
      </c>
      <c r="C35" s="241">
        <f>SUM(C7:C34)</f>
        <v>3727614</v>
      </c>
      <c r="D35" s="241">
        <f>SUM(D7:D34)</f>
        <v>11144181</v>
      </c>
      <c r="E35" s="241">
        <f>SUM(E7:E34)</f>
        <v>9925585</v>
      </c>
      <c r="F35" s="242">
        <f>E35*100/D35-100</f>
        <v>-10.934818808129549</v>
      </c>
    </row>
    <row r="36" spans="1:6" ht="15.6" customHeight="1">
      <c r="A36" s="46" t="s">
        <v>193</v>
      </c>
    </row>
  </sheetData>
  <mergeCells count="3">
    <mergeCell ref="A5:A6"/>
    <mergeCell ref="B5:C5"/>
    <mergeCell ref="D5:F5"/>
  </mergeCells>
  <conditionalFormatting sqref="A7:F34">
    <cfRule type="expression" dxfId="1" priority="2">
      <formula>MOD(ROW(),2)=0</formula>
    </cfRule>
  </conditionalFormatting>
  <conditionalFormatting sqref="F7:F35">
    <cfRule type="expression" dxfId="0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66803-F337-4197-B82B-027491583D4F}">
  <sheetPr>
    <pageSetUpPr fitToPage="1"/>
  </sheetPr>
  <dimension ref="A1:K51"/>
  <sheetViews>
    <sheetView zoomScale="80" zoomScaleNormal="80" workbookViewId="0"/>
  </sheetViews>
  <sheetFormatPr baseColWidth="10" defaultColWidth="11.44140625" defaultRowHeight="14.4"/>
  <cols>
    <col min="1" max="1" width="32.88671875" customWidth="1"/>
    <col min="2" max="2" width="18.6640625" customWidth="1"/>
    <col min="3" max="3" width="22.5546875" customWidth="1"/>
    <col min="4" max="5" width="15.44140625" customWidth="1"/>
    <col min="6" max="6" width="15.5546875" customWidth="1"/>
    <col min="7" max="10" width="15.44140625" customWidth="1"/>
    <col min="11" max="11" width="11.88671875" customWidth="1"/>
  </cols>
  <sheetData>
    <row r="1" spans="1:11">
      <c r="A1" s="15"/>
      <c r="B1" s="16"/>
      <c r="C1" s="16"/>
      <c r="D1" s="17"/>
      <c r="E1" s="18"/>
      <c r="F1" s="17"/>
      <c r="H1" s="19"/>
      <c r="J1" s="19"/>
      <c r="K1" s="19"/>
    </row>
    <row r="2" spans="1:11">
      <c r="A2" s="20"/>
      <c r="B2" s="17"/>
      <c r="C2" s="21"/>
      <c r="D2" s="17"/>
      <c r="E2" s="20"/>
      <c r="F2" s="17"/>
      <c r="G2" s="22"/>
      <c r="H2" s="17"/>
      <c r="I2" s="22"/>
      <c r="J2" s="17"/>
      <c r="K2" s="17"/>
    </row>
    <row r="3" spans="1:11">
      <c r="A3" s="20"/>
      <c r="B3" s="16"/>
      <c r="C3" s="21"/>
      <c r="D3" s="17"/>
      <c r="E3" s="22"/>
      <c r="F3" s="17"/>
      <c r="G3" s="22"/>
      <c r="H3" s="17"/>
      <c r="I3" s="22"/>
      <c r="J3" s="17"/>
      <c r="K3" s="17"/>
    </row>
    <row r="4" spans="1:11">
      <c r="A4" s="20"/>
      <c r="B4" s="17"/>
      <c r="C4" s="21"/>
      <c r="D4" s="19"/>
      <c r="E4" s="23"/>
      <c r="F4" s="17"/>
      <c r="G4" s="23"/>
      <c r="H4" s="19"/>
      <c r="I4" s="23"/>
      <c r="J4" s="19"/>
      <c r="K4" s="19"/>
    </row>
    <row r="5" spans="1:11">
      <c r="A5" s="20"/>
      <c r="B5" s="17"/>
      <c r="C5" s="24"/>
      <c r="D5" s="17"/>
      <c r="E5" s="22"/>
      <c r="F5" s="17"/>
      <c r="G5" s="22"/>
      <c r="H5" s="17"/>
      <c r="I5" s="22"/>
      <c r="J5" s="17"/>
      <c r="K5" s="17"/>
    </row>
    <row r="6" spans="1:11">
      <c r="A6" s="20"/>
      <c r="B6" s="17"/>
      <c r="C6" s="6"/>
      <c r="D6" s="17"/>
      <c r="E6" s="22"/>
      <c r="F6" s="17"/>
      <c r="G6" s="22"/>
      <c r="H6" s="17"/>
      <c r="I6" s="22"/>
      <c r="J6" s="17"/>
      <c r="K6" s="17"/>
    </row>
    <row r="7" spans="1:11">
      <c r="A7" s="20"/>
      <c r="B7" s="17"/>
      <c r="C7" s="21"/>
      <c r="D7" s="17"/>
      <c r="E7" s="21"/>
      <c r="F7" s="17"/>
      <c r="G7" s="22"/>
      <c r="H7" s="17"/>
      <c r="I7" s="22"/>
      <c r="J7" s="17"/>
      <c r="K7" s="17"/>
    </row>
    <row r="8" spans="1:11">
      <c r="A8" s="20"/>
      <c r="B8" s="17"/>
      <c r="C8" s="21"/>
      <c r="D8" s="19"/>
      <c r="E8" s="25"/>
      <c r="F8" s="17"/>
      <c r="G8" s="23"/>
      <c r="H8" s="19"/>
      <c r="I8" s="23"/>
      <c r="J8" s="19"/>
      <c r="K8" s="19"/>
    </row>
    <row r="9" spans="1:11">
      <c r="A9" s="20"/>
      <c r="B9" s="17"/>
      <c r="C9" s="24"/>
      <c r="D9" s="17"/>
      <c r="E9" s="21"/>
      <c r="F9" s="17"/>
      <c r="G9" s="22"/>
      <c r="H9" s="17"/>
      <c r="I9" s="22"/>
      <c r="J9" s="17"/>
      <c r="K9" s="17"/>
    </row>
    <row r="10" spans="1:11">
      <c r="A10" s="20"/>
      <c r="B10" s="17"/>
      <c r="C10" s="25"/>
      <c r="D10" s="19"/>
      <c r="E10" s="25"/>
      <c r="F10" s="17"/>
      <c r="G10" s="23"/>
      <c r="H10" s="19"/>
      <c r="I10" s="23"/>
      <c r="J10" s="19"/>
      <c r="K10" s="19"/>
    </row>
    <row r="11" spans="1:11">
      <c r="A11" s="17"/>
      <c r="B11" s="17"/>
      <c r="C11" s="21"/>
      <c r="D11" s="17"/>
      <c r="E11" s="21"/>
      <c r="F11" s="17"/>
      <c r="G11" s="20"/>
      <c r="H11" s="17"/>
      <c r="I11" s="22"/>
      <c r="J11" s="17"/>
      <c r="K11" s="17"/>
    </row>
    <row r="12" spans="1:11">
      <c r="A12" s="15"/>
      <c r="B12" s="16"/>
      <c r="C12" s="24"/>
      <c r="D12" s="16"/>
      <c r="E12" s="24"/>
      <c r="F12" s="16"/>
      <c r="G12" s="15"/>
      <c r="H12" s="16"/>
      <c r="I12" s="26"/>
      <c r="J12" s="16"/>
      <c r="K12" s="16"/>
    </row>
    <row r="13" spans="1:11">
      <c r="A13" s="20"/>
      <c r="B13" s="17"/>
      <c r="C13" s="6"/>
      <c r="D13" s="27"/>
      <c r="E13" s="6"/>
      <c r="F13" s="17"/>
      <c r="G13" s="28"/>
      <c r="H13" s="27"/>
      <c r="J13" s="27"/>
      <c r="K13" s="27"/>
    </row>
    <row r="14" spans="1:11">
      <c r="A14" s="20"/>
      <c r="B14" s="17"/>
      <c r="C14" s="21"/>
      <c r="D14" s="19"/>
      <c r="E14" s="25"/>
      <c r="F14" s="17"/>
      <c r="G14" s="18"/>
      <c r="H14" s="19"/>
      <c r="I14" s="23"/>
      <c r="J14" s="19"/>
      <c r="K14" s="19"/>
    </row>
    <row r="15" spans="1:11">
      <c r="A15" s="20"/>
      <c r="B15" s="17"/>
      <c r="C15" s="21"/>
      <c r="D15" s="17"/>
      <c r="E15" s="21"/>
      <c r="F15" s="17"/>
      <c r="G15" s="20"/>
      <c r="H15" s="17"/>
      <c r="I15" s="22"/>
      <c r="J15" s="17"/>
      <c r="K15" s="17"/>
    </row>
    <row r="16" spans="1:11">
      <c r="A16" s="20"/>
      <c r="B16" s="17"/>
      <c r="C16" s="24"/>
      <c r="D16" s="27"/>
      <c r="E16" s="6"/>
      <c r="F16" s="17"/>
      <c r="H16" s="27"/>
      <c r="J16" s="27"/>
      <c r="K16" s="27"/>
    </row>
    <row r="17" spans="1:11">
      <c r="A17" s="20"/>
      <c r="B17" s="17"/>
      <c r="C17" s="21"/>
      <c r="D17" s="19"/>
      <c r="E17" s="25"/>
      <c r="F17" s="17"/>
      <c r="G17" s="23"/>
      <c r="H17" s="19"/>
      <c r="I17" s="23"/>
      <c r="J17" s="19"/>
      <c r="K17" s="19"/>
    </row>
    <row r="18" spans="1:11">
      <c r="A18" s="20"/>
      <c r="B18" s="17"/>
      <c r="C18" s="21"/>
      <c r="D18" s="17"/>
      <c r="E18" s="17"/>
      <c r="F18" s="17"/>
      <c r="G18" s="22"/>
      <c r="H18" s="17"/>
      <c r="I18" s="22"/>
      <c r="J18" s="17"/>
      <c r="K18" s="17"/>
    </row>
    <row r="19" spans="1:11">
      <c r="A19" s="20"/>
      <c r="B19" s="17"/>
      <c r="C19" s="21"/>
      <c r="D19" s="16"/>
      <c r="E19" s="16"/>
      <c r="F19" s="27"/>
      <c r="H19" s="27"/>
      <c r="J19" s="27"/>
      <c r="K19" s="27"/>
    </row>
    <row r="20" spans="1:11">
      <c r="A20" s="20"/>
      <c r="B20" s="17"/>
      <c r="C20" s="21"/>
      <c r="D20" s="17"/>
      <c r="E20" s="21"/>
      <c r="F20" s="17"/>
      <c r="G20" s="22"/>
      <c r="H20" s="17"/>
      <c r="I20" s="22"/>
      <c r="J20" s="17"/>
      <c r="K20" s="17"/>
    </row>
    <row r="21" spans="1:11">
      <c r="A21" s="20"/>
      <c r="B21" s="17"/>
      <c r="C21" s="26"/>
      <c r="D21" s="27"/>
      <c r="E21" s="6"/>
      <c r="F21" s="27"/>
      <c r="H21" s="27"/>
      <c r="J21" s="27"/>
      <c r="K21" s="27"/>
    </row>
    <row r="22" spans="1:11">
      <c r="A22" s="20"/>
      <c r="B22" s="17"/>
      <c r="C22" s="21"/>
      <c r="D22" s="17"/>
      <c r="E22" s="21"/>
      <c r="F22" s="17"/>
      <c r="G22" s="22"/>
      <c r="H22" s="17"/>
      <c r="I22" s="22"/>
      <c r="J22" s="17"/>
      <c r="K22" s="17"/>
    </row>
    <row r="23" spans="1:11">
      <c r="A23" s="20"/>
      <c r="B23" s="17"/>
      <c r="C23" s="21"/>
      <c r="D23" s="27"/>
      <c r="E23" s="6"/>
      <c r="F23" s="27"/>
      <c r="H23" s="27"/>
      <c r="J23" s="27"/>
      <c r="K23" s="27"/>
    </row>
    <row r="24" spans="1:11">
      <c r="A24" s="20"/>
      <c r="B24" s="17"/>
      <c r="C24" s="21"/>
      <c r="D24" s="17"/>
      <c r="E24" s="21"/>
      <c r="F24" s="17"/>
      <c r="G24" s="22"/>
      <c r="H24" s="17"/>
      <c r="I24" s="22"/>
      <c r="J24" s="17"/>
      <c r="K24" s="17"/>
    </row>
    <row r="25" spans="1:11">
      <c r="A25" s="20"/>
      <c r="B25" s="17"/>
      <c r="C25" s="21"/>
      <c r="D25" s="27"/>
      <c r="E25" s="6"/>
      <c r="F25" s="27"/>
      <c r="H25" s="27"/>
      <c r="J25" s="27"/>
      <c r="K25" s="27"/>
    </row>
    <row r="26" spans="1:11">
      <c r="A26" s="20"/>
      <c r="B26" s="17"/>
      <c r="C26" s="26"/>
      <c r="D26" s="19"/>
      <c r="E26" s="25"/>
      <c r="F26" s="19"/>
      <c r="G26" s="23"/>
      <c r="H26" s="19"/>
      <c r="I26" s="23"/>
      <c r="J26" s="19"/>
      <c r="K26" s="19"/>
    </row>
    <row r="27" spans="1:11">
      <c r="A27" s="20"/>
      <c r="B27" s="17"/>
      <c r="C27" s="25"/>
      <c r="D27" s="17"/>
      <c r="E27" s="21"/>
      <c r="F27" s="17"/>
      <c r="G27" s="22"/>
      <c r="H27" s="17"/>
      <c r="I27" s="22"/>
      <c r="J27" s="17"/>
      <c r="K27" s="17"/>
    </row>
    <row r="28" spans="1:11" ht="34.799999999999997">
      <c r="A28" s="29" t="s">
        <v>163</v>
      </c>
      <c r="B28" s="17"/>
      <c r="C28" s="21"/>
      <c r="D28" s="19"/>
      <c r="E28" s="25"/>
      <c r="F28" s="19"/>
      <c r="G28" s="23"/>
      <c r="H28" s="19"/>
      <c r="I28" s="23"/>
      <c r="J28" s="19"/>
      <c r="K28" s="19"/>
    </row>
    <row r="29" spans="1:11">
      <c r="A29" s="30"/>
      <c r="B29" s="17"/>
      <c r="C29" s="21"/>
      <c r="D29" s="17"/>
      <c r="E29" s="21"/>
      <c r="F29" s="17"/>
      <c r="G29" s="20"/>
      <c r="H29" s="17"/>
      <c r="I29" s="22"/>
      <c r="J29" s="17"/>
      <c r="K29" s="17"/>
    </row>
    <row r="30" spans="1:11">
      <c r="A30" s="20"/>
      <c r="B30" s="17"/>
      <c r="C30" s="24"/>
      <c r="D30" s="16"/>
      <c r="E30" s="24"/>
      <c r="F30" s="16"/>
      <c r="G30" s="15"/>
      <c r="H30" s="16"/>
      <c r="I30" s="26"/>
      <c r="J30" s="16"/>
      <c r="K30" s="16"/>
    </row>
    <row r="31" spans="1:11">
      <c r="A31" s="20"/>
      <c r="B31" s="17"/>
      <c r="C31" s="21"/>
      <c r="D31" s="27"/>
      <c r="E31" s="6"/>
      <c r="F31" s="27"/>
      <c r="G31" s="28"/>
      <c r="H31" s="27"/>
      <c r="J31" s="27"/>
      <c r="K31" s="27"/>
    </row>
    <row r="32" spans="1:11">
      <c r="A32" s="20"/>
      <c r="B32" s="17"/>
      <c r="C32" s="26"/>
      <c r="D32" s="19"/>
      <c r="E32" s="25"/>
      <c r="F32" s="19"/>
      <c r="G32" s="18"/>
      <c r="H32" s="19"/>
      <c r="I32" s="23"/>
      <c r="J32" s="19"/>
      <c r="K32" s="19"/>
    </row>
    <row r="33" spans="1:11">
      <c r="A33" s="20"/>
      <c r="B33" s="17"/>
      <c r="C33" s="25"/>
      <c r="D33" s="17"/>
      <c r="E33" s="21"/>
      <c r="F33" s="17"/>
      <c r="G33" s="20"/>
      <c r="H33" s="17"/>
      <c r="I33" s="22"/>
      <c r="J33" s="17"/>
      <c r="K33" s="17"/>
    </row>
    <row r="34" spans="1:11">
      <c r="A34" s="20"/>
      <c r="B34" s="17"/>
      <c r="C34" s="21"/>
      <c r="D34" s="17"/>
      <c r="E34" s="21"/>
      <c r="F34" s="17"/>
      <c r="G34" s="20"/>
      <c r="H34" s="17"/>
      <c r="I34" s="22"/>
      <c r="J34" s="17"/>
      <c r="K34" s="17"/>
    </row>
    <row r="35" spans="1:11">
      <c r="A35" s="20"/>
      <c r="B35" s="17"/>
      <c r="D35" s="16"/>
      <c r="E35" s="24"/>
      <c r="F35" s="16"/>
      <c r="G35" s="15"/>
      <c r="H35" s="16"/>
      <c r="I35" s="26"/>
      <c r="J35" s="16"/>
      <c r="K35" s="16"/>
    </row>
    <row r="36" spans="1:11">
      <c r="A36" s="20"/>
      <c r="B36" s="17"/>
      <c r="C36" s="21"/>
      <c r="D36" s="16"/>
      <c r="E36" s="24"/>
      <c r="F36" s="17"/>
      <c r="G36" s="20"/>
      <c r="H36" s="17"/>
      <c r="I36" s="20"/>
      <c r="J36" s="17"/>
      <c r="K36" s="17"/>
    </row>
    <row r="37" spans="1:11">
      <c r="A37" s="20"/>
      <c r="B37" s="17"/>
      <c r="C37" s="21"/>
      <c r="D37" s="16"/>
      <c r="E37" s="24"/>
      <c r="F37" s="16"/>
      <c r="G37" s="15"/>
      <c r="H37" s="27"/>
      <c r="I37" s="28"/>
      <c r="J37" s="27"/>
      <c r="K37" s="27"/>
    </row>
    <row r="38" spans="1:11">
      <c r="A38" s="20"/>
      <c r="B38" s="17"/>
      <c r="C38" s="6"/>
      <c r="D38" s="27"/>
      <c r="E38" s="6"/>
      <c r="F38" s="27"/>
      <c r="G38" s="28"/>
      <c r="H38" s="19"/>
      <c r="I38" s="17"/>
      <c r="J38" s="17"/>
      <c r="K38" s="17"/>
    </row>
    <row r="39" spans="1:11">
      <c r="A39" s="20"/>
      <c r="B39" s="17"/>
      <c r="C39" s="17"/>
      <c r="D39" s="19"/>
      <c r="E39" s="17"/>
      <c r="F39" s="17"/>
      <c r="G39" s="20"/>
      <c r="H39" s="17"/>
      <c r="I39" s="26"/>
      <c r="J39" s="16"/>
      <c r="K39" s="16"/>
    </row>
    <row r="40" spans="1:11">
      <c r="A40" s="20"/>
      <c r="B40" s="17"/>
      <c r="C40" s="17"/>
      <c r="D40" s="17"/>
      <c r="E40" s="16"/>
      <c r="F40" s="16"/>
      <c r="G40" s="15"/>
      <c r="H40" s="27"/>
      <c r="J40" s="27"/>
      <c r="K40" s="27"/>
    </row>
    <row r="41" spans="1:11">
      <c r="A41" s="20"/>
      <c r="B41" s="17"/>
      <c r="C41" s="27"/>
      <c r="D41" s="16"/>
      <c r="F41" s="27"/>
      <c r="G41" s="28"/>
      <c r="H41" s="17"/>
      <c r="I41" s="22"/>
      <c r="J41" s="17"/>
      <c r="K41" s="17"/>
    </row>
    <row r="42" spans="1:11">
      <c r="A42" s="20"/>
      <c r="B42" s="17"/>
      <c r="C42" s="17"/>
      <c r="D42" s="17"/>
      <c r="E42" s="21"/>
      <c r="F42" s="17"/>
      <c r="G42" s="20"/>
      <c r="H42" s="17"/>
      <c r="I42" s="22"/>
      <c r="J42" s="17"/>
      <c r="K42" s="17"/>
    </row>
    <row r="43" spans="1:11">
      <c r="A43" s="15"/>
      <c r="B43" s="17"/>
      <c r="C43" s="19"/>
      <c r="D43" s="25"/>
      <c r="E43" s="27"/>
      <c r="F43" s="27"/>
      <c r="G43" s="20"/>
      <c r="H43" s="17"/>
      <c r="I43" s="22"/>
      <c r="J43" s="17"/>
      <c r="K43" s="17"/>
    </row>
    <row r="44" spans="1:11">
      <c r="A44" s="20"/>
      <c r="B44" s="17"/>
      <c r="C44" s="17"/>
      <c r="D44" s="21"/>
      <c r="E44" s="17"/>
      <c r="F44" s="17"/>
      <c r="G44" s="15"/>
      <c r="H44" s="16"/>
      <c r="I44" s="26"/>
      <c r="J44" s="16"/>
      <c r="K44" s="16"/>
    </row>
    <row r="45" spans="1:11">
      <c r="A45" s="20"/>
      <c r="B45" s="17"/>
      <c r="C45" s="16"/>
      <c r="D45" s="24"/>
      <c r="E45" s="16"/>
      <c r="F45" s="16"/>
      <c r="G45" s="15"/>
      <c r="H45" s="17"/>
      <c r="I45" s="17"/>
      <c r="J45" s="17"/>
      <c r="K45" s="17"/>
    </row>
    <row r="46" spans="1:11">
      <c r="A46" s="18"/>
      <c r="B46" s="19"/>
      <c r="C46" s="19"/>
      <c r="D46" s="25"/>
      <c r="E46" s="19"/>
      <c r="F46" s="19"/>
      <c r="G46" s="18"/>
      <c r="H46" s="19"/>
      <c r="I46" s="23"/>
      <c r="J46" s="19"/>
      <c r="K46" s="19"/>
    </row>
    <row r="47" spans="1:11">
      <c r="A47" s="17"/>
      <c r="B47" s="17"/>
      <c r="C47" s="17"/>
      <c r="D47" s="21"/>
      <c r="E47" s="17"/>
      <c r="F47" s="17"/>
      <c r="G47" s="22"/>
      <c r="H47" s="17"/>
      <c r="I47" s="22"/>
      <c r="J47" s="17"/>
      <c r="K47" s="17"/>
    </row>
    <row r="48" spans="1:11">
      <c r="A48" s="249"/>
      <c r="B48" s="250"/>
      <c r="C48" s="250"/>
      <c r="D48" s="25"/>
      <c r="E48" s="19"/>
      <c r="F48" s="19"/>
      <c r="G48" s="250"/>
      <c r="H48" s="250"/>
      <c r="I48" s="250"/>
      <c r="J48" s="250"/>
      <c r="K48" s="250"/>
    </row>
    <row r="51" spans="8:8">
      <c r="H51" s="151"/>
    </row>
  </sheetData>
  <pageMargins left="0.62992125984252001" right="0.23622047244094499" top="0.47244094488188998" bottom="0.196850393700787" header="0.31496062992126" footer="0.15748031496063"/>
  <pageSetup paperSize="9" scale="71" orientation="landscape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7D293-6D3B-4C8D-A9BB-AE37C42CE98F}">
  <sheetPr>
    <pageSetUpPr fitToPage="1"/>
  </sheetPr>
  <dimension ref="A1:AS68"/>
  <sheetViews>
    <sheetView showGridLines="0" zoomScale="70" zoomScaleNormal="70" zoomScalePageLayoutView="60" workbookViewId="0"/>
  </sheetViews>
  <sheetFormatPr baseColWidth="10" defaultColWidth="11.44140625" defaultRowHeight="15" customHeight="1"/>
  <cols>
    <col min="1" max="1" width="3.6640625" style="151" customWidth="1"/>
    <col min="2" max="8" width="11.5546875" style="151" customWidth="1"/>
    <col min="9" max="9" width="3.6640625" style="151" customWidth="1"/>
    <col min="10" max="16" width="11.5546875" style="151" customWidth="1"/>
    <col min="17" max="17" width="3.6640625" style="151" customWidth="1"/>
    <col min="18" max="24" width="11.5546875" style="151" customWidth="1"/>
    <col min="25" max="25" width="11.44140625" style="253"/>
    <col min="26" max="45" width="12.88671875" style="253" customWidth="1"/>
    <col min="46" max="63" width="12.88671875" style="151" customWidth="1"/>
    <col min="64" max="16384" width="11.44140625" style="151"/>
  </cols>
  <sheetData>
    <row r="1" spans="1:42" ht="24.6">
      <c r="B1" s="251" t="s">
        <v>197</v>
      </c>
      <c r="C1" s="252"/>
      <c r="D1" s="252"/>
      <c r="E1" s="252"/>
      <c r="F1" s="252"/>
      <c r="G1" s="252"/>
      <c r="H1" s="252"/>
      <c r="J1" s="32"/>
      <c r="K1" s="32"/>
      <c r="L1" s="32"/>
      <c r="M1" s="32"/>
      <c r="N1" s="32"/>
      <c r="O1" s="32"/>
      <c r="P1" s="32"/>
      <c r="Q1" s="32"/>
      <c r="R1" s="32"/>
      <c r="S1" s="32"/>
      <c r="T1" s="252"/>
      <c r="U1" s="252"/>
      <c r="V1" s="252"/>
      <c r="W1" s="252"/>
      <c r="X1" s="252"/>
      <c r="Z1" s="253" t="s">
        <v>198</v>
      </c>
      <c r="AB1" s="39"/>
      <c r="AC1" s="254"/>
      <c r="AD1" s="39"/>
      <c r="AE1" s="39"/>
      <c r="AF1" s="254"/>
      <c r="AG1" s="39"/>
      <c r="AH1" s="39"/>
      <c r="AI1" s="254"/>
      <c r="AJ1" s="39"/>
      <c r="AK1" s="39"/>
      <c r="AL1" s="39"/>
      <c r="AM1" s="39"/>
      <c r="AN1" s="39"/>
      <c r="AO1" s="39"/>
    </row>
    <row r="2" spans="1:42" ht="15" customHeight="1">
      <c r="A2" s="255"/>
      <c r="B2" s="252"/>
      <c r="C2" s="252"/>
      <c r="D2" s="252"/>
      <c r="E2" s="252"/>
      <c r="F2" s="252"/>
      <c r="G2" s="252"/>
      <c r="H2" s="252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2"/>
      <c r="U2" s="252"/>
      <c r="V2" s="252"/>
      <c r="W2" s="252"/>
      <c r="X2" s="252"/>
      <c r="Z2" s="253" t="s">
        <v>199</v>
      </c>
    </row>
    <row r="3" spans="1:42" ht="15" customHeight="1">
      <c r="A3" s="252"/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  <c r="W3" s="252"/>
      <c r="X3" s="252"/>
      <c r="Z3" s="253" t="s">
        <v>200</v>
      </c>
    </row>
    <row r="4" spans="1:42" ht="15" customHeight="1">
      <c r="A4" s="252"/>
      <c r="B4" s="252"/>
      <c r="C4" s="252"/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/>
      <c r="T4" s="252"/>
      <c r="U4" s="252"/>
      <c r="V4" s="252"/>
      <c r="W4" s="252"/>
      <c r="X4" s="252"/>
    </row>
    <row r="5" spans="1:42" ht="15" customHeight="1">
      <c r="A5" s="252"/>
      <c r="B5" s="252"/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2"/>
      <c r="W5" s="252"/>
      <c r="X5" s="252"/>
    </row>
    <row r="6" spans="1:42" ht="15" customHeight="1">
      <c r="A6" s="252"/>
      <c r="B6" s="252"/>
      <c r="C6" s="252"/>
      <c r="D6" s="252"/>
      <c r="E6" s="252"/>
      <c r="F6" s="252"/>
      <c r="G6" s="252"/>
      <c r="H6" s="252"/>
      <c r="I6" s="252"/>
      <c r="J6" s="252"/>
      <c r="K6" s="252"/>
      <c r="L6" s="252"/>
      <c r="M6" s="252"/>
      <c r="N6" s="252"/>
      <c r="O6" s="252"/>
      <c r="P6" s="252"/>
      <c r="Q6" s="252"/>
      <c r="R6" s="252"/>
      <c r="S6" s="252"/>
      <c r="T6" s="252"/>
      <c r="U6" s="252"/>
      <c r="V6" s="252"/>
      <c r="W6" s="252"/>
      <c r="X6" s="256" t="s">
        <v>172</v>
      </c>
      <c r="Z6" s="257" t="s">
        <v>201</v>
      </c>
      <c r="AA6" s="257"/>
      <c r="AF6" s="257" t="s">
        <v>202</v>
      </c>
      <c r="AG6" s="257"/>
      <c r="AL6" s="257" t="s">
        <v>203</v>
      </c>
      <c r="AM6" s="257"/>
    </row>
    <row r="7" spans="1:42" ht="15" customHeight="1">
      <c r="A7" s="252"/>
      <c r="B7" s="252"/>
      <c r="C7" s="252"/>
      <c r="D7" s="252"/>
      <c r="E7" s="252"/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2"/>
      <c r="R7" s="252"/>
      <c r="S7" s="252"/>
      <c r="T7" s="252"/>
      <c r="U7" s="252"/>
      <c r="V7" s="252"/>
      <c r="W7" s="252"/>
      <c r="X7" s="252"/>
      <c r="AA7" s="258">
        <v>2019</v>
      </c>
      <c r="AB7" s="258">
        <v>2020</v>
      </c>
      <c r="AC7" s="258">
        <v>2021</v>
      </c>
      <c r="AD7" s="258">
        <v>2022</v>
      </c>
      <c r="AG7" s="258">
        <v>2019</v>
      </c>
      <c r="AH7" s="258">
        <v>2020</v>
      </c>
      <c r="AI7" s="258">
        <v>2021</v>
      </c>
      <c r="AJ7" s="258">
        <v>2022</v>
      </c>
      <c r="AM7" s="258">
        <v>2019</v>
      </c>
      <c r="AN7" s="258">
        <v>2020</v>
      </c>
      <c r="AO7" s="258">
        <v>2021</v>
      </c>
      <c r="AP7" s="258">
        <v>2022</v>
      </c>
    </row>
    <row r="8" spans="1:42" ht="15" customHeight="1">
      <c r="A8" s="252"/>
      <c r="B8" s="252"/>
      <c r="C8" s="252"/>
      <c r="D8" s="252"/>
      <c r="E8" s="252"/>
      <c r="F8" s="252"/>
      <c r="G8" s="252"/>
      <c r="H8" s="252"/>
      <c r="I8" s="252"/>
      <c r="J8" s="252"/>
      <c r="K8" s="252"/>
      <c r="L8" s="252"/>
      <c r="M8" s="252"/>
      <c r="N8" s="252"/>
      <c r="O8" s="252"/>
      <c r="P8" s="252"/>
      <c r="Q8" s="252"/>
      <c r="R8" s="252"/>
      <c r="S8" s="252"/>
      <c r="T8" s="252"/>
      <c r="U8" s="252"/>
      <c r="V8" s="252"/>
      <c r="W8" s="252"/>
      <c r="X8" s="252"/>
      <c r="Z8" s="253" t="s">
        <v>204</v>
      </c>
      <c r="AA8" s="259">
        <v>46820440</v>
      </c>
      <c r="AB8" s="259">
        <v>45800165</v>
      </c>
      <c r="AC8" s="259">
        <v>42493337</v>
      </c>
      <c r="AD8" s="259">
        <v>46756593</v>
      </c>
      <c r="AF8" s="253" t="s">
        <v>204</v>
      </c>
      <c r="AG8" s="259">
        <v>15006507</v>
      </c>
      <c r="AH8" s="259">
        <v>16073289</v>
      </c>
      <c r="AI8" s="259">
        <v>13213428</v>
      </c>
      <c r="AJ8" s="259">
        <v>15176514</v>
      </c>
      <c r="AL8" s="253" t="s">
        <v>204</v>
      </c>
      <c r="AM8" s="259">
        <v>9115628</v>
      </c>
      <c r="AN8" s="259">
        <v>7108259</v>
      </c>
      <c r="AO8" s="259">
        <v>6476535</v>
      </c>
      <c r="AP8" s="259">
        <v>8185760</v>
      </c>
    </row>
    <row r="9" spans="1:42" ht="15" customHeight="1">
      <c r="A9" s="252"/>
      <c r="B9" s="252"/>
      <c r="C9" s="252"/>
      <c r="D9" s="252"/>
      <c r="E9" s="252"/>
      <c r="F9" s="252"/>
      <c r="G9" s="252"/>
      <c r="H9" s="252"/>
      <c r="I9" s="252"/>
      <c r="J9" s="252"/>
      <c r="K9" s="252"/>
      <c r="L9" s="252"/>
      <c r="M9" s="252"/>
      <c r="N9" s="252"/>
      <c r="O9" s="252"/>
      <c r="P9" s="252"/>
      <c r="Q9" s="252"/>
      <c r="R9" s="252"/>
      <c r="S9" s="252"/>
      <c r="T9" s="252"/>
      <c r="U9" s="252"/>
      <c r="V9" s="252"/>
      <c r="W9" s="252"/>
      <c r="X9" s="252"/>
      <c r="Z9" s="253" t="s">
        <v>205</v>
      </c>
      <c r="AA9" s="259">
        <v>44583561</v>
      </c>
      <c r="AB9" s="259">
        <v>43109659</v>
      </c>
      <c r="AC9" s="259">
        <v>40489010</v>
      </c>
      <c r="AD9" s="259">
        <v>43967035</v>
      </c>
      <c r="AF9" s="253" t="s">
        <v>205</v>
      </c>
      <c r="AG9" s="259">
        <v>14348549</v>
      </c>
      <c r="AH9" s="259">
        <v>14002412</v>
      </c>
      <c r="AI9" s="259">
        <v>12145827</v>
      </c>
      <c r="AJ9" s="259">
        <v>13961403</v>
      </c>
      <c r="AL9" s="253" t="s">
        <v>205</v>
      </c>
      <c r="AM9" s="259">
        <v>7843248</v>
      </c>
      <c r="AN9" s="259">
        <v>6425079</v>
      </c>
      <c r="AO9" s="259">
        <v>6094779</v>
      </c>
      <c r="AP9" s="259">
        <v>7406116</v>
      </c>
    </row>
    <row r="10" spans="1:42" ht="15" customHeight="1">
      <c r="A10" s="252"/>
      <c r="B10" s="252"/>
      <c r="C10" s="252"/>
      <c r="D10" s="252"/>
      <c r="E10" s="252"/>
      <c r="F10" s="252"/>
      <c r="G10" s="252"/>
      <c r="H10" s="252"/>
      <c r="I10" s="252"/>
      <c r="J10" s="252"/>
      <c r="K10" s="252"/>
      <c r="L10" s="252"/>
      <c r="M10" s="252"/>
      <c r="N10" s="252"/>
      <c r="O10" s="252"/>
      <c r="P10" s="252"/>
      <c r="Q10" s="252"/>
      <c r="R10" s="252"/>
      <c r="S10" s="252"/>
      <c r="T10" s="252"/>
      <c r="U10" s="252"/>
      <c r="V10" s="252"/>
      <c r="W10" s="252"/>
      <c r="X10" s="252"/>
      <c r="Z10" s="253" t="s">
        <v>206</v>
      </c>
      <c r="AA10" s="259">
        <v>48353601</v>
      </c>
      <c r="AB10" s="259">
        <v>44303648</v>
      </c>
      <c r="AC10" s="259">
        <v>46455313</v>
      </c>
      <c r="AD10" s="259">
        <v>45981761</v>
      </c>
      <c r="AF10" s="253" t="s">
        <v>206</v>
      </c>
      <c r="AG10" s="259">
        <v>15951378</v>
      </c>
      <c r="AH10" s="259">
        <v>14965286</v>
      </c>
      <c r="AI10" s="259">
        <v>14413642</v>
      </c>
      <c r="AJ10" s="259">
        <v>15107748</v>
      </c>
      <c r="AL10" s="253" t="s">
        <v>206</v>
      </c>
      <c r="AM10" s="259">
        <v>7398685</v>
      </c>
      <c r="AN10" s="259">
        <v>6499455</v>
      </c>
      <c r="AO10" s="259">
        <v>7109023</v>
      </c>
      <c r="AP10" s="259">
        <v>6819146</v>
      </c>
    </row>
    <row r="11" spans="1:42" ht="15" customHeight="1">
      <c r="A11" s="252"/>
      <c r="B11" s="252"/>
      <c r="C11" s="252"/>
      <c r="D11" s="252"/>
      <c r="E11" s="252"/>
      <c r="F11" s="252"/>
      <c r="G11" s="252"/>
      <c r="H11" s="252"/>
      <c r="I11" s="252"/>
      <c r="J11" s="252"/>
      <c r="K11" s="252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Z11" s="253" t="s">
        <v>207</v>
      </c>
      <c r="AA11" s="259">
        <v>46400443</v>
      </c>
      <c r="AB11" s="259">
        <v>41795682</v>
      </c>
      <c r="AC11" s="259">
        <v>45471169</v>
      </c>
      <c r="AD11" s="259">
        <v>48522626</v>
      </c>
      <c r="AF11" s="253" t="s">
        <v>207</v>
      </c>
      <c r="AG11" s="259">
        <v>14553222</v>
      </c>
      <c r="AH11" s="259">
        <v>15115366</v>
      </c>
      <c r="AI11" s="259">
        <v>13408185</v>
      </c>
      <c r="AJ11" s="259">
        <v>15751949</v>
      </c>
      <c r="AL11" s="253" t="s">
        <v>207</v>
      </c>
      <c r="AM11" s="259">
        <v>6775183</v>
      </c>
      <c r="AN11" s="259">
        <v>6003312</v>
      </c>
      <c r="AO11" s="259">
        <v>7240918</v>
      </c>
      <c r="AP11" s="259">
        <v>7881967</v>
      </c>
    </row>
    <row r="12" spans="1:42" ht="15" customHeight="1">
      <c r="A12" s="252"/>
      <c r="B12" s="252"/>
      <c r="C12" s="252"/>
      <c r="D12" s="252"/>
      <c r="E12" s="252"/>
      <c r="F12" s="252"/>
      <c r="G12" s="252"/>
      <c r="H12" s="252"/>
      <c r="I12" s="252"/>
      <c r="J12" s="252"/>
      <c r="K12" s="252"/>
      <c r="L12" s="252"/>
      <c r="M12" s="252"/>
      <c r="N12" s="252"/>
      <c r="O12" s="252"/>
      <c r="P12" s="252"/>
      <c r="Q12" s="252"/>
      <c r="R12" s="252"/>
      <c r="S12" s="252"/>
      <c r="T12" s="252"/>
      <c r="U12" s="252"/>
      <c r="V12" s="252"/>
      <c r="W12" s="252"/>
      <c r="X12" s="252"/>
      <c r="Z12" s="253" t="s">
        <v>208</v>
      </c>
      <c r="AA12" s="259">
        <v>51071331</v>
      </c>
      <c r="AB12" s="259">
        <v>38167109</v>
      </c>
      <c r="AC12" s="259">
        <v>45495539</v>
      </c>
      <c r="AD12" s="259">
        <v>51334993</v>
      </c>
      <c r="AF12" s="253" t="s">
        <v>208</v>
      </c>
      <c r="AG12" s="259">
        <v>17078651</v>
      </c>
      <c r="AH12" s="259">
        <v>13043138</v>
      </c>
      <c r="AI12" s="259">
        <v>14380272</v>
      </c>
      <c r="AJ12" s="259">
        <v>16007624</v>
      </c>
      <c r="AL12" s="253" t="s">
        <v>208</v>
      </c>
      <c r="AM12" s="259">
        <v>7434110</v>
      </c>
      <c r="AN12" s="259">
        <v>4900444</v>
      </c>
      <c r="AO12" s="259">
        <v>6778350</v>
      </c>
      <c r="AP12" s="259">
        <v>8087600</v>
      </c>
    </row>
    <row r="13" spans="1:42" ht="15" customHeight="1">
      <c r="A13" s="252"/>
      <c r="B13" s="252"/>
      <c r="C13" s="252"/>
      <c r="D13" s="252"/>
      <c r="E13" s="252"/>
      <c r="F13" s="252"/>
      <c r="G13" s="252"/>
      <c r="H13" s="252"/>
      <c r="I13" s="252"/>
      <c r="J13" s="252"/>
      <c r="K13" s="252"/>
      <c r="L13" s="252"/>
      <c r="M13" s="252"/>
      <c r="N13" s="252"/>
      <c r="O13" s="252"/>
      <c r="P13" s="252"/>
      <c r="Q13" s="252"/>
      <c r="R13" s="252"/>
      <c r="S13" s="252"/>
      <c r="T13" s="252"/>
      <c r="U13" s="252"/>
      <c r="V13" s="252"/>
      <c r="W13" s="252"/>
      <c r="X13" s="252"/>
      <c r="Z13" s="253" t="s">
        <v>209</v>
      </c>
      <c r="AA13" s="259">
        <v>47139627</v>
      </c>
      <c r="AB13" s="259">
        <v>40233166</v>
      </c>
      <c r="AC13" s="259">
        <v>44903502</v>
      </c>
      <c r="AD13" s="259">
        <v>48228965</v>
      </c>
      <c r="AF13" s="253" t="s">
        <v>209</v>
      </c>
      <c r="AG13" s="259">
        <v>16093379</v>
      </c>
      <c r="AH13" s="259">
        <v>13043509</v>
      </c>
      <c r="AI13" s="259">
        <v>13541010</v>
      </c>
      <c r="AJ13" s="259">
        <v>15221080</v>
      </c>
      <c r="AL13" s="253" t="s">
        <v>209</v>
      </c>
      <c r="AM13" s="259">
        <v>6893378</v>
      </c>
      <c r="AN13" s="259">
        <v>5893666</v>
      </c>
      <c r="AO13" s="259">
        <v>6990004</v>
      </c>
      <c r="AP13" s="259">
        <v>7884812</v>
      </c>
    </row>
    <row r="14" spans="1:42" ht="15" customHeight="1">
      <c r="A14" s="252"/>
      <c r="B14" s="252"/>
      <c r="C14" s="252"/>
      <c r="D14" s="252"/>
      <c r="E14" s="252"/>
      <c r="F14" s="252"/>
      <c r="G14" s="252"/>
      <c r="H14" s="252"/>
      <c r="I14" s="252"/>
      <c r="J14" s="252"/>
      <c r="K14" s="252"/>
      <c r="L14" s="252"/>
      <c r="M14" s="252"/>
      <c r="N14" s="252"/>
      <c r="O14" s="252"/>
      <c r="P14" s="252"/>
      <c r="Q14" s="252"/>
      <c r="R14" s="252"/>
      <c r="S14" s="252"/>
      <c r="T14" s="252"/>
      <c r="U14" s="252"/>
      <c r="V14" s="252"/>
      <c r="W14" s="252"/>
      <c r="X14" s="252"/>
      <c r="Z14" s="253" t="s">
        <v>210</v>
      </c>
      <c r="AA14" s="259">
        <v>48818378</v>
      </c>
      <c r="AB14" s="259">
        <v>42217915</v>
      </c>
      <c r="AC14" s="259">
        <v>46051657</v>
      </c>
      <c r="AD14" s="259">
        <v>48153701</v>
      </c>
      <c r="AF14" s="253" t="s">
        <v>210</v>
      </c>
      <c r="AG14" s="259">
        <v>16173719</v>
      </c>
      <c r="AH14" s="259">
        <v>13620638</v>
      </c>
      <c r="AI14" s="259">
        <v>14490452</v>
      </c>
      <c r="AJ14" s="259">
        <v>16239218</v>
      </c>
      <c r="AL14" s="253" t="s">
        <v>210</v>
      </c>
      <c r="AM14" s="259">
        <v>7261076</v>
      </c>
      <c r="AN14" s="259">
        <v>5583770</v>
      </c>
      <c r="AO14" s="259">
        <v>6913445</v>
      </c>
      <c r="AP14" s="259">
        <v>7117785</v>
      </c>
    </row>
    <row r="15" spans="1:42" ht="15" customHeight="1">
      <c r="A15" s="252"/>
      <c r="B15" s="252"/>
      <c r="C15" s="252"/>
      <c r="D15" s="252"/>
      <c r="E15" s="252"/>
      <c r="F15" s="252"/>
      <c r="G15" s="252"/>
      <c r="H15" s="252"/>
      <c r="I15" s="252"/>
      <c r="J15" s="252"/>
      <c r="K15" s="252"/>
      <c r="L15" s="252"/>
      <c r="M15" s="252"/>
      <c r="N15" s="252"/>
      <c r="O15" s="252"/>
      <c r="P15" s="252"/>
      <c r="Q15" s="252"/>
      <c r="R15" s="252"/>
      <c r="S15" s="252"/>
      <c r="T15" s="252"/>
      <c r="U15" s="252"/>
      <c r="V15" s="252"/>
      <c r="W15" s="252"/>
      <c r="X15" s="252"/>
      <c r="Z15" s="253" t="s">
        <v>211</v>
      </c>
      <c r="AA15" s="259">
        <v>48198107</v>
      </c>
      <c r="AB15" s="259">
        <v>42978437</v>
      </c>
      <c r="AC15" s="259">
        <v>48800280</v>
      </c>
      <c r="AD15" s="259"/>
      <c r="AF15" s="253" t="s">
        <v>211</v>
      </c>
      <c r="AG15" s="259">
        <v>17632595</v>
      </c>
      <c r="AH15" s="259">
        <v>14001773</v>
      </c>
      <c r="AI15" s="259">
        <v>16512152</v>
      </c>
      <c r="AJ15" s="259"/>
      <c r="AL15" s="253" t="s">
        <v>211</v>
      </c>
      <c r="AM15" s="259">
        <v>7612537</v>
      </c>
      <c r="AN15" s="259">
        <v>6338903</v>
      </c>
      <c r="AO15" s="259">
        <v>8077202</v>
      </c>
      <c r="AP15" s="259"/>
    </row>
    <row r="16" spans="1:42" ht="15" customHeight="1">
      <c r="A16" s="252"/>
      <c r="B16" s="252"/>
      <c r="C16" s="252"/>
      <c r="D16" s="252"/>
      <c r="E16" s="252"/>
      <c r="F16" s="252"/>
      <c r="G16" s="252"/>
      <c r="H16" s="252"/>
      <c r="I16" s="252"/>
      <c r="J16" s="252"/>
      <c r="K16" s="252"/>
      <c r="L16" s="252"/>
      <c r="M16" s="252"/>
      <c r="N16" s="252"/>
      <c r="O16" s="252"/>
      <c r="P16" s="252"/>
      <c r="Q16" s="252"/>
      <c r="R16" s="252"/>
      <c r="S16" s="252"/>
      <c r="T16" s="252"/>
      <c r="U16" s="252"/>
      <c r="V16" s="252"/>
      <c r="W16" s="252"/>
      <c r="X16" s="252"/>
      <c r="Z16" s="253" t="s">
        <v>212</v>
      </c>
      <c r="AA16" s="259">
        <v>46635887</v>
      </c>
      <c r="AB16" s="259">
        <v>43349327</v>
      </c>
      <c r="AC16" s="259">
        <v>45052533</v>
      </c>
      <c r="AD16" s="259"/>
      <c r="AF16" s="253" t="s">
        <v>212</v>
      </c>
      <c r="AG16" s="259">
        <v>15419568</v>
      </c>
      <c r="AH16" s="259">
        <v>13231512</v>
      </c>
      <c r="AI16" s="259">
        <v>14197332</v>
      </c>
      <c r="AJ16" s="259"/>
      <c r="AL16" s="253" t="s">
        <v>212</v>
      </c>
      <c r="AM16" s="259">
        <v>8176343</v>
      </c>
      <c r="AN16" s="259">
        <v>7349376</v>
      </c>
      <c r="AO16" s="259">
        <v>7429205</v>
      </c>
      <c r="AP16" s="259"/>
    </row>
    <row r="17" spans="1:42" ht="15" customHeight="1">
      <c r="A17" s="252"/>
      <c r="B17" s="252"/>
      <c r="C17" s="252"/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52"/>
      <c r="P17" s="252"/>
      <c r="Q17" s="252"/>
      <c r="R17" s="252"/>
      <c r="S17" s="252"/>
      <c r="T17" s="252"/>
      <c r="U17" s="252"/>
      <c r="V17" s="252"/>
      <c r="W17" s="252"/>
      <c r="X17" s="252"/>
      <c r="Z17" s="253" t="s">
        <v>213</v>
      </c>
      <c r="AA17" s="259">
        <v>48624088</v>
      </c>
      <c r="AB17" s="259">
        <v>45985008</v>
      </c>
      <c r="AC17" s="259">
        <v>46987477</v>
      </c>
      <c r="AD17" s="259"/>
      <c r="AF17" s="253" t="s">
        <v>213</v>
      </c>
      <c r="AG17" s="259">
        <v>15747355</v>
      </c>
      <c r="AH17" s="259">
        <v>13918205</v>
      </c>
      <c r="AI17" s="259">
        <v>15124052</v>
      </c>
      <c r="AJ17" s="259"/>
      <c r="AL17" s="253" t="s">
        <v>213</v>
      </c>
      <c r="AM17" s="259">
        <v>8099276</v>
      </c>
      <c r="AN17" s="259">
        <v>7703032</v>
      </c>
      <c r="AO17" s="259">
        <v>7715340</v>
      </c>
      <c r="AP17" s="259"/>
    </row>
    <row r="18" spans="1:42" ht="15" customHeight="1">
      <c r="A18" s="252"/>
      <c r="B18" s="252"/>
      <c r="C18" s="252"/>
      <c r="D18" s="252"/>
      <c r="E18" s="252"/>
      <c r="F18" s="252"/>
      <c r="G18" s="252"/>
      <c r="H18" s="252"/>
      <c r="I18" s="252"/>
      <c r="J18" s="252"/>
      <c r="K18" s="252"/>
      <c r="L18" s="252"/>
      <c r="M18" s="252"/>
      <c r="N18" s="252"/>
      <c r="O18" s="252"/>
      <c r="P18" s="252"/>
      <c r="Q18" s="252"/>
      <c r="R18" s="252"/>
      <c r="S18" s="252"/>
      <c r="T18" s="252"/>
      <c r="U18" s="252"/>
      <c r="V18" s="252"/>
      <c r="W18" s="252"/>
      <c r="X18" s="252"/>
      <c r="Z18" s="253" t="s">
        <v>214</v>
      </c>
      <c r="AA18" s="259">
        <v>43594127</v>
      </c>
      <c r="AB18" s="259">
        <v>43641437</v>
      </c>
      <c r="AC18" s="259">
        <v>45669918</v>
      </c>
      <c r="AD18" s="259"/>
      <c r="AF18" s="253" t="s">
        <v>214</v>
      </c>
      <c r="AG18" s="259">
        <v>13891905</v>
      </c>
      <c r="AH18" s="259">
        <v>12143165</v>
      </c>
      <c r="AI18" s="259">
        <v>14606259</v>
      </c>
      <c r="AJ18" s="259"/>
      <c r="AL18" s="253" t="s">
        <v>214</v>
      </c>
      <c r="AM18" s="259">
        <v>7088673</v>
      </c>
      <c r="AN18" s="259">
        <v>7146925</v>
      </c>
      <c r="AO18" s="259">
        <v>6799164</v>
      </c>
      <c r="AP18" s="259"/>
    </row>
    <row r="19" spans="1:42" ht="15" customHeight="1">
      <c r="A19" s="252"/>
      <c r="B19" s="252"/>
      <c r="C19" s="252"/>
      <c r="D19" s="252"/>
      <c r="E19" s="252"/>
      <c r="F19" s="252"/>
      <c r="G19" s="252"/>
      <c r="H19" s="252"/>
      <c r="I19" s="252"/>
      <c r="J19" s="252"/>
      <c r="K19" s="252"/>
      <c r="L19" s="252"/>
      <c r="M19" s="252"/>
      <c r="N19" s="252"/>
      <c r="O19" s="252"/>
      <c r="P19" s="252"/>
      <c r="Q19" s="252"/>
      <c r="R19" s="252"/>
      <c r="S19" s="252"/>
      <c r="T19" s="252"/>
      <c r="U19" s="252"/>
      <c r="V19" s="252"/>
      <c r="W19" s="252"/>
      <c r="X19" s="252"/>
      <c r="Z19" s="253" t="s">
        <v>215</v>
      </c>
      <c r="AA19" s="259">
        <v>43965686</v>
      </c>
      <c r="AB19" s="259">
        <v>43897248</v>
      </c>
      <c r="AC19" s="259">
        <v>46519669</v>
      </c>
      <c r="AD19" s="259"/>
      <c r="AF19" s="253" t="s">
        <v>215</v>
      </c>
      <c r="AG19" s="259">
        <v>15094063</v>
      </c>
      <c r="AH19" s="259">
        <v>13745088</v>
      </c>
      <c r="AI19" s="259">
        <v>14827296</v>
      </c>
      <c r="AJ19" s="259"/>
      <c r="AL19" s="253" t="s">
        <v>215</v>
      </c>
      <c r="AM19" s="259">
        <v>6896804</v>
      </c>
      <c r="AN19" s="259">
        <v>6165562</v>
      </c>
      <c r="AO19" s="259">
        <v>7356730</v>
      </c>
      <c r="AP19" s="259"/>
    </row>
    <row r="20" spans="1:42" ht="15" customHeight="1">
      <c r="A20" s="252"/>
      <c r="B20" s="252"/>
      <c r="C20" s="252"/>
      <c r="D20" s="252"/>
      <c r="E20" s="252"/>
      <c r="F20" s="252"/>
      <c r="G20" s="252"/>
      <c r="H20" s="252"/>
      <c r="I20" s="252"/>
      <c r="J20" s="252"/>
      <c r="K20" s="252"/>
      <c r="L20" s="252"/>
      <c r="M20" s="252"/>
      <c r="N20" s="252"/>
      <c r="O20" s="252"/>
      <c r="P20" s="252"/>
      <c r="Q20" s="252"/>
      <c r="R20" s="252"/>
      <c r="S20" s="252"/>
      <c r="T20" s="252"/>
      <c r="U20" s="252"/>
      <c r="V20" s="252"/>
      <c r="W20" s="252"/>
      <c r="X20" s="252"/>
      <c r="AB20" s="259"/>
      <c r="AC20" s="259"/>
      <c r="AD20" s="259"/>
      <c r="AH20" s="259"/>
      <c r="AI20" s="259"/>
      <c r="AJ20" s="259"/>
      <c r="AN20" s="259"/>
      <c r="AO20" s="259"/>
      <c r="AP20" s="259"/>
    </row>
    <row r="21" spans="1:42" ht="15" customHeight="1">
      <c r="A21" s="252"/>
      <c r="B21" s="252"/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  <c r="O21" s="252"/>
      <c r="P21" s="252"/>
      <c r="Q21" s="252"/>
      <c r="R21" s="252"/>
      <c r="S21" s="252"/>
      <c r="T21" s="252"/>
      <c r="U21" s="252"/>
      <c r="V21" s="252"/>
      <c r="W21" s="252"/>
      <c r="X21" s="252"/>
    </row>
    <row r="22" spans="1:42" ht="15" customHeight="1">
      <c r="A22" s="252"/>
      <c r="B22" s="252"/>
      <c r="C22" s="252"/>
      <c r="D22" s="252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  <c r="P22" s="252"/>
      <c r="Q22" s="252"/>
      <c r="R22" s="252"/>
      <c r="S22" s="252"/>
      <c r="T22" s="252"/>
      <c r="U22" s="252"/>
      <c r="V22" s="252"/>
      <c r="W22" s="252"/>
      <c r="X22" s="252"/>
      <c r="AC22" s="259"/>
    </row>
    <row r="23" spans="1:42" ht="15" customHeight="1">
      <c r="A23" s="252"/>
      <c r="B23" s="252"/>
      <c r="C23" s="252"/>
      <c r="D23" s="252"/>
      <c r="E23" s="252"/>
      <c r="F23" s="252"/>
      <c r="G23" s="252"/>
      <c r="H23" s="252"/>
      <c r="I23" s="252"/>
      <c r="J23" s="252"/>
      <c r="K23" s="252"/>
      <c r="L23" s="252"/>
      <c r="M23" s="252"/>
      <c r="N23" s="252"/>
      <c r="O23" s="252"/>
      <c r="P23" s="252"/>
      <c r="Q23" s="252"/>
      <c r="R23" s="252"/>
      <c r="S23" s="252"/>
      <c r="T23" s="252"/>
      <c r="U23" s="252"/>
      <c r="V23" s="252"/>
      <c r="W23" s="252"/>
      <c r="X23" s="252"/>
      <c r="AC23" s="259"/>
    </row>
    <row r="24" spans="1:42" ht="15" customHeight="1">
      <c r="A24" s="252"/>
      <c r="B24" s="252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252"/>
      <c r="U24" s="252"/>
      <c r="V24" s="252"/>
      <c r="W24" s="252"/>
      <c r="X24" s="252"/>
      <c r="AC24" s="259"/>
    </row>
    <row r="25" spans="1:42" ht="15" customHeight="1">
      <c r="A25" s="252"/>
      <c r="B25" s="252"/>
      <c r="C25" s="252"/>
      <c r="D25" s="252"/>
      <c r="E25" s="252"/>
      <c r="F25" s="252"/>
      <c r="G25" s="252"/>
      <c r="H25" s="252"/>
      <c r="I25" s="252"/>
      <c r="J25" s="252"/>
      <c r="K25" s="252"/>
      <c r="L25" s="252"/>
      <c r="M25" s="252"/>
      <c r="N25" s="252"/>
      <c r="O25" s="252"/>
      <c r="P25" s="252"/>
      <c r="Q25" s="252"/>
      <c r="R25" s="252"/>
      <c r="S25" s="252"/>
      <c r="T25" s="252"/>
      <c r="U25" s="252"/>
      <c r="V25" s="252"/>
      <c r="W25" s="252"/>
      <c r="X25" s="252"/>
      <c r="AC25" s="259"/>
    </row>
    <row r="26" spans="1:42" ht="15" customHeight="1">
      <c r="A26" s="252"/>
      <c r="B26" s="252"/>
      <c r="C26" s="252"/>
      <c r="D26" s="252"/>
      <c r="E26" s="252"/>
      <c r="F26" s="252"/>
      <c r="G26" s="252"/>
      <c r="H26" s="252"/>
      <c r="I26" s="252"/>
      <c r="J26" s="252"/>
      <c r="K26" s="252"/>
      <c r="L26" s="252"/>
      <c r="M26" s="252"/>
      <c r="N26" s="252"/>
      <c r="O26" s="252"/>
      <c r="P26" s="252"/>
      <c r="Q26" s="252"/>
      <c r="R26" s="252"/>
      <c r="S26" s="252"/>
      <c r="T26" s="252"/>
      <c r="U26" s="252"/>
      <c r="V26" s="252"/>
      <c r="W26" s="252"/>
      <c r="X26" s="252"/>
      <c r="AC26" s="259"/>
    </row>
    <row r="27" spans="1:42" ht="15" customHeight="1">
      <c r="A27" s="252"/>
      <c r="B27" s="252"/>
      <c r="C27" s="252"/>
      <c r="D27" s="252"/>
      <c r="E27" s="252"/>
      <c r="F27" s="252"/>
      <c r="G27" s="252"/>
      <c r="H27" s="252"/>
      <c r="I27" s="252"/>
      <c r="J27" s="252"/>
      <c r="K27" s="252"/>
      <c r="L27" s="252"/>
      <c r="M27" s="252"/>
      <c r="N27" s="252"/>
      <c r="O27" s="252"/>
      <c r="P27" s="252"/>
      <c r="Q27" s="252"/>
      <c r="R27" s="252"/>
      <c r="S27" s="252"/>
      <c r="T27" s="252"/>
      <c r="U27" s="252"/>
      <c r="V27" s="252"/>
      <c r="W27" s="252"/>
      <c r="X27" s="252"/>
      <c r="AC27" s="259"/>
    </row>
    <row r="28" spans="1:42" ht="15" customHeight="1">
      <c r="A28" s="252"/>
      <c r="B28" s="252"/>
      <c r="C28" s="252"/>
      <c r="D28" s="252"/>
      <c r="E28" s="252"/>
      <c r="F28" s="252"/>
      <c r="G28" s="252"/>
      <c r="H28" s="252"/>
      <c r="I28" s="252"/>
      <c r="J28" s="252"/>
      <c r="K28" s="252"/>
      <c r="L28" s="252"/>
      <c r="M28" s="252"/>
      <c r="N28" s="252"/>
      <c r="O28" s="252"/>
      <c r="P28" s="252"/>
      <c r="Q28" s="252"/>
      <c r="R28" s="252"/>
      <c r="S28" s="252"/>
      <c r="T28" s="252"/>
      <c r="U28" s="252"/>
      <c r="V28" s="252"/>
      <c r="W28" s="252"/>
      <c r="X28" s="252"/>
      <c r="AC28" s="259"/>
    </row>
    <row r="29" spans="1:42" ht="15" customHeight="1">
      <c r="A29" s="252"/>
      <c r="B29" s="252"/>
      <c r="C29" s="252"/>
      <c r="D29" s="252"/>
      <c r="E29" s="252"/>
      <c r="F29" s="252"/>
      <c r="G29" s="252"/>
      <c r="H29" s="252"/>
      <c r="I29" s="252"/>
      <c r="J29" s="252"/>
      <c r="K29" s="252"/>
      <c r="L29" s="252"/>
      <c r="M29" s="252"/>
      <c r="N29" s="252"/>
      <c r="O29" s="252"/>
      <c r="P29" s="252"/>
      <c r="Q29" s="252"/>
      <c r="R29" s="252"/>
      <c r="S29" s="252"/>
      <c r="T29" s="252"/>
      <c r="U29" s="252"/>
      <c r="V29" s="252"/>
      <c r="W29" s="252"/>
      <c r="X29" s="252"/>
      <c r="AC29" s="259"/>
    </row>
    <row r="30" spans="1:42" ht="15" customHeight="1">
      <c r="A30" s="252"/>
      <c r="B30" s="252"/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2"/>
      <c r="O30" s="252"/>
      <c r="P30" s="252"/>
      <c r="Q30" s="252"/>
      <c r="R30" s="252"/>
      <c r="S30" s="252"/>
      <c r="T30" s="252"/>
      <c r="U30" s="252"/>
      <c r="V30" s="252"/>
      <c r="W30" s="252"/>
      <c r="X30" s="252"/>
      <c r="AC30" s="259"/>
    </row>
    <row r="31" spans="1:42" ht="15" customHeight="1">
      <c r="A31" s="252"/>
      <c r="B31" s="252"/>
      <c r="C31" s="252"/>
      <c r="D31" s="252"/>
      <c r="E31" s="252"/>
      <c r="F31" s="252"/>
      <c r="G31" s="252"/>
      <c r="H31" s="252"/>
      <c r="I31" s="252"/>
      <c r="J31" s="252"/>
      <c r="K31" s="252"/>
      <c r="L31" s="252"/>
      <c r="M31" s="252"/>
      <c r="N31" s="252"/>
      <c r="O31" s="252"/>
      <c r="P31" s="252"/>
      <c r="Q31" s="252"/>
      <c r="R31" s="252"/>
      <c r="S31" s="252"/>
      <c r="T31" s="252"/>
      <c r="U31" s="252"/>
      <c r="V31" s="252"/>
      <c r="W31" s="252"/>
      <c r="X31" s="252"/>
      <c r="AC31" s="259"/>
    </row>
    <row r="32" spans="1:42" ht="15" customHeight="1">
      <c r="A32" s="252"/>
      <c r="B32" s="252"/>
      <c r="C32" s="252"/>
      <c r="D32" s="252"/>
      <c r="E32" s="252"/>
      <c r="F32" s="252"/>
      <c r="G32" s="252"/>
      <c r="H32" s="252"/>
      <c r="I32" s="252"/>
      <c r="J32" s="252"/>
      <c r="K32" s="252"/>
      <c r="L32" s="252"/>
      <c r="M32" s="252"/>
      <c r="N32" s="252"/>
      <c r="O32" s="252"/>
      <c r="P32" s="252"/>
      <c r="Q32" s="252"/>
      <c r="R32" s="252"/>
      <c r="S32" s="252"/>
      <c r="T32" s="252"/>
      <c r="U32" s="252"/>
      <c r="V32" s="252"/>
      <c r="W32" s="252"/>
      <c r="X32" s="252"/>
    </row>
    <row r="33" spans="1:42" ht="15" customHeight="1">
      <c r="A33" s="252"/>
      <c r="B33" s="252"/>
      <c r="C33" s="252"/>
      <c r="D33" s="252"/>
      <c r="E33" s="252"/>
      <c r="F33" s="252"/>
      <c r="G33" s="252"/>
      <c r="H33" s="252"/>
      <c r="I33" s="252"/>
      <c r="J33" s="252"/>
      <c r="K33" s="252"/>
      <c r="L33" s="252"/>
      <c r="M33" s="252"/>
      <c r="N33" s="252"/>
      <c r="O33" s="252"/>
      <c r="P33" s="252"/>
      <c r="Q33" s="252"/>
      <c r="R33" s="252"/>
      <c r="S33" s="252"/>
      <c r="T33" s="252"/>
      <c r="U33" s="252"/>
      <c r="V33" s="252"/>
      <c r="W33" s="252"/>
      <c r="X33" s="252"/>
      <c r="Z33" s="257" t="s">
        <v>216</v>
      </c>
      <c r="AA33" s="257"/>
      <c r="AB33" s="257"/>
      <c r="AF33" s="257" t="s">
        <v>217</v>
      </c>
      <c r="AG33" s="257"/>
      <c r="AL33" s="257" t="s">
        <v>218</v>
      </c>
      <c r="AM33" s="257"/>
    </row>
    <row r="34" spans="1:42" ht="15" customHeight="1">
      <c r="A34" s="252"/>
      <c r="B34" s="252"/>
      <c r="C34" s="252"/>
      <c r="D34" s="252"/>
      <c r="E34" s="252"/>
      <c r="F34" s="252"/>
      <c r="G34" s="252"/>
      <c r="H34" s="252"/>
      <c r="I34" s="252"/>
      <c r="J34" s="252"/>
      <c r="K34" s="252"/>
      <c r="L34" s="252"/>
      <c r="M34" s="252"/>
      <c r="N34" s="252"/>
      <c r="O34" s="252"/>
      <c r="P34" s="252"/>
      <c r="Q34" s="252"/>
      <c r="R34" s="252"/>
      <c r="S34" s="252"/>
      <c r="T34" s="252"/>
      <c r="U34" s="252"/>
      <c r="V34" s="252"/>
      <c r="W34" s="252"/>
      <c r="X34" s="252"/>
      <c r="AA34" s="258">
        <v>2019</v>
      </c>
      <c r="AB34" s="258">
        <v>2020</v>
      </c>
      <c r="AC34" s="258">
        <v>2021</v>
      </c>
      <c r="AD34" s="258">
        <v>2022</v>
      </c>
      <c r="AG34" s="258">
        <v>2019</v>
      </c>
      <c r="AH34" s="258">
        <v>2020</v>
      </c>
      <c r="AI34" s="258">
        <v>2021</v>
      </c>
      <c r="AJ34" s="258">
        <v>2022</v>
      </c>
      <c r="AM34" s="258">
        <v>2019</v>
      </c>
      <c r="AN34" s="258">
        <v>2020</v>
      </c>
      <c r="AO34" s="258">
        <v>2021</v>
      </c>
      <c r="AP34" s="258">
        <v>2022</v>
      </c>
    </row>
    <row r="35" spans="1:42" ht="15" customHeight="1">
      <c r="A35" s="252"/>
      <c r="B35" s="252"/>
      <c r="C35" s="252"/>
      <c r="D35" s="252"/>
      <c r="E35" s="252"/>
      <c r="F35" s="252"/>
      <c r="G35" s="252"/>
      <c r="H35" s="252"/>
      <c r="I35" s="252"/>
      <c r="J35" s="252"/>
      <c r="K35" s="252"/>
      <c r="L35" s="252"/>
      <c r="M35" s="252"/>
      <c r="N35" s="252"/>
      <c r="O35" s="252"/>
      <c r="P35" s="252"/>
      <c r="Q35" s="252"/>
      <c r="R35" s="252"/>
      <c r="S35" s="252"/>
      <c r="T35" s="252"/>
      <c r="U35" s="252"/>
      <c r="V35" s="252"/>
      <c r="W35" s="252"/>
      <c r="X35" s="252"/>
      <c r="Z35" s="253" t="s">
        <v>204</v>
      </c>
      <c r="AA35" s="259">
        <v>21616722</v>
      </c>
      <c r="AB35" s="259">
        <v>21713940</v>
      </c>
      <c r="AC35" s="259">
        <v>21954468</v>
      </c>
      <c r="AD35" s="259">
        <v>22253438</v>
      </c>
      <c r="AF35" s="253" t="s">
        <v>204</v>
      </c>
      <c r="AG35" s="259">
        <v>15688961</v>
      </c>
      <c r="AH35" s="259">
        <v>15760826</v>
      </c>
      <c r="AI35" s="259">
        <v>16670260</v>
      </c>
      <c r="AJ35" s="259">
        <v>15955111</v>
      </c>
      <c r="AL35" s="253" t="s">
        <v>204</v>
      </c>
      <c r="AM35" s="259">
        <v>1426519</v>
      </c>
      <c r="AN35" s="259">
        <v>1436084</v>
      </c>
      <c r="AO35" s="259">
        <v>1487154</v>
      </c>
      <c r="AP35" s="259">
        <v>1460985</v>
      </c>
    </row>
    <row r="36" spans="1:42" ht="15" customHeight="1">
      <c r="A36" s="252"/>
      <c r="B36" s="252"/>
      <c r="C36" s="252"/>
      <c r="D36" s="252"/>
      <c r="E36" s="252"/>
      <c r="F36" s="252"/>
      <c r="G36" s="252"/>
      <c r="H36" s="252"/>
      <c r="I36" s="252"/>
      <c r="J36" s="252"/>
      <c r="K36" s="252"/>
      <c r="L36" s="252"/>
      <c r="M36" s="252"/>
      <c r="N36" s="252"/>
      <c r="O36" s="252"/>
      <c r="P36" s="252"/>
      <c r="Q36" s="252"/>
      <c r="R36" s="252"/>
      <c r="S36" s="252"/>
      <c r="T36" s="252"/>
      <c r="U36" s="252"/>
      <c r="V36" s="252"/>
      <c r="W36" s="252"/>
      <c r="X36" s="252"/>
      <c r="Z36" s="253" t="s">
        <v>205</v>
      </c>
      <c r="AA36" s="259">
        <v>21387737</v>
      </c>
      <c r="AB36" s="259">
        <v>21770037</v>
      </c>
      <c r="AC36" s="259">
        <v>21414677</v>
      </c>
      <c r="AD36" s="259">
        <v>21336156</v>
      </c>
      <c r="AF36" s="253" t="s">
        <v>205</v>
      </c>
      <c r="AG36" s="259">
        <v>15273403</v>
      </c>
      <c r="AH36" s="259">
        <v>15335512</v>
      </c>
      <c r="AI36" s="259">
        <v>15530857</v>
      </c>
      <c r="AJ36" s="259">
        <v>14718939</v>
      </c>
      <c r="AL36" s="253" t="s">
        <v>205</v>
      </c>
      <c r="AM36" s="259">
        <v>1390109</v>
      </c>
      <c r="AN36" s="259">
        <v>1383390</v>
      </c>
      <c r="AO36" s="259">
        <v>1366845</v>
      </c>
      <c r="AP36" s="259">
        <v>1349473</v>
      </c>
    </row>
    <row r="37" spans="1:42" ht="15" customHeight="1">
      <c r="A37" s="252"/>
      <c r="B37" s="252"/>
      <c r="C37" s="252"/>
      <c r="D37" s="252"/>
      <c r="E37" s="252"/>
      <c r="F37" s="252"/>
      <c r="G37" s="252"/>
      <c r="H37" s="252"/>
      <c r="I37" s="252"/>
      <c r="J37" s="252"/>
      <c r="K37" s="252"/>
      <c r="L37" s="252"/>
      <c r="M37" s="252"/>
      <c r="N37" s="252"/>
      <c r="O37" s="252"/>
      <c r="P37" s="252"/>
      <c r="Q37" s="252"/>
      <c r="R37" s="252"/>
      <c r="S37" s="252"/>
      <c r="T37" s="252"/>
      <c r="U37" s="252"/>
      <c r="V37" s="252"/>
      <c r="W37" s="252"/>
      <c r="X37" s="252"/>
      <c r="Z37" s="253" t="s">
        <v>206</v>
      </c>
      <c r="AA37" s="259">
        <v>23910619</v>
      </c>
      <c r="AB37" s="259">
        <v>21880853</v>
      </c>
      <c r="AC37" s="259">
        <v>23881813</v>
      </c>
      <c r="AD37" s="259">
        <v>22797540</v>
      </c>
      <c r="AF37" s="253" t="s">
        <v>206</v>
      </c>
      <c r="AG37" s="259">
        <v>16762324</v>
      </c>
      <c r="AH37" s="259">
        <v>15513384</v>
      </c>
      <c r="AI37" s="259">
        <v>16770863</v>
      </c>
      <c r="AJ37" s="259">
        <v>15576897</v>
      </c>
      <c r="AL37" s="253" t="s">
        <v>206</v>
      </c>
      <c r="AM37" s="259">
        <v>1468626</v>
      </c>
      <c r="AN37" s="259">
        <v>1346068</v>
      </c>
      <c r="AO37" s="259">
        <v>1483236</v>
      </c>
      <c r="AP37" s="259">
        <v>1386654</v>
      </c>
    </row>
    <row r="38" spans="1:42" ht="15" customHeight="1">
      <c r="A38" s="252"/>
      <c r="B38" s="252"/>
      <c r="C38" s="252"/>
      <c r="D38" s="252"/>
      <c r="E38" s="252"/>
      <c r="F38" s="252"/>
      <c r="G38" s="252"/>
      <c r="H38" s="252"/>
      <c r="I38" s="252"/>
      <c r="J38" s="252"/>
      <c r="K38" s="252"/>
      <c r="L38" s="252"/>
      <c r="M38" s="252"/>
      <c r="N38" s="252"/>
      <c r="O38" s="252"/>
      <c r="P38" s="252"/>
      <c r="Q38" s="252"/>
      <c r="R38" s="252"/>
      <c r="S38" s="252"/>
      <c r="T38" s="252"/>
      <c r="U38" s="252"/>
      <c r="V38" s="252"/>
      <c r="W38" s="252"/>
      <c r="X38" s="252"/>
      <c r="Z38" s="253" t="s">
        <v>207</v>
      </c>
      <c r="AA38" s="259">
        <v>23932607</v>
      </c>
      <c r="AB38" s="259">
        <v>19851154</v>
      </c>
      <c r="AC38" s="259">
        <v>23820669</v>
      </c>
      <c r="AD38" s="259">
        <v>23589473</v>
      </c>
      <c r="AF38" s="253" t="s">
        <v>207</v>
      </c>
      <c r="AG38" s="259">
        <v>17092661</v>
      </c>
      <c r="AH38" s="259">
        <v>15415920</v>
      </c>
      <c r="AI38" s="259">
        <v>17248759</v>
      </c>
      <c r="AJ38" s="259">
        <v>16524574</v>
      </c>
      <c r="AL38" s="253" t="s">
        <v>207</v>
      </c>
      <c r="AM38" s="259">
        <v>1482835</v>
      </c>
      <c r="AN38" s="259">
        <v>1295678</v>
      </c>
      <c r="AO38" s="259">
        <v>1498199</v>
      </c>
      <c r="AP38" s="259">
        <v>1474935</v>
      </c>
    </row>
    <row r="39" spans="1:42" ht="15" customHeight="1">
      <c r="A39" s="252"/>
      <c r="B39" s="252"/>
      <c r="C39" s="252"/>
      <c r="D39" s="252"/>
      <c r="E39" s="252"/>
      <c r="F39" s="252"/>
      <c r="G39" s="252"/>
      <c r="H39" s="252"/>
      <c r="I39" s="252"/>
      <c r="J39" s="252"/>
      <c r="K39" s="252"/>
      <c r="L39" s="252"/>
      <c r="M39" s="252"/>
      <c r="N39" s="252"/>
      <c r="O39" s="252"/>
      <c r="P39" s="252"/>
      <c r="Q39" s="252"/>
      <c r="R39" s="252"/>
      <c r="S39" s="252"/>
      <c r="T39" s="252"/>
      <c r="U39" s="252"/>
      <c r="V39" s="252"/>
      <c r="W39" s="252"/>
      <c r="X39" s="252"/>
      <c r="Z39" s="253" t="s">
        <v>208</v>
      </c>
      <c r="AA39" s="259">
        <v>25421795</v>
      </c>
      <c r="AB39" s="259">
        <v>19456818</v>
      </c>
      <c r="AC39" s="259">
        <v>23325659</v>
      </c>
      <c r="AD39" s="259">
        <v>25966576</v>
      </c>
      <c r="AF39" s="253" t="s">
        <v>208</v>
      </c>
      <c r="AG39" s="259">
        <v>17842847</v>
      </c>
      <c r="AH39" s="259">
        <v>14370790</v>
      </c>
      <c r="AI39" s="259">
        <v>16358886</v>
      </c>
      <c r="AJ39" s="259">
        <v>17841436</v>
      </c>
      <c r="AL39" s="253" t="s">
        <v>208</v>
      </c>
      <c r="AM39" s="259">
        <v>1569777</v>
      </c>
      <c r="AN39" s="259">
        <v>1232285</v>
      </c>
      <c r="AO39" s="259">
        <v>1434774</v>
      </c>
      <c r="AP39" s="259">
        <v>1604300</v>
      </c>
    </row>
    <row r="40" spans="1:42" ht="15" customHeight="1">
      <c r="A40" s="252"/>
      <c r="B40" s="252"/>
      <c r="C40" s="252"/>
      <c r="D40" s="252"/>
      <c r="E40" s="252"/>
      <c r="F40" s="252"/>
      <c r="G40" s="252"/>
      <c r="H40" s="252"/>
      <c r="I40" s="252"/>
      <c r="J40" s="252"/>
      <c r="K40" s="252"/>
      <c r="L40" s="252"/>
      <c r="M40" s="252"/>
      <c r="N40" s="252"/>
      <c r="O40" s="252"/>
      <c r="P40" s="252"/>
      <c r="Q40" s="252"/>
      <c r="R40" s="252"/>
      <c r="S40" s="252"/>
      <c r="T40" s="252"/>
      <c r="U40" s="252"/>
      <c r="V40" s="252"/>
      <c r="W40" s="252"/>
      <c r="X40" s="252"/>
      <c r="Z40" s="253" t="s">
        <v>209</v>
      </c>
      <c r="AA40" s="259">
        <v>23125768</v>
      </c>
      <c r="AB40" s="259">
        <v>20538508</v>
      </c>
      <c r="AC40" s="259">
        <v>23428423</v>
      </c>
      <c r="AD40" s="259">
        <v>23932527</v>
      </c>
      <c r="AF40" s="253" t="s">
        <v>209</v>
      </c>
      <c r="AG40" s="259">
        <v>16406477</v>
      </c>
      <c r="AH40" s="259">
        <v>15053681</v>
      </c>
      <c r="AI40" s="259">
        <v>16563394</v>
      </c>
      <c r="AJ40" s="259">
        <v>16148010</v>
      </c>
      <c r="AL40" s="253" t="s">
        <v>209</v>
      </c>
      <c r="AM40" s="259">
        <v>1459480</v>
      </c>
      <c r="AN40" s="259">
        <v>1272315</v>
      </c>
      <c r="AO40" s="259">
        <v>1478879</v>
      </c>
      <c r="AP40" s="259">
        <v>1474713</v>
      </c>
    </row>
    <row r="41" spans="1:42" ht="15" customHeight="1">
      <c r="A41" s="252"/>
      <c r="B41" s="252"/>
      <c r="C41" s="252"/>
      <c r="D41" s="252"/>
      <c r="E41" s="252"/>
      <c r="F41" s="252"/>
      <c r="G41" s="252"/>
      <c r="H41" s="252"/>
      <c r="I41" s="252"/>
      <c r="J41" s="252"/>
      <c r="K41" s="252"/>
      <c r="L41" s="252"/>
      <c r="M41" s="252"/>
      <c r="N41" s="252"/>
      <c r="O41" s="252"/>
      <c r="P41" s="252"/>
      <c r="Q41" s="252"/>
      <c r="R41" s="252"/>
      <c r="S41" s="252"/>
      <c r="T41" s="252"/>
      <c r="U41" s="252"/>
      <c r="V41" s="252"/>
      <c r="W41" s="252"/>
      <c r="X41" s="252"/>
      <c r="Z41" s="253" t="s">
        <v>210</v>
      </c>
      <c r="AA41" s="259">
        <v>24306034</v>
      </c>
      <c r="AB41" s="259">
        <v>22269168</v>
      </c>
      <c r="AC41" s="259">
        <v>23652061</v>
      </c>
      <c r="AD41" s="259">
        <v>23546583</v>
      </c>
      <c r="AF41" s="253" t="s">
        <v>210</v>
      </c>
      <c r="AG41" s="259">
        <v>17282258</v>
      </c>
      <c r="AH41" s="259">
        <v>16353888</v>
      </c>
      <c r="AI41" s="259">
        <v>17042833</v>
      </c>
      <c r="AJ41" s="259">
        <v>16416328</v>
      </c>
      <c r="AL41" s="253" t="s">
        <v>210</v>
      </c>
      <c r="AM41" s="259">
        <v>1551040</v>
      </c>
      <c r="AN41" s="259">
        <v>1405762</v>
      </c>
      <c r="AO41" s="259">
        <v>1554049</v>
      </c>
      <c r="AP41" s="259">
        <v>1518965</v>
      </c>
    </row>
    <row r="42" spans="1:42" ht="15" customHeight="1">
      <c r="A42" s="252"/>
      <c r="B42" s="252"/>
      <c r="C42" s="252"/>
      <c r="D42" s="252"/>
      <c r="E42" s="252"/>
      <c r="F42" s="252"/>
      <c r="G42" s="252"/>
      <c r="H42" s="252"/>
      <c r="I42" s="252"/>
      <c r="J42" s="252"/>
      <c r="K42" s="252"/>
      <c r="L42" s="252"/>
      <c r="M42" s="252"/>
      <c r="N42" s="252"/>
      <c r="O42" s="252"/>
      <c r="P42" s="252"/>
      <c r="Q42" s="252"/>
      <c r="R42" s="252"/>
      <c r="S42" s="252"/>
      <c r="T42" s="252"/>
      <c r="U42" s="252"/>
      <c r="V42" s="252"/>
      <c r="W42" s="252"/>
      <c r="X42" s="252"/>
      <c r="Z42" s="253" t="s">
        <v>211</v>
      </c>
      <c r="AA42" s="259">
        <v>21902550</v>
      </c>
      <c r="AB42" s="259">
        <v>21829983</v>
      </c>
      <c r="AC42" s="259">
        <v>23119760</v>
      </c>
      <c r="AD42" s="259"/>
      <c r="AF42" s="253" t="s">
        <v>211</v>
      </c>
      <c r="AG42" s="259">
        <v>16173912</v>
      </c>
      <c r="AH42" s="259">
        <v>16721585</v>
      </c>
      <c r="AI42" s="259">
        <v>16886911</v>
      </c>
      <c r="AJ42" s="259"/>
      <c r="AL42" s="253" t="s">
        <v>211</v>
      </c>
      <c r="AM42" s="259">
        <v>1468306</v>
      </c>
      <c r="AN42" s="259">
        <v>1449810</v>
      </c>
      <c r="AO42" s="259">
        <v>1522958</v>
      </c>
      <c r="AP42" s="259"/>
    </row>
    <row r="43" spans="1:42" ht="15" customHeight="1">
      <c r="A43" s="252"/>
      <c r="B43" s="252"/>
      <c r="C43" s="252"/>
      <c r="D43" s="252"/>
      <c r="E43" s="252"/>
      <c r="F43" s="252"/>
      <c r="G43" s="252"/>
      <c r="H43" s="252"/>
      <c r="I43" s="252"/>
      <c r="J43" s="252"/>
      <c r="K43" s="252"/>
      <c r="L43" s="252"/>
      <c r="M43" s="252"/>
      <c r="N43" s="252"/>
      <c r="O43" s="252"/>
      <c r="P43" s="252"/>
      <c r="Q43" s="252"/>
      <c r="R43" s="252"/>
      <c r="S43" s="252"/>
      <c r="T43" s="252"/>
      <c r="U43" s="252"/>
      <c r="V43" s="252"/>
      <c r="W43" s="252"/>
      <c r="X43" s="252"/>
      <c r="Z43" s="253" t="s">
        <v>212</v>
      </c>
      <c r="AA43" s="259">
        <v>21969911</v>
      </c>
      <c r="AB43" s="259">
        <v>21967773</v>
      </c>
      <c r="AC43" s="259">
        <v>22394269</v>
      </c>
      <c r="AD43" s="259"/>
      <c r="AF43" s="253" t="s">
        <v>212</v>
      </c>
      <c r="AG43" s="259">
        <v>15730480</v>
      </c>
      <c r="AH43" s="259">
        <v>16527782</v>
      </c>
      <c r="AI43" s="259">
        <v>15999030</v>
      </c>
      <c r="AJ43" s="259"/>
      <c r="AL43" s="253" t="s">
        <v>212</v>
      </c>
      <c r="AM43" s="259">
        <v>1426564</v>
      </c>
      <c r="AN43" s="259">
        <v>1425631</v>
      </c>
      <c r="AO43" s="259">
        <v>1468002</v>
      </c>
      <c r="AP43" s="259"/>
    </row>
    <row r="44" spans="1:42" ht="15" customHeight="1">
      <c r="A44" s="252"/>
      <c r="B44" s="252"/>
      <c r="C44" s="252"/>
      <c r="D44" s="252"/>
      <c r="E44" s="252"/>
      <c r="F44" s="252"/>
      <c r="G44" s="252"/>
      <c r="H44" s="252"/>
      <c r="I44" s="252"/>
      <c r="J44" s="252"/>
      <c r="K44" s="252"/>
      <c r="L44" s="252"/>
      <c r="M44" s="252"/>
      <c r="N44" s="252"/>
      <c r="O44" s="252"/>
      <c r="P44" s="252"/>
      <c r="Q44" s="252"/>
      <c r="R44" s="252"/>
      <c r="S44" s="252"/>
      <c r="T44" s="252"/>
      <c r="U44" s="252"/>
      <c r="V44" s="252"/>
      <c r="W44" s="252"/>
      <c r="X44" s="252"/>
      <c r="Z44" s="253" t="s">
        <v>213</v>
      </c>
      <c r="AA44" s="259">
        <v>23848860</v>
      </c>
      <c r="AB44" s="259">
        <v>23542586</v>
      </c>
      <c r="AC44" s="259">
        <v>23042069</v>
      </c>
      <c r="AD44" s="259"/>
      <c r="AF44" s="253" t="s">
        <v>213</v>
      </c>
      <c r="AG44" s="259">
        <v>16909291</v>
      </c>
      <c r="AH44" s="259">
        <v>17663441</v>
      </c>
      <c r="AI44" s="259">
        <v>16285920</v>
      </c>
      <c r="AJ44" s="259"/>
      <c r="AL44" s="253" t="s">
        <v>213</v>
      </c>
      <c r="AM44" s="259">
        <v>1531356</v>
      </c>
      <c r="AN44" s="259">
        <v>1533480</v>
      </c>
      <c r="AO44" s="259">
        <v>1458303</v>
      </c>
      <c r="AP44" s="259"/>
    </row>
    <row r="45" spans="1:42" ht="15" customHeight="1">
      <c r="A45" s="252"/>
      <c r="B45" s="252"/>
      <c r="C45" s="252"/>
      <c r="D45" s="252"/>
      <c r="E45" s="252"/>
      <c r="F45" s="252"/>
      <c r="G45" s="252"/>
      <c r="H45" s="252"/>
      <c r="I45" s="252"/>
      <c r="J45" s="252"/>
      <c r="K45" s="252"/>
      <c r="L45" s="252"/>
      <c r="M45" s="252"/>
      <c r="N45" s="252"/>
      <c r="O45" s="252"/>
      <c r="P45" s="252"/>
      <c r="Q45" s="252"/>
      <c r="R45" s="252"/>
      <c r="S45" s="252"/>
      <c r="T45" s="252"/>
      <c r="U45" s="252"/>
      <c r="V45" s="252"/>
      <c r="W45" s="252"/>
      <c r="X45" s="252"/>
      <c r="Z45" s="253" t="s">
        <v>214</v>
      </c>
      <c r="AA45" s="259">
        <v>21694089</v>
      </c>
      <c r="AB45" s="259">
        <v>23498333</v>
      </c>
      <c r="AC45" s="259">
        <v>23050267</v>
      </c>
      <c r="AD45" s="259"/>
      <c r="AF45" s="253" t="s">
        <v>214</v>
      </c>
      <c r="AG45" s="259">
        <v>15188037</v>
      </c>
      <c r="AH45" s="259">
        <v>17495635</v>
      </c>
      <c r="AI45" s="259">
        <v>16197439</v>
      </c>
      <c r="AJ45" s="259"/>
      <c r="AL45" s="253" t="s">
        <v>214</v>
      </c>
      <c r="AM45" s="259">
        <v>1355608</v>
      </c>
      <c r="AN45" s="259">
        <v>1493039</v>
      </c>
      <c r="AO45" s="259">
        <v>1476539</v>
      </c>
      <c r="AP45" s="259"/>
    </row>
    <row r="46" spans="1:42" ht="15" customHeight="1">
      <c r="A46" s="252"/>
      <c r="B46" s="252"/>
      <c r="C46" s="252"/>
      <c r="D46" s="252"/>
      <c r="E46" s="252"/>
      <c r="F46" s="252"/>
      <c r="G46" s="252"/>
      <c r="H46" s="252"/>
      <c r="I46" s="252"/>
      <c r="J46" s="252"/>
      <c r="K46" s="252"/>
      <c r="L46" s="252"/>
      <c r="M46" s="252"/>
      <c r="N46" s="252"/>
      <c r="O46" s="252"/>
      <c r="P46" s="252"/>
      <c r="Q46" s="252"/>
      <c r="R46" s="252"/>
      <c r="S46" s="252"/>
      <c r="T46" s="252"/>
      <c r="U46" s="252"/>
      <c r="V46" s="252"/>
      <c r="W46" s="252"/>
      <c r="X46" s="252"/>
      <c r="Z46" s="253" t="s">
        <v>215</v>
      </c>
      <c r="AA46" s="259">
        <v>20944890</v>
      </c>
      <c r="AB46" s="259">
        <v>23129018</v>
      </c>
      <c r="AC46" s="259">
        <v>23101926</v>
      </c>
      <c r="AD46" s="259"/>
      <c r="AF46" s="253" t="s">
        <v>215</v>
      </c>
      <c r="AG46" s="259">
        <v>15091336</v>
      </c>
      <c r="AH46" s="259">
        <v>17404768</v>
      </c>
      <c r="AI46" s="259">
        <v>16403302</v>
      </c>
      <c r="AJ46" s="259"/>
      <c r="AL46" s="253" t="s">
        <v>215</v>
      </c>
      <c r="AM46" s="259">
        <v>1342806</v>
      </c>
      <c r="AN46" s="259">
        <v>1495290</v>
      </c>
      <c r="AO46" s="259">
        <v>1479590</v>
      </c>
      <c r="AP46" s="259"/>
    </row>
    <row r="47" spans="1:42" ht="15" customHeight="1">
      <c r="A47" s="252"/>
      <c r="B47" s="252"/>
      <c r="C47" s="252"/>
      <c r="D47" s="252"/>
      <c r="E47" s="252"/>
      <c r="F47" s="252"/>
      <c r="G47" s="252"/>
      <c r="H47" s="252"/>
      <c r="I47" s="252"/>
      <c r="J47" s="252"/>
      <c r="K47" s="252"/>
      <c r="L47" s="252"/>
      <c r="M47" s="252"/>
      <c r="N47" s="252"/>
      <c r="O47" s="252"/>
      <c r="P47" s="252"/>
      <c r="Q47" s="252"/>
      <c r="R47" s="252"/>
      <c r="S47" s="252"/>
      <c r="T47" s="252"/>
      <c r="U47" s="252"/>
      <c r="V47" s="252"/>
      <c r="W47" s="252"/>
      <c r="X47" s="252"/>
      <c r="AB47" s="259"/>
      <c r="AC47" s="259"/>
      <c r="AD47" s="259"/>
      <c r="AH47" s="259"/>
      <c r="AI47" s="259"/>
      <c r="AJ47" s="259"/>
      <c r="AN47" s="259"/>
      <c r="AO47" s="259"/>
      <c r="AP47" s="259"/>
    </row>
    <row r="48" spans="1:42" ht="15" customHeight="1">
      <c r="A48" s="252"/>
      <c r="B48" s="252"/>
      <c r="C48" s="252"/>
      <c r="D48" s="252"/>
      <c r="E48" s="252"/>
      <c r="F48" s="252"/>
      <c r="G48" s="252"/>
      <c r="H48" s="252"/>
      <c r="I48" s="252"/>
      <c r="J48" s="252"/>
      <c r="K48" s="252"/>
      <c r="L48" s="252"/>
      <c r="M48" s="252"/>
      <c r="N48" s="252"/>
      <c r="O48" s="252"/>
      <c r="P48" s="252"/>
      <c r="Q48" s="252"/>
      <c r="R48" s="252"/>
      <c r="S48" s="252"/>
      <c r="T48" s="252"/>
      <c r="U48" s="252"/>
      <c r="V48" s="252"/>
      <c r="W48" s="252"/>
      <c r="X48" s="252"/>
    </row>
    <row r="49" spans="1:27" ht="15" customHeight="1">
      <c r="A49" s="252"/>
      <c r="B49" s="252"/>
      <c r="C49" s="252"/>
      <c r="D49" s="252"/>
      <c r="E49" s="252"/>
      <c r="F49" s="252"/>
      <c r="G49" s="252"/>
      <c r="H49" s="252"/>
      <c r="I49" s="252"/>
      <c r="J49" s="252"/>
      <c r="K49" s="252"/>
      <c r="L49" s="252"/>
      <c r="M49" s="252"/>
      <c r="N49" s="252"/>
      <c r="O49" s="252"/>
      <c r="P49" s="252"/>
      <c r="Q49" s="252"/>
      <c r="R49" s="252"/>
      <c r="S49" s="252"/>
      <c r="T49" s="252"/>
      <c r="U49" s="252"/>
      <c r="V49" s="252"/>
      <c r="W49" s="252"/>
      <c r="X49" s="252"/>
    </row>
    <row r="50" spans="1:27" ht="15" customHeight="1">
      <c r="A50" s="252"/>
      <c r="B50" s="252"/>
      <c r="C50" s="252"/>
      <c r="D50" s="252"/>
      <c r="E50" s="252"/>
      <c r="F50" s="252"/>
      <c r="G50" s="252"/>
      <c r="H50" s="252"/>
      <c r="I50" s="252"/>
      <c r="J50" s="252"/>
      <c r="K50" s="252"/>
      <c r="L50" s="252"/>
      <c r="M50" s="252"/>
      <c r="N50" s="252"/>
      <c r="O50" s="252"/>
      <c r="P50" s="252"/>
      <c r="Q50" s="252"/>
      <c r="R50" s="252"/>
      <c r="S50" s="252"/>
      <c r="T50" s="252"/>
      <c r="U50" s="252"/>
      <c r="V50" s="252"/>
      <c r="W50" s="252"/>
      <c r="X50" s="252"/>
    </row>
    <row r="51" spans="1:27" ht="15" customHeight="1">
      <c r="A51" s="252"/>
      <c r="B51" s="252"/>
      <c r="C51" s="252"/>
      <c r="D51" s="252"/>
      <c r="E51" s="252"/>
      <c r="F51" s="252"/>
      <c r="G51" s="252"/>
      <c r="H51" s="252"/>
      <c r="I51" s="252"/>
      <c r="J51" s="252"/>
      <c r="K51" s="252"/>
      <c r="L51" s="252"/>
      <c r="M51" s="252"/>
      <c r="N51" s="252"/>
      <c r="O51" s="252"/>
      <c r="P51" s="252"/>
      <c r="Q51" s="252"/>
      <c r="R51" s="252"/>
      <c r="S51" s="252"/>
      <c r="T51" s="252"/>
      <c r="U51" s="252"/>
      <c r="V51" s="252"/>
      <c r="W51" s="252"/>
      <c r="X51" s="252"/>
    </row>
    <row r="52" spans="1:27" ht="15" customHeight="1">
      <c r="A52" s="252"/>
      <c r="B52" s="252"/>
      <c r="C52" s="252"/>
      <c r="D52" s="252"/>
      <c r="E52" s="252"/>
      <c r="F52" s="252"/>
      <c r="G52" s="252"/>
      <c r="H52" s="252"/>
      <c r="I52" s="252"/>
      <c r="J52" s="252"/>
      <c r="K52" s="252"/>
      <c r="L52" s="252"/>
      <c r="M52" s="252"/>
      <c r="N52" s="252"/>
      <c r="O52" s="252"/>
      <c r="P52" s="252"/>
      <c r="Q52" s="252"/>
      <c r="R52" s="252"/>
      <c r="S52" s="252"/>
      <c r="T52" s="252"/>
      <c r="U52" s="252"/>
      <c r="V52" s="252"/>
      <c r="W52" s="252"/>
      <c r="X52" s="252"/>
    </row>
    <row r="53" spans="1:27" ht="15" customHeight="1">
      <c r="A53" s="252"/>
      <c r="B53" s="252"/>
      <c r="C53" s="252"/>
      <c r="D53" s="252"/>
      <c r="E53" s="252"/>
      <c r="F53" s="252"/>
      <c r="G53" s="252"/>
      <c r="H53" s="252"/>
      <c r="I53" s="252"/>
      <c r="J53" s="252"/>
      <c r="K53" s="252"/>
      <c r="L53" s="252"/>
      <c r="M53" s="252"/>
      <c r="N53" s="252"/>
      <c r="O53" s="252"/>
      <c r="P53" s="252"/>
      <c r="Q53" s="252"/>
      <c r="R53" s="252"/>
      <c r="S53" s="252"/>
      <c r="T53" s="252"/>
      <c r="U53" s="252"/>
      <c r="V53" s="252"/>
      <c r="W53" s="252"/>
      <c r="X53" s="252"/>
    </row>
    <row r="54" spans="1:27" ht="15" customHeight="1">
      <c r="A54" s="252"/>
      <c r="B54" s="252"/>
      <c r="C54" s="252"/>
      <c r="D54" s="252"/>
      <c r="E54" s="252"/>
      <c r="F54" s="252"/>
      <c r="G54" s="252"/>
      <c r="H54" s="252"/>
      <c r="I54" s="252"/>
      <c r="J54" s="252"/>
      <c r="K54" s="252"/>
      <c r="L54" s="252"/>
      <c r="M54" s="252"/>
      <c r="N54" s="252"/>
      <c r="O54" s="252"/>
      <c r="P54" s="252"/>
      <c r="Q54" s="252"/>
      <c r="R54" s="252"/>
      <c r="S54" s="252"/>
      <c r="T54" s="252"/>
      <c r="U54" s="252"/>
      <c r="V54" s="252"/>
      <c r="W54" s="252"/>
      <c r="X54" s="252"/>
      <c r="Z54" s="259"/>
      <c r="AA54" s="259"/>
    </row>
    <row r="55" spans="1:27" ht="15" customHeight="1">
      <c r="A55" s="252"/>
      <c r="B55" s="252"/>
      <c r="C55" s="252"/>
      <c r="D55" s="252"/>
      <c r="E55" s="252"/>
      <c r="F55" s="252"/>
      <c r="G55" s="252"/>
      <c r="H55" s="252"/>
      <c r="I55" s="252"/>
      <c r="J55" s="252"/>
      <c r="K55" s="252"/>
      <c r="L55" s="252"/>
      <c r="M55" s="252"/>
      <c r="N55" s="252"/>
      <c r="O55" s="252"/>
      <c r="P55" s="252"/>
      <c r="Q55" s="252"/>
      <c r="R55" s="252"/>
      <c r="S55" s="252"/>
      <c r="T55" s="252"/>
      <c r="U55" s="252"/>
      <c r="V55" s="252"/>
      <c r="W55" s="252"/>
      <c r="X55" s="252"/>
      <c r="Z55" s="259"/>
      <c r="AA55" s="259"/>
    </row>
    <row r="56" spans="1:27" ht="15" customHeight="1">
      <c r="A56" s="252"/>
      <c r="B56" s="252"/>
      <c r="C56" s="252"/>
      <c r="D56" s="252"/>
      <c r="E56" s="252"/>
      <c r="F56" s="252"/>
      <c r="G56" s="252"/>
      <c r="H56" s="252"/>
      <c r="I56" s="252"/>
      <c r="J56" s="252"/>
      <c r="K56" s="252"/>
      <c r="L56" s="252"/>
      <c r="M56" s="252"/>
      <c r="N56" s="252"/>
      <c r="O56" s="252"/>
      <c r="P56" s="252"/>
      <c r="Q56" s="252"/>
      <c r="R56" s="252"/>
      <c r="S56" s="252"/>
      <c r="T56" s="252"/>
      <c r="U56" s="252"/>
      <c r="V56" s="252"/>
      <c r="W56" s="252"/>
      <c r="X56" s="252"/>
      <c r="Z56" s="259"/>
      <c r="AA56" s="259"/>
    </row>
    <row r="57" spans="1:27" ht="15" customHeight="1">
      <c r="A57" s="252"/>
      <c r="B57" s="252"/>
      <c r="C57" s="252"/>
      <c r="D57" s="252"/>
      <c r="E57" s="252"/>
      <c r="F57" s="252"/>
      <c r="G57" s="252"/>
      <c r="H57" s="252"/>
      <c r="I57" s="252"/>
      <c r="J57" s="252"/>
      <c r="K57" s="252"/>
      <c r="L57" s="252"/>
      <c r="M57" s="252"/>
      <c r="N57" s="252"/>
      <c r="O57" s="252"/>
      <c r="P57" s="252"/>
      <c r="Q57" s="252"/>
      <c r="R57" s="252"/>
      <c r="S57" s="252"/>
      <c r="T57" s="252"/>
      <c r="U57" s="252"/>
      <c r="V57" s="252"/>
      <c r="W57" s="252"/>
      <c r="X57" s="252"/>
      <c r="Z57" s="259"/>
      <c r="AA57" s="259"/>
    </row>
    <row r="58" spans="1:27" ht="15" customHeight="1">
      <c r="A58" s="252"/>
      <c r="B58" s="252"/>
      <c r="C58" s="252"/>
      <c r="D58" s="252"/>
      <c r="E58" s="252"/>
      <c r="F58" s="252"/>
      <c r="G58" s="252"/>
      <c r="H58" s="252"/>
      <c r="I58" s="252"/>
      <c r="J58" s="252"/>
      <c r="K58" s="252"/>
      <c r="L58" s="252"/>
      <c r="M58" s="252"/>
      <c r="N58" s="252"/>
      <c r="O58" s="252"/>
      <c r="P58" s="252"/>
      <c r="Q58" s="252"/>
      <c r="R58" s="252"/>
      <c r="S58" s="252"/>
      <c r="T58" s="252"/>
      <c r="U58" s="252"/>
      <c r="V58" s="252"/>
      <c r="W58" s="252"/>
      <c r="X58" s="252"/>
      <c r="Z58" s="259"/>
      <c r="AA58" s="259"/>
    </row>
    <row r="59" spans="1:27" ht="15" customHeight="1">
      <c r="A59" s="252"/>
      <c r="B59" s="252"/>
      <c r="C59" s="252"/>
      <c r="D59" s="252"/>
      <c r="E59" s="252"/>
      <c r="F59" s="252"/>
      <c r="G59" s="252"/>
      <c r="H59" s="252"/>
      <c r="I59" s="252"/>
      <c r="J59" s="252"/>
      <c r="K59" s="252"/>
      <c r="L59" s="252"/>
      <c r="M59" s="252"/>
      <c r="N59" s="252"/>
      <c r="O59" s="252"/>
      <c r="P59" s="252"/>
      <c r="Q59" s="252"/>
      <c r="R59" s="252"/>
      <c r="S59" s="252"/>
      <c r="T59" s="252"/>
      <c r="U59" s="252"/>
      <c r="V59" s="252"/>
      <c r="W59" s="252"/>
      <c r="X59" s="252"/>
      <c r="Z59" s="259"/>
      <c r="AA59" s="259"/>
    </row>
    <row r="60" spans="1:27" ht="15" customHeight="1">
      <c r="B60" s="133"/>
      <c r="H60" s="133"/>
      <c r="I60" s="133"/>
      <c r="J60" s="133"/>
      <c r="K60" s="133"/>
      <c r="L60" s="133"/>
      <c r="M60" s="133"/>
      <c r="N60" s="133"/>
      <c r="O60" s="133"/>
      <c r="P60" s="133"/>
      <c r="Q60" s="133"/>
      <c r="Z60" s="259"/>
      <c r="AA60" s="259"/>
    </row>
    <row r="61" spans="1:27" ht="15" customHeight="1">
      <c r="B61" s="133"/>
      <c r="H61" s="16"/>
      <c r="I61" s="17"/>
      <c r="J61" s="16"/>
      <c r="K61" s="16"/>
      <c r="L61" s="17"/>
      <c r="M61" s="17"/>
      <c r="N61" s="16"/>
      <c r="O61" s="16"/>
      <c r="P61" s="17"/>
      <c r="Q61" s="24"/>
      <c r="Z61" s="259"/>
      <c r="AA61" s="259"/>
    </row>
    <row r="62" spans="1:27" ht="15" customHeight="1">
      <c r="B62" s="133"/>
      <c r="H62"/>
      <c r="I62"/>
      <c r="J62" s="17"/>
      <c r="K62" s="17"/>
      <c r="L62" s="17"/>
      <c r="M62"/>
      <c r="N62" s="17"/>
      <c r="O62" s="17"/>
      <c r="P62" s="17"/>
      <c r="Q62" s="17"/>
      <c r="Z62" s="259"/>
      <c r="AA62" s="259"/>
    </row>
    <row r="63" spans="1:27" ht="15" customHeight="1">
      <c r="B63" s="133"/>
      <c r="H63"/>
      <c r="I63"/>
      <c r="J63" s="133"/>
      <c r="K63" s="133"/>
      <c r="L63" s="133"/>
      <c r="M63"/>
      <c r="N63" s="133"/>
      <c r="O63" s="133"/>
      <c r="P63" s="133"/>
      <c r="Q63" s="133"/>
      <c r="Z63" s="259"/>
      <c r="AA63" s="259"/>
    </row>
    <row r="64" spans="1:27" ht="15" customHeight="1">
      <c r="B64" s="133"/>
      <c r="C64" s="133"/>
      <c r="D64" s="133"/>
      <c r="E64" s="133"/>
      <c r="F64" s="133"/>
      <c r="G64" s="133"/>
      <c r="H64"/>
      <c r="I64" s="133"/>
      <c r="J64" s="133"/>
      <c r="K64" s="133"/>
      <c r="L64" s="133"/>
      <c r="M64" s="133"/>
      <c r="N64" s="133"/>
      <c r="O64" s="133"/>
      <c r="P64" s="133"/>
      <c r="Q64" s="133"/>
      <c r="Z64" s="259"/>
      <c r="AA64" s="259"/>
    </row>
    <row r="65" spans="2:27" ht="15" customHeight="1">
      <c r="B65" s="133"/>
      <c r="C65" s="133"/>
      <c r="D65" s="133"/>
      <c r="E65" s="133"/>
      <c r="F65" s="133"/>
      <c r="G65" s="133"/>
      <c r="H65" s="133"/>
      <c r="I65" s="133"/>
      <c r="J65" s="133"/>
      <c r="K65" s="133"/>
      <c r="L65" s="133"/>
      <c r="M65" s="133"/>
      <c r="N65" s="133"/>
      <c r="O65" s="133"/>
      <c r="P65" s="133"/>
      <c r="Q65" s="133"/>
      <c r="Z65" s="259"/>
      <c r="AA65" s="259"/>
    </row>
    <row r="66" spans="2:27" ht="15" customHeight="1">
      <c r="B66" s="133"/>
      <c r="C66" s="17"/>
      <c r="D66" s="16"/>
      <c r="E66" s="16"/>
      <c r="F66" s="17"/>
      <c r="G66" s="24"/>
      <c r="H66" s="16"/>
      <c r="I66" s="17"/>
      <c r="J66" s="16"/>
      <c r="K66" s="16"/>
      <c r="L66" s="17"/>
      <c r="M66" s="17"/>
      <c r="N66" s="16"/>
      <c r="O66" s="16"/>
      <c r="P66" s="17"/>
      <c r="Q66" s="24"/>
    </row>
    <row r="67" spans="2:27" ht="15" customHeight="1">
      <c r="B67" s="133"/>
      <c r="C67"/>
      <c r="D67" s="17"/>
      <c r="E67" s="17"/>
      <c r="F67" s="17"/>
      <c r="G67" s="17"/>
      <c r="H67"/>
      <c r="I67"/>
      <c r="J67" s="17"/>
      <c r="K67" s="17"/>
      <c r="L67" s="17"/>
      <c r="M67"/>
      <c r="N67" s="17"/>
      <c r="O67" s="17"/>
      <c r="P67" s="17"/>
      <c r="Q67" s="17"/>
    </row>
    <row r="68" spans="2:27" ht="15" customHeight="1">
      <c r="B68" s="133"/>
      <c r="C68"/>
      <c r="D68" s="133"/>
      <c r="E68" s="133"/>
      <c r="F68" s="133"/>
      <c r="G68" s="133"/>
      <c r="H68"/>
      <c r="I68"/>
      <c r="J68" s="133"/>
      <c r="K68" s="133"/>
      <c r="L68" s="133"/>
      <c r="M68"/>
      <c r="N68" s="133"/>
      <c r="O68" s="133"/>
      <c r="P68" s="133"/>
      <c r="Q68" s="133"/>
    </row>
  </sheetData>
  <pageMargins left="0.63" right="0.25" top="0.47" bottom="0.19" header="0.3" footer="0.15"/>
  <pageSetup paperSize="9" scale="54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CE8D0-7F5D-45BF-887B-95EFB1E044F8}">
  <sheetPr>
    <pageSetUpPr fitToPage="1"/>
  </sheetPr>
  <dimension ref="A1:AQ59"/>
  <sheetViews>
    <sheetView showGridLines="0" zoomScale="70" zoomScaleNormal="70" workbookViewId="0"/>
  </sheetViews>
  <sheetFormatPr baseColWidth="10" defaultColWidth="11.44140625" defaultRowHeight="15" customHeight="1"/>
  <cols>
    <col min="1" max="1" width="3.6640625" style="247" customWidth="1"/>
    <col min="2" max="8" width="11.5546875" style="247" customWidth="1"/>
    <col min="9" max="9" width="3.6640625" style="247" customWidth="1"/>
    <col min="10" max="16" width="11.5546875" style="247" customWidth="1"/>
    <col min="17" max="17" width="3.6640625" style="247" customWidth="1"/>
    <col min="18" max="25" width="11.5546875" style="247" customWidth="1"/>
    <col min="26" max="27" width="12.88671875" style="263" customWidth="1"/>
    <col min="28" max="29" width="12.88671875" style="264" customWidth="1"/>
    <col min="30" max="31" width="12.88671875" style="263" customWidth="1"/>
    <col min="32" max="33" width="12.88671875" style="264" customWidth="1"/>
    <col min="34" max="35" width="12.88671875" style="263" customWidth="1"/>
    <col min="36" max="37" width="12.88671875" style="264" customWidth="1"/>
    <col min="38" max="43" width="12.88671875" style="263" customWidth="1"/>
    <col min="44" max="63" width="12.88671875" style="247" customWidth="1"/>
    <col min="64" max="16384" width="11.44140625" style="247"/>
  </cols>
  <sheetData>
    <row r="1" spans="1:39" ht="24.6">
      <c r="B1" s="251" t="s">
        <v>219</v>
      </c>
      <c r="C1" s="260"/>
      <c r="D1" s="260"/>
      <c r="E1" s="260"/>
      <c r="F1" s="260"/>
      <c r="G1" s="260"/>
      <c r="H1" s="260"/>
      <c r="I1" s="260"/>
      <c r="J1" s="260"/>
      <c r="K1" s="260"/>
      <c r="T1" s="261"/>
      <c r="U1" s="261"/>
      <c r="V1" s="261"/>
      <c r="W1" s="261"/>
      <c r="X1" s="261"/>
      <c r="Y1" s="261"/>
      <c r="Z1" s="262" t="s">
        <v>220</v>
      </c>
    </row>
    <row r="2" spans="1:39" ht="15" customHeight="1">
      <c r="A2" s="261"/>
      <c r="B2" s="261"/>
      <c r="C2" s="261"/>
      <c r="D2" s="261"/>
      <c r="E2" s="261"/>
      <c r="F2" s="261"/>
      <c r="G2" s="261"/>
      <c r="H2" s="261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1"/>
      <c r="U2" s="261"/>
      <c r="V2" s="261"/>
      <c r="W2" s="261"/>
      <c r="X2" s="261"/>
      <c r="Y2" s="261"/>
      <c r="Z2" s="262" t="s">
        <v>221</v>
      </c>
    </row>
    <row r="3" spans="1:39" ht="15" customHeight="1">
      <c r="A3" s="261"/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2" t="s">
        <v>222</v>
      </c>
    </row>
    <row r="4" spans="1:39" ht="15" customHeight="1">
      <c r="A4" s="261"/>
      <c r="B4" s="261"/>
      <c r="C4" s="261"/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Y4" s="261"/>
      <c r="Z4" s="262" t="s">
        <v>223</v>
      </c>
    </row>
    <row r="5" spans="1:39" ht="15" customHeight="1">
      <c r="A5" s="261"/>
      <c r="B5" s="261"/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1"/>
      <c r="V5" s="261"/>
      <c r="W5" s="261"/>
      <c r="Y5" s="261"/>
      <c r="AE5" s="266"/>
    </row>
    <row r="6" spans="1:39" ht="15" customHeight="1">
      <c r="A6" s="261"/>
      <c r="B6" s="261"/>
      <c r="C6" s="261"/>
      <c r="D6" s="261"/>
      <c r="E6" s="261"/>
      <c r="F6" s="261"/>
      <c r="G6" s="261"/>
      <c r="H6" s="261"/>
      <c r="I6" s="261"/>
      <c r="J6" s="261"/>
      <c r="K6" s="261"/>
      <c r="L6" s="261"/>
      <c r="M6" s="261"/>
      <c r="N6" s="261"/>
      <c r="O6" s="261"/>
      <c r="P6" s="261"/>
      <c r="Q6" s="261"/>
      <c r="R6" s="261"/>
      <c r="S6" s="261"/>
      <c r="T6" s="261"/>
      <c r="U6" s="261"/>
      <c r="V6" s="261"/>
      <c r="W6" s="261"/>
      <c r="X6" s="256" t="s">
        <v>172</v>
      </c>
      <c r="Y6" s="261"/>
      <c r="Z6" s="266" t="s">
        <v>201</v>
      </c>
      <c r="AA6" s="264"/>
      <c r="AC6" s="263"/>
      <c r="AD6" s="266" t="s">
        <v>202</v>
      </c>
      <c r="AE6" s="264"/>
      <c r="AG6" s="263"/>
      <c r="AH6" s="266" t="s">
        <v>203</v>
      </c>
      <c r="AI6" s="264"/>
      <c r="AK6" s="263"/>
    </row>
    <row r="7" spans="1:39" ht="15" customHeight="1" thickBot="1">
      <c r="A7" s="261"/>
      <c r="B7" s="261"/>
      <c r="C7" s="261"/>
      <c r="D7" s="261"/>
      <c r="E7" s="261"/>
      <c r="F7" s="261"/>
      <c r="G7" s="261"/>
      <c r="H7" s="261"/>
      <c r="I7" s="261"/>
      <c r="J7" s="261"/>
      <c r="K7" s="261"/>
      <c r="L7" s="261"/>
      <c r="M7" s="261"/>
      <c r="N7" s="261"/>
      <c r="O7" s="261"/>
      <c r="P7" s="261"/>
      <c r="Q7" s="261"/>
      <c r="R7" s="261"/>
      <c r="S7" s="261"/>
      <c r="T7" s="261"/>
      <c r="U7" s="261"/>
      <c r="V7" s="261"/>
      <c r="W7" s="261"/>
      <c r="X7" s="261"/>
      <c r="Y7" s="261"/>
      <c r="AA7" s="267">
        <v>2021</v>
      </c>
      <c r="AB7" s="267">
        <v>2022</v>
      </c>
      <c r="AC7" s="263"/>
      <c r="AE7" s="267">
        <v>2021</v>
      </c>
      <c r="AF7" s="267">
        <v>2022</v>
      </c>
      <c r="AG7" s="263"/>
      <c r="AI7" s="267">
        <v>2021</v>
      </c>
      <c r="AJ7" s="267">
        <v>2022</v>
      </c>
      <c r="AK7" s="263"/>
    </row>
    <row r="8" spans="1:39" ht="15" customHeight="1">
      <c r="A8" s="261"/>
      <c r="B8" s="261"/>
      <c r="C8" s="261"/>
      <c r="D8" s="261"/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3" t="s">
        <v>204</v>
      </c>
      <c r="AA8" s="264">
        <v>-7.2201224602575137E-2</v>
      </c>
      <c r="AB8" s="264">
        <v>0.10032763489485419</v>
      </c>
      <c r="AC8" s="263"/>
      <c r="AD8" s="263" t="s">
        <v>204</v>
      </c>
      <c r="AE8" s="264">
        <v>-0.17792630991703062</v>
      </c>
      <c r="AF8" s="264">
        <v>0.14856750269498575</v>
      </c>
      <c r="AG8" s="263"/>
      <c r="AH8" s="263" t="s">
        <v>204</v>
      </c>
      <c r="AI8" s="264">
        <v>-8.8871832047763069E-2</v>
      </c>
      <c r="AJ8" s="264">
        <v>0.26391040888376266</v>
      </c>
      <c r="AK8" s="263"/>
      <c r="AL8" s="268" t="s">
        <v>224</v>
      </c>
      <c r="AM8" s="269">
        <v>2022</v>
      </c>
    </row>
    <row r="9" spans="1:39" ht="15" customHeight="1" thickBot="1">
      <c r="A9" s="261"/>
      <c r="B9" s="261"/>
      <c r="C9" s="261"/>
      <c r="D9" s="261"/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3" t="s">
        <v>205</v>
      </c>
      <c r="AA9" s="264">
        <v>-6.6668414505015788E-2</v>
      </c>
      <c r="AB9" s="264">
        <v>9.3288286965419326E-2</v>
      </c>
      <c r="AC9" s="263"/>
      <c r="AD9" s="263" t="s">
        <v>205</v>
      </c>
      <c r="AE9" s="264">
        <v>-0.15681915443965877</v>
      </c>
      <c r="AF9" s="264">
        <v>0.14900524483073341</v>
      </c>
      <c r="AG9" s="263"/>
      <c r="AH9" s="263" t="s">
        <v>205</v>
      </c>
      <c r="AI9" s="264">
        <v>-7.108549272914047E-2</v>
      </c>
      <c r="AJ9" s="264">
        <v>0.24027416704411322</v>
      </c>
      <c r="AK9" s="263"/>
      <c r="AL9" s="270" t="s">
        <v>225</v>
      </c>
      <c r="AM9" s="271">
        <v>2021</v>
      </c>
    </row>
    <row r="10" spans="1:39" ht="15" customHeight="1">
      <c r="A10" s="261"/>
      <c r="B10" s="261"/>
      <c r="C10" s="261"/>
      <c r="D10" s="261"/>
      <c r="E10" s="261"/>
      <c r="F10" s="261"/>
      <c r="G10" s="261"/>
      <c r="H10" s="261"/>
      <c r="I10" s="261"/>
      <c r="J10" s="261"/>
      <c r="K10" s="261"/>
      <c r="L10" s="261"/>
      <c r="M10" s="261"/>
      <c r="N10" s="261"/>
      <c r="O10" s="261"/>
      <c r="P10" s="261"/>
      <c r="Q10" s="261"/>
      <c r="R10" s="261"/>
      <c r="S10" s="261"/>
      <c r="T10" s="261"/>
      <c r="U10" s="261"/>
      <c r="V10" s="261"/>
      <c r="W10" s="261"/>
      <c r="X10" s="261"/>
      <c r="Y10" s="261"/>
      <c r="Z10" s="263" t="s">
        <v>206</v>
      </c>
      <c r="AA10" s="264">
        <v>-2.8344070185333834E-2</v>
      </c>
      <c r="AB10" s="264">
        <v>5.6148488778304542E-2</v>
      </c>
      <c r="AC10" s="263"/>
      <c r="AD10" s="263" t="s">
        <v>206</v>
      </c>
      <c r="AE10" s="264">
        <v>-0.11696213495499108</v>
      </c>
      <c r="AF10" s="264">
        <v>0.11245768695199644</v>
      </c>
      <c r="AG10" s="263"/>
      <c r="AH10" s="263" t="s">
        <v>206</v>
      </c>
      <c r="AI10" s="264">
        <v>-1.7593952076477848E-2</v>
      </c>
      <c r="AJ10" s="264">
        <v>0.1387519431196732</v>
      </c>
      <c r="AK10" s="263"/>
    </row>
    <row r="11" spans="1:39" ht="15" customHeight="1">
      <c r="A11" s="261"/>
      <c r="B11" s="261"/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1"/>
      <c r="X11" s="261"/>
      <c r="Y11" s="261"/>
      <c r="Z11" s="263" t="s">
        <v>207</v>
      </c>
      <c r="AA11" s="264">
        <v>-5.7325572809745044E-4</v>
      </c>
      <c r="AB11" s="264">
        <v>5.8997513498875519E-2</v>
      </c>
      <c r="AC11" s="263"/>
      <c r="AD11" s="263" t="s">
        <v>207</v>
      </c>
      <c r="AE11" s="264">
        <v>-0.11595235834858542</v>
      </c>
      <c r="AF11" s="264">
        <v>0.13223409586123908</v>
      </c>
      <c r="AG11" s="263"/>
      <c r="AH11" s="263" t="s">
        <v>207</v>
      </c>
      <c r="AI11" s="264">
        <v>3.3997020675711698E-2</v>
      </c>
      <c r="AJ11" s="264">
        <v>0.12524430974707529</v>
      </c>
      <c r="AK11" s="263"/>
    </row>
    <row r="12" spans="1:39" ht="15" customHeight="1">
      <c r="A12" s="261"/>
      <c r="B12" s="261"/>
      <c r="C12" s="261"/>
      <c r="D12" s="261"/>
      <c r="E12" s="261"/>
      <c r="F12" s="261"/>
      <c r="G12" s="261"/>
      <c r="H12" s="261"/>
      <c r="I12" s="261"/>
      <c r="J12" s="261"/>
      <c r="K12" s="261"/>
      <c r="L12" s="261"/>
      <c r="M12" s="261"/>
      <c r="N12" s="261"/>
      <c r="O12" s="261"/>
      <c r="P12" s="261"/>
      <c r="Q12" s="261"/>
      <c r="R12" s="261"/>
      <c r="S12" s="261"/>
      <c r="T12" s="261"/>
      <c r="U12" s="261"/>
      <c r="V12" s="261"/>
      <c r="W12" s="261"/>
      <c r="X12" s="261"/>
      <c r="Y12" s="261"/>
      <c r="Z12" s="263" t="s">
        <v>208</v>
      </c>
      <c r="AA12" s="264">
        <v>3.390670658299328E-2</v>
      </c>
      <c r="AB12" s="264">
        <v>7.3313610554215536E-2</v>
      </c>
      <c r="AC12" s="263"/>
      <c r="AD12" s="263" t="s">
        <v>208</v>
      </c>
      <c r="AE12" s="264">
        <v>-7.7024265100422581E-2</v>
      </c>
      <c r="AF12" s="264">
        <v>0.12498097655058843</v>
      </c>
      <c r="AG12" s="263"/>
      <c r="AH12" s="263" t="s">
        <v>208</v>
      </c>
      <c r="AI12" s="264">
        <v>8.9313646457463564E-2</v>
      </c>
      <c r="AJ12" s="264">
        <v>0.13890323046813166</v>
      </c>
      <c r="AK12" s="263"/>
    </row>
    <row r="13" spans="1:39" ht="15" customHeight="1">
      <c r="A13" s="261"/>
      <c r="B13" s="261"/>
      <c r="C13" s="261"/>
      <c r="D13" s="261"/>
      <c r="E13" s="261"/>
      <c r="F13" s="261"/>
      <c r="G13" s="261"/>
      <c r="H13" s="261"/>
      <c r="I13" s="261"/>
      <c r="J13" s="261"/>
      <c r="K13" s="261"/>
      <c r="L13" s="261"/>
      <c r="M13" s="261"/>
      <c r="N13" s="261"/>
      <c r="O13" s="261"/>
      <c r="P13" s="261"/>
      <c r="Q13" s="261"/>
      <c r="R13" s="261"/>
      <c r="S13" s="261"/>
      <c r="T13" s="261"/>
      <c r="U13" s="261"/>
      <c r="V13" s="261"/>
      <c r="W13" s="261"/>
      <c r="X13" s="261"/>
      <c r="Y13" s="261"/>
      <c r="Z13" s="263" t="s">
        <v>209</v>
      </c>
      <c r="AA13" s="264">
        <v>4.6953426504110073E-2</v>
      </c>
      <c r="AB13" s="264">
        <v>7.3439596797486642E-2</v>
      </c>
      <c r="AC13" s="263"/>
      <c r="AD13" s="263" t="s">
        <v>209</v>
      </c>
      <c r="AE13" s="264">
        <v>-5.9606414433635138E-2</v>
      </c>
      <c r="AF13" s="264">
        <v>0.12482933296494295</v>
      </c>
      <c r="AG13" s="263"/>
      <c r="AH13" s="263" t="s">
        <v>209</v>
      </c>
      <c r="AI13" s="264">
        <v>0.1047887990879228</v>
      </c>
      <c r="AJ13" s="264">
        <v>0.1370323317680443</v>
      </c>
      <c r="AK13" s="263"/>
    </row>
    <row r="14" spans="1:39" ht="15" customHeight="1">
      <c r="A14" s="261"/>
      <c r="B14" s="261"/>
      <c r="C14" s="261"/>
      <c r="D14" s="261"/>
      <c r="E14" s="261"/>
      <c r="F14" s="261"/>
      <c r="G14" s="261"/>
      <c r="H14" s="261"/>
      <c r="I14" s="261"/>
      <c r="J14" s="261"/>
      <c r="K14" s="261"/>
      <c r="L14" s="261"/>
      <c r="M14" s="261"/>
      <c r="N14" s="261"/>
      <c r="O14" s="261"/>
      <c r="P14" s="261"/>
      <c r="Q14" s="261"/>
      <c r="R14" s="261"/>
      <c r="S14" s="261"/>
      <c r="T14" s="261"/>
      <c r="U14" s="261"/>
      <c r="V14" s="261"/>
      <c r="W14" s="261"/>
      <c r="X14" s="261"/>
      <c r="Y14" s="261"/>
      <c r="Z14" s="263" t="s">
        <v>210</v>
      </c>
      <c r="AA14" s="264">
        <v>5.321626473091072E-2</v>
      </c>
      <c r="AB14" s="264">
        <v>6.9328686383827859E-2</v>
      </c>
      <c r="AC14" s="263"/>
      <c r="AD14" s="263" t="s">
        <v>210</v>
      </c>
      <c r="AE14" s="264">
        <v>-4.2766537305600705E-2</v>
      </c>
      <c r="AF14" s="264">
        <v>0.12420096505996853</v>
      </c>
      <c r="AG14" s="263"/>
      <c r="AH14" s="263" t="s">
        <v>210</v>
      </c>
      <c r="AI14" s="264">
        <v>0.12234334972297461</v>
      </c>
      <c r="AJ14" s="264">
        <v>0.12142355404340237</v>
      </c>
      <c r="AK14" s="263"/>
    </row>
    <row r="15" spans="1:39" ht="15" customHeight="1">
      <c r="A15" s="261"/>
      <c r="B15" s="261"/>
      <c r="C15" s="261"/>
      <c r="D15" s="261"/>
      <c r="E15" s="261"/>
      <c r="F15" s="261"/>
      <c r="G15" s="261"/>
      <c r="H15" s="261"/>
      <c r="I15" s="261"/>
      <c r="J15" s="261"/>
      <c r="K15" s="261"/>
      <c r="L15" s="261"/>
      <c r="M15" s="261"/>
      <c r="N15" s="261"/>
      <c r="O15" s="261"/>
      <c r="P15" s="261"/>
      <c r="Q15" s="261"/>
      <c r="R15" s="261"/>
      <c r="S15" s="261"/>
      <c r="T15" s="261"/>
      <c r="U15" s="261"/>
      <c r="V15" s="261"/>
      <c r="W15" s="261"/>
      <c r="X15" s="261"/>
      <c r="Y15" s="261"/>
      <c r="Z15" s="263" t="s">
        <v>211</v>
      </c>
      <c r="AA15" s="264">
        <v>6.3655221527360764E-2</v>
      </c>
      <c r="AC15" s="263"/>
      <c r="AD15" s="263" t="s">
        <v>211</v>
      </c>
      <c r="AE15" s="264">
        <v>-1.5460735481822497E-2</v>
      </c>
      <c r="AG15" s="263"/>
      <c r="AH15" s="263" t="s">
        <v>211</v>
      </c>
      <c r="AI15" s="264">
        <v>0.14209143876768907</v>
      </c>
      <c r="AK15" s="263"/>
    </row>
    <row r="16" spans="1:39" ht="15" customHeight="1">
      <c r="A16" s="261"/>
      <c r="B16" s="261"/>
      <c r="C16" s="261"/>
      <c r="D16" s="261"/>
      <c r="E16" s="261"/>
      <c r="F16" s="261"/>
      <c r="G16" s="261"/>
      <c r="H16" s="261"/>
      <c r="I16" s="261"/>
      <c r="J16" s="261"/>
      <c r="K16" s="261"/>
      <c r="L16" s="261"/>
      <c r="M16" s="261"/>
      <c r="N16" s="261"/>
      <c r="O16" s="261"/>
      <c r="P16" s="261"/>
      <c r="Q16" s="261"/>
      <c r="R16" s="261"/>
      <c r="S16" s="261"/>
      <c r="T16" s="261"/>
      <c r="U16" s="261"/>
      <c r="V16" s="261"/>
      <c r="W16" s="261"/>
      <c r="X16" s="261"/>
      <c r="Y16" s="261"/>
      <c r="Z16" s="263" t="s">
        <v>212</v>
      </c>
      <c r="AA16" s="264">
        <v>6.0889961969038495E-2</v>
      </c>
      <c r="AC16" s="263"/>
      <c r="AD16" s="263" t="s">
        <v>212</v>
      </c>
      <c r="AE16" s="264">
        <v>-6.2521025784393206E-3</v>
      </c>
      <c r="AG16" s="263"/>
      <c r="AH16" s="263" t="s">
        <v>212</v>
      </c>
      <c r="AI16" s="264">
        <v>0.12490043182571028</v>
      </c>
      <c r="AK16" s="263"/>
    </row>
    <row r="17" spans="1:37" ht="15" customHeight="1">
      <c r="A17" s="261"/>
      <c r="B17" s="261"/>
      <c r="C17" s="261"/>
      <c r="D17" s="261"/>
      <c r="E17" s="261"/>
      <c r="F17" s="261"/>
      <c r="G17" s="261"/>
      <c r="H17" s="261"/>
      <c r="I17" s="261"/>
      <c r="J17" s="261"/>
      <c r="K17" s="261"/>
      <c r="L17" s="261"/>
      <c r="M17" s="261"/>
      <c r="N17" s="261"/>
      <c r="O17" s="261"/>
      <c r="P17" s="261"/>
      <c r="Q17" s="261"/>
      <c r="R17" s="261"/>
      <c r="S17" s="261"/>
      <c r="T17" s="261"/>
      <c r="U17" s="261"/>
      <c r="V17" s="261"/>
      <c r="W17" s="261"/>
      <c r="X17" s="261"/>
      <c r="Y17" s="261"/>
      <c r="Z17" s="263" t="s">
        <v>213</v>
      </c>
      <c r="AA17" s="264">
        <v>5.6689476150910849E-2</v>
      </c>
      <c r="AC17" s="263"/>
      <c r="AD17" s="263" t="s">
        <v>213</v>
      </c>
      <c r="AE17" s="264">
        <v>2.9161693914144847E-3</v>
      </c>
      <c r="AG17" s="263"/>
      <c r="AH17" s="263" t="s">
        <v>213</v>
      </c>
      <c r="AI17" s="264">
        <v>0.11001445710713412</v>
      </c>
      <c r="AK17" s="263"/>
    </row>
    <row r="18" spans="1:37" ht="15" customHeight="1">
      <c r="A18" s="261"/>
      <c r="B18" s="261"/>
      <c r="C18" s="261"/>
      <c r="D18" s="261"/>
      <c r="E18" s="261"/>
      <c r="F18" s="261"/>
      <c r="G18" s="261"/>
      <c r="H18" s="261"/>
      <c r="I18" s="261"/>
      <c r="J18" s="261"/>
      <c r="K18" s="261"/>
      <c r="L18" s="261"/>
      <c r="M18" s="261"/>
      <c r="N18" s="261"/>
      <c r="O18" s="261"/>
      <c r="P18" s="261"/>
      <c r="Q18" s="261"/>
      <c r="R18" s="261"/>
      <c r="S18" s="261"/>
      <c r="T18" s="261"/>
      <c r="U18" s="261"/>
      <c r="V18" s="261"/>
      <c r="W18" s="261"/>
      <c r="X18" s="261"/>
      <c r="Y18" s="261"/>
      <c r="Z18" s="263" t="s">
        <v>214</v>
      </c>
      <c r="AA18" s="264">
        <v>5.5744720786396015E-2</v>
      </c>
      <c r="AC18" s="263"/>
      <c r="AD18" s="263" t="s">
        <v>214</v>
      </c>
      <c r="AE18" s="264">
        <v>1.8766975941681495E-2</v>
      </c>
      <c r="AG18" s="263"/>
      <c r="AH18" s="263" t="s">
        <v>214</v>
      </c>
      <c r="AI18" s="264">
        <v>9.4031503256254603E-2</v>
      </c>
      <c r="AK18" s="263"/>
    </row>
    <row r="19" spans="1:37" ht="15" customHeight="1">
      <c r="A19" s="261"/>
      <c r="B19" s="261"/>
      <c r="C19" s="261"/>
      <c r="D19" s="261"/>
      <c r="E19" s="261"/>
      <c r="F19" s="261"/>
      <c r="G19" s="261"/>
      <c r="H19" s="261"/>
      <c r="I19" s="261"/>
      <c r="J19" s="261"/>
      <c r="K19" s="261"/>
      <c r="L19" s="261"/>
      <c r="M19" s="261"/>
      <c r="N19" s="261"/>
      <c r="O19" s="261"/>
      <c r="P19" s="261"/>
      <c r="Q19" s="261"/>
      <c r="R19" s="261"/>
      <c r="S19" s="261"/>
      <c r="T19" s="261"/>
      <c r="U19" s="261"/>
      <c r="V19" s="261"/>
      <c r="W19" s="261"/>
      <c r="X19" s="261"/>
      <c r="Y19" s="261"/>
      <c r="Z19" s="263" t="s">
        <v>215</v>
      </c>
      <c r="AA19" s="264">
        <v>5.608495042650645E-2</v>
      </c>
      <c r="AC19" s="263"/>
      <c r="AD19" s="263" t="s">
        <v>215</v>
      </c>
      <c r="AE19" s="264">
        <v>2.3705487428082678E-2</v>
      </c>
      <c r="AG19" s="263"/>
      <c r="AH19" s="263" t="s">
        <v>215</v>
      </c>
      <c r="AI19" s="264">
        <v>0.10195977755221521</v>
      </c>
      <c r="AK19" s="263"/>
    </row>
    <row r="20" spans="1:37" ht="15" customHeight="1">
      <c r="A20" s="261"/>
      <c r="B20" s="261"/>
      <c r="C20" s="261"/>
      <c r="D20" s="261"/>
      <c r="E20" s="261"/>
      <c r="F20" s="261"/>
      <c r="G20" s="261"/>
      <c r="H20" s="261"/>
      <c r="I20" s="261"/>
      <c r="J20" s="261"/>
      <c r="K20" s="261"/>
      <c r="L20" s="261"/>
      <c r="M20" s="261"/>
      <c r="N20" s="261"/>
      <c r="O20" s="261"/>
      <c r="P20" s="261"/>
      <c r="Q20" s="261"/>
      <c r="R20" s="261"/>
      <c r="S20" s="261"/>
      <c r="T20" s="261"/>
      <c r="U20" s="261"/>
      <c r="V20" s="261"/>
      <c r="W20" s="261"/>
      <c r="X20" s="261"/>
      <c r="Y20" s="261"/>
      <c r="AA20" s="264"/>
      <c r="AC20" s="263"/>
      <c r="AE20" s="264"/>
      <c r="AG20" s="263"/>
      <c r="AI20" s="264"/>
      <c r="AK20" s="263"/>
    </row>
    <row r="21" spans="1:37" ht="15" customHeight="1">
      <c r="A21" s="261"/>
      <c r="B21" s="261"/>
      <c r="C21" s="261"/>
      <c r="D21" s="261"/>
      <c r="E21" s="261"/>
      <c r="F21" s="261"/>
      <c r="G21" s="261"/>
      <c r="H21" s="261"/>
      <c r="I21" s="261"/>
      <c r="J21" s="261"/>
      <c r="K21" s="261"/>
      <c r="L21" s="261"/>
      <c r="M21" s="261"/>
      <c r="N21" s="261"/>
      <c r="O21" s="261"/>
      <c r="P21" s="261"/>
      <c r="Q21" s="261"/>
      <c r="R21" s="261"/>
      <c r="S21" s="261"/>
      <c r="T21" s="261"/>
      <c r="U21" s="261"/>
      <c r="V21" s="261"/>
      <c r="W21" s="261"/>
      <c r="X21" s="261"/>
      <c r="Y21" s="261"/>
      <c r="AA21" s="264"/>
      <c r="AC21" s="263"/>
      <c r="AE21" s="264"/>
      <c r="AG21" s="263"/>
      <c r="AI21" s="264"/>
      <c r="AK21" s="263"/>
    </row>
    <row r="22" spans="1:37" ht="15" customHeight="1">
      <c r="A22" s="261"/>
      <c r="B22" s="261"/>
      <c r="C22" s="261"/>
      <c r="D22" s="261"/>
      <c r="E22" s="261"/>
      <c r="F22" s="261"/>
      <c r="G22" s="261"/>
      <c r="H22" s="261"/>
      <c r="I22" s="261"/>
      <c r="J22" s="261"/>
      <c r="K22" s="261"/>
      <c r="L22" s="261"/>
      <c r="M22" s="261"/>
      <c r="N22" s="261"/>
      <c r="O22" s="261"/>
      <c r="P22" s="261"/>
      <c r="Q22" s="261"/>
      <c r="R22" s="261"/>
      <c r="S22" s="261"/>
      <c r="T22" s="261"/>
      <c r="U22" s="261"/>
      <c r="V22" s="261"/>
      <c r="W22" s="261"/>
      <c r="X22" s="261"/>
      <c r="Y22" s="261"/>
      <c r="AA22" s="264"/>
      <c r="AC22" s="263"/>
      <c r="AE22" s="264"/>
      <c r="AG22" s="263"/>
      <c r="AI22" s="264"/>
      <c r="AK22" s="263"/>
    </row>
    <row r="23" spans="1:37" ht="15" customHeight="1">
      <c r="A23" s="261"/>
      <c r="B23" s="261"/>
      <c r="C23" s="261"/>
      <c r="D23" s="261"/>
      <c r="E23" s="261"/>
      <c r="F23" s="261"/>
      <c r="G23" s="261"/>
      <c r="H23" s="261"/>
      <c r="I23" s="261"/>
      <c r="J23" s="261"/>
      <c r="K23" s="261"/>
      <c r="L23" s="261"/>
      <c r="M23" s="261"/>
      <c r="N23" s="261"/>
      <c r="O23" s="261"/>
      <c r="P23" s="261"/>
      <c r="Q23" s="261"/>
      <c r="R23" s="261"/>
      <c r="S23" s="261"/>
      <c r="T23" s="261"/>
      <c r="U23" s="261"/>
      <c r="V23" s="261"/>
      <c r="W23" s="261"/>
      <c r="X23" s="261"/>
      <c r="Y23" s="261"/>
      <c r="AA23" s="264"/>
      <c r="AC23" s="263"/>
      <c r="AE23" s="264"/>
      <c r="AG23" s="263"/>
      <c r="AI23" s="264"/>
      <c r="AK23" s="263"/>
    </row>
    <row r="24" spans="1:37" ht="15" customHeight="1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  <c r="P24" s="261"/>
      <c r="Q24" s="261"/>
      <c r="R24" s="261"/>
      <c r="S24" s="261"/>
      <c r="T24" s="261"/>
      <c r="U24" s="261"/>
      <c r="V24" s="261"/>
      <c r="W24" s="261"/>
      <c r="X24" s="261"/>
      <c r="Y24" s="261"/>
      <c r="AA24" s="264"/>
      <c r="AC24" s="263"/>
      <c r="AE24" s="264"/>
      <c r="AG24" s="263"/>
      <c r="AI24" s="264"/>
      <c r="AK24" s="263"/>
    </row>
    <row r="25" spans="1:37" ht="15" customHeight="1">
      <c r="A25" s="261"/>
      <c r="B25" s="261"/>
      <c r="C25" s="261"/>
      <c r="D25" s="261"/>
      <c r="E25" s="261"/>
      <c r="F25" s="261"/>
      <c r="G25" s="261"/>
      <c r="H25" s="261"/>
      <c r="I25" s="261"/>
      <c r="J25" s="261"/>
      <c r="K25" s="261"/>
      <c r="L25" s="261"/>
      <c r="M25" s="261"/>
      <c r="N25" s="261"/>
      <c r="O25" s="261"/>
      <c r="P25" s="261"/>
      <c r="Q25" s="261"/>
      <c r="R25" s="261"/>
      <c r="S25" s="261"/>
      <c r="T25" s="261"/>
      <c r="U25" s="261"/>
      <c r="V25" s="261"/>
      <c r="W25" s="261"/>
      <c r="X25" s="261"/>
      <c r="Y25" s="261"/>
      <c r="AA25" s="264"/>
      <c r="AC25" s="263"/>
      <c r="AE25" s="264"/>
      <c r="AG25" s="263"/>
      <c r="AI25" s="264"/>
      <c r="AK25" s="263"/>
    </row>
    <row r="26" spans="1:37" ht="15" customHeight="1">
      <c r="A26" s="261"/>
      <c r="B26" s="261"/>
      <c r="C26" s="261"/>
      <c r="D26" s="261"/>
      <c r="E26" s="261"/>
      <c r="F26" s="261"/>
      <c r="G26" s="261"/>
      <c r="H26" s="261"/>
      <c r="I26" s="261"/>
      <c r="J26" s="261"/>
      <c r="K26" s="261"/>
      <c r="L26" s="261"/>
      <c r="M26" s="261"/>
      <c r="N26" s="261"/>
      <c r="O26" s="261"/>
      <c r="P26" s="261"/>
      <c r="Q26" s="261"/>
      <c r="R26" s="261"/>
      <c r="S26" s="261"/>
      <c r="T26" s="261"/>
      <c r="U26" s="261"/>
      <c r="V26" s="261"/>
      <c r="W26" s="261"/>
      <c r="X26" s="261"/>
      <c r="Y26" s="261"/>
      <c r="AA26" s="264"/>
      <c r="AC26" s="263"/>
      <c r="AE26" s="264"/>
      <c r="AG26" s="263"/>
      <c r="AI26" s="264"/>
      <c r="AK26" s="263"/>
    </row>
    <row r="27" spans="1:37" ht="15" customHeight="1">
      <c r="A27" s="261"/>
      <c r="B27" s="261"/>
      <c r="C27" s="261"/>
      <c r="D27" s="261"/>
      <c r="E27" s="261"/>
      <c r="F27" s="261"/>
      <c r="G27" s="261"/>
      <c r="H27" s="261"/>
      <c r="I27" s="261"/>
      <c r="J27" s="261"/>
      <c r="K27" s="261"/>
      <c r="L27" s="261"/>
      <c r="M27" s="261"/>
      <c r="N27" s="261"/>
      <c r="O27" s="261"/>
      <c r="P27" s="261"/>
      <c r="Q27" s="261"/>
      <c r="R27" s="261"/>
      <c r="S27" s="261"/>
      <c r="T27" s="261"/>
      <c r="U27" s="261"/>
      <c r="V27" s="261"/>
      <c r="W27" s="261"/>
      <c r="X27" s="261"/>
      <c r="Y27" s="261"/>
      <c r="AA27" s="264"/>
      <c r="AC27" s="263"/>
      <c r="AE27" s="264"/>
      <c r="AG27" s="263"/>
      <c r="AI27" s="264"/>
      <c r="AK27" s="263"/>
    </row>
    <row r="28" spans="1:37" ht="15" customHeight="1">
      <c r="A28" s="261"/>
      <c r="B28" s="261"/>
      <c r="C28" s="261"/>
      <c r="D28" s="261"/>
      <c r="E28" s="261"/>
      <c r="F28" s="261"/>
      <c r="G28" s="261"/>
      <c r="H28" s="261"/>
      <c r="I28" s="261"/>
      <c r="J28" s="261"/>
      <c r="K28" s="261"/>
      <c r="L28" s="261"/>
      <c r="M28" s="261"/>
      <c r="N28" s="261"/>
      <c r="O28" s="261"/>
      <c r="P28" s="261"/>
      <c r="Q28" s="261"/>
      <c r="R28" s="261"/>
      <c r="S28" s="261"/>
      <c r="T28" s="261"/>
      <c r="U28" s="261"/>
      <c r="V28" s="261"/>
      <c r="W28" s="261"/>
      <c r="X28" s="261"/>
      <c r="Y28" s="261"/>
      <c r="AA28" s="264"/>
      <c r="AC28" s="263"/>
      <c r="AE28" s="264"/>
      <c r="AG28" s="263"/>
      <c r="AI28" s="264"/>
      <c r="AK28" s="263"/>
    </row>
    <row r="29" spans="1:37" ht="15" customHeight="1">
      <c r="A29" s="261"/>
      <c r="B29" s="261"/>
      <c r="C29" s="261"/>
      <c r="D29" s="261"/>
      <c r="E29" s="261"/>
      <c r="F29" s="261"/>
      <c r="G29" s="261"/>
      <c r="H29" s="261"/>
      <c r="I29" s="261"/>
      <c r="J29" s="261"/>
      <c r="K29" s="261"/>
      <c r="L29" s="261"/>
      <c r="M29" s="261"/>
      <c r="N29" s="261"/>
      <c r="O29" s="261"/>
      <c r="P29" s="261"/>
      <c r="Q29" s="261"/>
      <c r="R29" s="261"/>
      <c r="S29" s="261"/>
      <c r="T29" s="261"/>
      <c r="U29" s="261"/>
      <c r="V29" s="261"/>
      <c r="W29" s="261"/>
      <c r="X29" s="261"/>
      <c r="Y29" s="261"/>
      <c r="AA29" s="264"/>
      <c r="AC29" s="263"/>
      <c r="AE29" s="264"/>
      <c r="AG29" s="263"/>
      <c r="AI29" s="264"/>
      <c r="AK29" s="263"/>
    </row>
    <row r="30" spans="1:37" ht="15" customHeight="1">
      <c r="A30" s="261"/>
      <c r="B30" s="261"/>
      <c r="C30" s="261"/>
      <c r="D30" s="261"/>
      <c r="E30" s="261"/>
      <c r="F30" s="261"/>
      <c r="G30" s="261"/>
      <c r="H30" s="261"/>
      <c r="I30" s="261"/>
      <c r="J30" s="261"/>
      <c r="K30" s="261"/>
      <c r="L30" s="261"/>
      <c r="M30" s="261"/>
      <c r="N30" s="261"/>
      <c r="O30" s="261"/>
      <c r="P30" s="261"/>
      <c r="Q30" s="261"/>
      <c r="R30" s="261"/>
      <c r="S30" s="261"/>
      <c r="T30" s="261"/>
      <c r="U30" s="261"/>
      <c r="V30" s="261"/>
      <c r="W30" s="261"/>
      <c r="X30" s="261"/>
      <c r="Y30" s="261"/>
      <c r="AA30" s="264"/>
      <c r="AC30" s="263"/>
      <c r="AE30" s="264"/>
      <c r="AG30" s="263"/>
      <c r="AI30" s="264"/>
      <c r="AK30" s="263"/>
    </row>
    <row r="31" spans="1:37" ht="15" customHeight="1">
      <c r="A31" s="261"/>
      <c r="B31" s="261"/>
      <c r="C31" s="261"/>
      <c r="D31" s="261"/>
      <c r="E31" s="261"/>
      <c r="F31" s="261"/>
      <c r="G31" s="261"/>
      <c r="H31" s="261"/>
      <c r="I31" s="261"/>
      <c r="J31" s="261"/>
      <c r="K31" s="261"/>
      <c r="L31" s="261"/>
      <c r="M31" s="261"/>
      <c r="N31" s="261"/>
      <c r="O31" s="261"/>
      <c r="P31" s="261"/>
      <c r="Q31" s="261"/>
      <c r="R31" s="261"/>
      <c r="S31" s="261"/>
      <c r="T31" s="261"/>
      <c r="U31" s="261"/>
      <c r="V31" s="261"/>
      <c r="W31" s="261"/>
      <c r="X31" s="261"/>
      <c r="Y31" s="261"/>
      <c r="AA31" s="264"/>
      <c r="AC31" s="263"/>
      <c r="AE31" s="264"/>
      <c r="AG31" s="263"/>
      <c r="AI31" s="264"/>
      <c r="AK31" s="263"/>
    </row>
    <row r="32" spans="1:37" ht="15" customHeight="1">
      <c r="A32" s="261"/>
      <c r="B32" s="261"/>
      <c r="C32" s="261"/>
      <c r="D32" s="261"/>
      <c r="E32" s="261"/>
      <c r="F32" s="261"/>
      <c r="G32" s="261"/>
      <c r="H32" s="261"/>
      <c r="I32" s="261"/>
      <c r="J32" s="261"/>
      <c r="K32" s="261"/>
      <c r="L32" s="261"/>
      <c r="M32" s="261"/>
      <c r="N32" s="261"/>
      <c r="O32" s="261"/>
      <c r="P32" s="261"/>
      <c r="Q32" s="261"/>
      <c r="R32" s="261"/>
      <c r="S32" s="261"/>
      <c r="T32" s="261"/>
      <c r="U32" s="261"/>
      <c r="V32" s="261"/>
      <c r="W32" s="261"/>
      <c r="X32" s="261"/>
      <c r="Y32" s="261"/>
      <c r="AA32" s="264"/>
      <c r="AC32" s="263"/>
      <c r="AE32" s="264"/>
      <c r="AG32" s="263"/>
      <c r="AI32" s="264"/>
      <c r="AK32" s="263"/>
    </row>
    <row r="33" spans="1:39" ht="15" customHeight="1">
      <c r="A33" s="261"/>
      <c r="B33" s="261"/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  <c r="Z33" s="266" t="s">
        <v>216</v>
      </c>
      <c r="AA33" s="264"/>
      <c r="AC33" s="263"/>
      <c r="AD33" s="266" t="s">
        <v>217</v>
      </c>
      <c r="AE33" s="264"/>
      <c r="AG33" s="263"/>
      <c r="AH33" s="266" t="s">
        <v>218</v>
      </c>
      <c r="AI33" s="264"/>
      <c r="AK33" s="263"/>
    </row>
    <row r="34" spans="1:39" ht="15" customHeight="1" thickBot="1">
      <c r="A34" s="261"/>
      <c r="B34" s="261"/>
      <c r="C34" s="261"/>
      <c r="D34" s="261"/>
      <c r="E34" s="261"/>
      <c r="F34" s="261"/>
      <c r="G34" s="261"/>
      <c r="H34" s="261"/>
      <c r="I34" s="261"/>
      <c r="J34" s="261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AA34" s="267">
        <v>2021</v>
      </c>
      <c r="AB34" s="267">
        <v>2022</v>
      </c>
      <c r="AC34" s="263"/>
      <c r="AE34" s="267">
        <v>2021</v>
      </c>
      <c r="AF34" s="267">
        <v>2022</v>
      </c>
      <c r="AG34" s="263"/>
      <c r="AI34" s="267">
        <v>2021</v>
      </c>
      <c r="AJ34" s="267">
        <v>2022</v>
      </c>
      <c r="AK34" s="263"/>
    </row>
    <row r="35" spans="1:39" ht="15" customHeight="1">
      <c r="A35" s="261"/>
      <c r="B35" s="261"/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  <c r="Z35" s="263" t="s">
        <v>204</v>
      </c>
      <c r="AA35" s="264">
        <v>1.107712372789095E-2</v>
      </c>
      <c r="AB35" s="264">
        <v>1.3617729202092192E-2</v>
      </c>
      <c r="AC35" s="263"/>
      <c r="AD35" s="263" t="s">
        <v>204</v>
      </c>
      <c r="AE35" s="264">
        <v>5.7702178807125935E-2</v>
      </c>
      <c r="AF35" s="264">
        <v>-4.2899690826657774E-2</v>
      </c>
      <c r="AG35" s="263"/>
      <c r="AH35" s="263" t="s">
        <v>204</v>
      </c>
      <c r="AI35" s="264">
        <v>3.5561986624737897E-2</v>
      </c>
      <c r="AJ35" s="264">
        <v>-1.7596698122723069E-2</v>
      </c>
      <c r="AK35" s="263"/>
      <c r="AL35" s="268" t="s">
        <v>226</v>
      </c>
      <c r="AM35" s="269">
        <v>2022</v>
      </c>
    </row>
    <row r="36" spans="1:39" ht="15" customHeight="1" thickBot="1">
      <c r="A36" s="261"/>
      <c r="B36" s="261"/>
      <c r="C36" s="261"/>
      <c r="D36" s="261"/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  <c r="Y36" s="261"/>
      <c r="Z36" s="263" t="s">
        <v>205</v>
      </c>
      <c r="AA36" s="264">
        <v>-2.6407888128539979E-3</v>
      </c>
      <c r="AB36" s="264">
        <v>5.0830838375992473E-3</v>
      </c>
      <c r="AC36" s="263"/>
      <c r="AD36" s="263" t="s">
        <v>205</v>
      </c>
      <c r="AE36" s="264">
        <v>3.552762386362019E-2</v>
      </c>
      <c r="AF36" s="264">
        <v>-4.7422795923507836E-2</v>
      </c>
      <c r="AG36" s="263"/>
      <c r="AH36" s="263" t="s">
        <v>205</v>
      </c>
      <c r="AI36" s="264">
        <v>1.2245191833654018E-2</v>
      </c>
      <c r="AJ36" s="264">
        <v>-1.5256137090447481E-2</v>
      </c>
      <c r="AK36" s="263"/>
      <c r="AL36" s="270" t="s">
        <v>227</v>
      </c>
      <c r="AM36" s="271">
        <v>2021</v>
      </c>
    </row>
    <row r="37" spans="1:39" ht="15" customHeight="1">
      <c r="A37" s="261"/>
      <c r="B37" s="261"/>
      <c r="C37" s="261"/>
      <c r="D37" s="261"/>
      <c r="E37" s="261"/>
      <c r="F37" s="261"/>
      <c r="G37" s="261"/>
      <c r="H37" s="261"/>
      <c r="I37" s="261"/>
      <c r="J37" s="261"/>
      <c r="K37" s="261"/>
      <c r="L37" s="261"/>
      <c r="M37" s="261"/>
      <c r="N37" s="261"/>
      <c r="O37" s="261"/>
      <c r="P37" s="261"/>
      <c r="Q37" s="261"/>
      <c r="R37" s="261"/>
      <c r="S37" s="261"/>
      <c r="T37" s="261"/>
      <c r="U37" s="261"/>
      <c r="V37" s="261"/>
      <c r="W37" s="261"/>
      <c r="X37" s="261"/>
      <c r="Y37" s="261"/>
      <c r="Z37" s="263" t="s">
        <v>206</v>
      </c>
      <c r="AA37" s="264">
        <v>2.8855395171990778E-2</v>
      </c>
      <c r="AB37" s="264">
        <v>-1.284478356427286E-2</v>
      </c>
      <c r="AC37" s="263"/>
      <c r="AD37" s="263" t="s">
        <v>206</v>
      </c>
      <c r="AE37" s="264">
        <v>5.0681658217141885E-2</v>
      </c>
      <c r="AF37" s="264">
        <v>-5.55630587123494E-2</v>
      </c>
      <c r="AG37" s="263"/>
      <c r="AH37" s="263" t="s">
        <v>206</v>
      </c>
      <c r="AI37" s="264">
        <v>4.1217445412865886E-2</v>
      </c>
      <c r="AJ37" s="264">
        <v>-3.2306988207925116E-2</v>
      </c>
      <c r="AK37" s="263"/>
    </row>
    <row r="38" spans="1:39" ht="15" customHeight="1">
      <c r="A38" s="261"/>
      <c r="B38" s="261"/>
      <c r="C38" s="261"/>
      <c r="D38" s="261"/>
      <c r="E38" s="261"/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  <c r="V38" s="261"/>
      <c r="W38" s="261"/>
      <c r="X38" s="261"/>
      <c r="Y38" s="261"/>
      <c r="Z38" s="263" t="s">
        <v>207</v>
      </c>
      <c r="AA38" s="264">
        <v>6.8715312845533699E-2</v>
      </c>
      <c r="AB38" s="264">
        <v>-1.2023722822037683E-2</v>
      </c>
      <c r="AC38" s="263"/>
      <c r="AD38" s="263" t="s">
        <v>207</v>
      </c>
      <c r="AE38" s="264">
        <v>6.7634882360427612E-2</v>
      </c>
      <c r="AF38" s="264">
        <v>-5.2026269293068451E-2</v>
      </c>
      <c r="AG38" s="263"/>
      <c r="AH38" s="263" t="s">
        <v>207</v>
      </c>
      <c r="AI38" s="264">
        <v>6.8522051849220555E-2</v>
      </c>
      <c r="AJ38" s="264">
        <v>-2.7999117117938396E-2</v>
      </c>
      <c r="AK38" s="263"/>
    </row>
    <row r="39" spans="1:39" ht="15" customHeight="1">
      <c r="A39" s="261"/>
      <c r="B39" s="261"/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63" t="s">
        <v>208</v>
      </c>
      <c r="AA39" s="264">
        <v>9.2903636992539868E-2</v>
      </c>
      <c r="AB39" s="264">
        <v>1.3513406253361638E-2</v>
      </c>
      <c r="AC39" s="263"/>
      <c r="AD39" s="263" t="s">
        <v>208</v>
      </c>
      <c r="AE39" s="264">
        <v>8.0935625370566977E-2</v>
      </c>
      <c r="AF39" s="264">
        <v>-2.376697641821451E-2</v>
      </c>
      <c r="AG39" s="263"/>
      <c r="AH39" s="263" t="s">
        <v>208</v>
      </c>
      <c r="AI39" s="264">
        <v>8.6158597028014441E-2</v>
      </c>
      <c r="AJ39" s="264">
        <v>8.4440500189259633E-4</v>
      </c>
      <c r="AK39" s="263"/>
    </row>
    <row r="40" spans="1:39" ht="15" customHeight="1">
      <c r="A40" s="261"/>
      <c r="B40" s="261"/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63" t="s">
        <v>209</v>
      </c>
      <c r="AA40" s="264">
        <v>0.10074488478716503</v>
      </c>
      <c r="AB40" s="264">
        <v>1.4873865078394033E-2</v>
      </c>
      <c r="AC40" s="263"/>
      <c r="AD40" s="263" t="s">
        <v>209</v>
      </c>
      <c r="AE40" s="264">
        <v>8.4121339467344292E-2</v>
      </c>
      <c r="AF40" s="264">
        <v>-2.3986076114950662E-2</v>
      </c>
      <c r="AG40" s="263"/>
      <c r="AH40" s="263" t="s">
        <v>209</v>
      </c>
      <c r="AI40" s="264">
        <v>9.8328483445521045E-2</v>
      </c>
      <c r="AJ40" s="264">
        <v>2.2550924456453457E-4</v>
      </c>
      <c r="AK40" s="263"/>
    </row>
    <row r="41" spans="1:39" ht="15" customHeight="1">
      <c r="A41" s="261"/>
      <c r="B41" s="261"/>
      <c r="C41" s="261"/>
      <c r="D41" s="261"/>
      <c r="E41" s="261"/>
      <c r="F41" s="261"/>
      <c r="G41" s="261"/>
      <c r="H41" s="261"/>
      <c r="I41" s="261"/>
      <c r="J41" s="261"/>
      <c r="K41" s="261"/>
      <c r="L41" s="261"/>
      <c r="M41" s="261"/>
      <c r="N41" s="261"/>
      <c r="O41" s="261"/>
      <c r="P41" s="261"/>
      <c r="Q41" s="261"/>
      <c r="R41" s="261"/>
      <c r="S41" s="261"/>
      <c r="T41" s="261"/>
      <c r="U41" s="261"/>
      <c r="V41" s="261"/>
      <c r="W41" s="261"/>
      <c r="X41" s="261"/>
      <c r="Y41" s="261"/>
      <c r="Z41" s="263" t="s">
        <v>210</v>
      </c>
      <c r="AA41" s="264">
        <v>9.4909456423107053E-2</v>
      </c>
      <c r="AB41" s="264">
        <v>1.2042047645319798E-2</v>
      </c>
      <c r="AC41" s="263"/>
      <c r="AD41" s="263" t="s">
        <v>210</v>
      </c>
      <c r="AE41" s="264">
        <v>7.7750834127204627E-2</v>
      </c>
      <c r="AF41" s="264">
        <v>-2.5859921395592948E-2</v>
      </c>
      <c r="AG41" s="263"/>
      <c r="AH41" s="263" t="s">
        <v>210</v>
      </c>
      <c r="AI41" s="264">
        <v>9.940200064407477E-2</v>
      </c>
      <c r="AJ41" s="264">
        <v>-3.2136817372885674E-3</v>
      </c>
      <c r="AK41" s="263"/>
    </row>
    <row r="42" spans="1:39" ht="15" customHeight="1">
      <c r="A42" s="261"/>
      <c r="B42" s="261"/>
      <c r="C42" s="261"/>
      <c r="D42" s="261"/>
      <c r="E42" s="261"/>
      <c r="F42" s="261"/>
      <c r="G42" s="261"/>
      <c r="H42" s="261"/>
      <c r="I42" s="261"/>
      <c r="J42" s="261"/>
      <c r="K42" s="261"/>
      <c r="L42" s="261"/>
      <c r="M42" s="261"/>
      <c r="N42" s="261"/>
      <c r="O42" s="261"/>
      <c r="P42" s="261"/>
      <c r="Q42" s="261"/>
      <c r="R42" s="261"/>
      <c r="S42" s="261"/>
      <c r="T42" s="261"/>
      <c r="U42" s="261"/>
      <c r="V42" s="261"/>
      <c r="W42" s="261"/>
      <c r="X42" s="261"/>
      <c r="Y42" s="261"/>
      <c r="Z42" s="263" t="s">
        <v>211</v>
      </c>
      <c r="AA42" s="264">
        <v>9.0290162283593392E-2</v>
      </c>
      <c r="AC42" s="263"/>
      <c r="AD42" s="263" t="s">
        <v>211</v>
      </c>
      <c r="AE42" s="264">
        <v>6.8637918315036045E-2</v>
      </c>
      <c r="AG42" s="263"/>
      <c r="AH42" s="263" t="s">
        <v>211</v>
      </c>
      <c r="AI42" s="264">
        <v>9.2844062944951983E-2</v>
      </c>
      <c r="AK42" s="263"/>
    </row>
    <row r="43" spans="1:39" ht="15" customHeight="1">
      <c r="A43" s="261"/>
      <c r="B43" s="261"/>
      <c r="C43" s="261"/>
      <c r="D43" s="261"/>
      <c r="E43" s="261"/>
      <c r="F43" s="261"/>
      <c r="G43" s="261"/>
      <c r="H43" s="261"/>
      <c r="I43" s="261"/>
      <c r="J43" s="261"/>
      <c r="K43" s="261"/>
      <c r="L43" s="261"/>
      <c r="M43" s="261"/>
      <c r="N43" s="261"/>
      <c r="O43" s="261"/>
      <c r="P43" s="261"/>
      <c r="Q43" s="261"/>
      <c r="R43" s="261"/>
      <c r="S43" s="261"/>
      <c r="T43" s="261"/>
      <c r="U43" s="261"/>
      <c r="V43" s="261"/>
      <c r="W43" s="261"/>
      <c r="X43" s="261"/>
      <c r="Y43" s="261"/>
      <c r="Z43" s="263" t="s">
        <v>212</v>
      </c>
      <c r="AA43" s="264">
        <v>8.2150303625241602E-2</v>
      </c>
      <c r="AC43" s="263"/>
      <c r="AD43" s="263" t="s">
        <v>212</v>
      </c>
      <c r="AE43" s="264">
        <v>5.6846746119525449E-2</v>
      </c>
      <c r="AG43" s="263"/>
      <c r="AH43" s="263" t="s">
        <v>212</v>
      </c>
      <c r="AI43" s="264">
        <v>8.5496124241785196E-2</v>
      </c>
      <c r="AK43" s="263"/>
    </row>
    <row r="44" spans="1:39" ht="15" customHeight="1">
      <c r="A44" s="261"/>
      <c r="B44" s="261"/>
      <c r="C44" s="261"/>
      <c r="D44" s="261"/>
      <c r="E44" s="261"/>
      <c r="F44" s="261"/>
      <c r="G44" s="261"/>
      <c r="H44" s="261"/>
      <c r="I44" s="261"/>
      <c r="J44" s="261"/>
      <c r="K44" s="261"/>
      <c r="L44" s="261"/>
      <c r="M44" s="261"/>
      <c r="N44" s="261"/>
      <c r="O44" s="261"/>
      <c r="P44" s="261"/>
      <c r="Q44" s="261"/>
      <c r="R44" s="261"/>
      <c r="S44" s="261"/>
      <c r="T44" s="261"/>
      <c r="U44" s="261"/>
      <c r="V44" s="261"/>
      <c r="W44" s="261"/>
      <c r="X44" s="261"/>
      <c r="Y44" s="261"/>
      <c r="Z44" s="263" t="s">
        <v>213</v>
      </c>
      <c r="AA44" s="264">
        <v>7.0817381667195894E-2</v>
      </c>
      <c r="AC44" s="263"/>
      <c r="AD44" s="263" t="s">
        <v>213</v>
      </c>
      <c r="AE44" s="264">
        <v>4.1841214184188825E-2</v>
      </c>
      <c r="AG44" s="263"/>
      <c r="AH44" s="263" t="s">
        <v>213</v>
      </c>
      <c r="AI44" s="264">
        <v>7.0526888604864404E-2</v>
      </c>
      <c r="AK44" s="263"/>
    </row>
    <row r="45" spans="1:39" ht="15" customHeight="1">
      <c r="A45" s="261"/>
      <c r="B45" s="261"/>
      <c r="C45" s="261"/>
      <c r="D45" s="261"/>
      <c r="E45" s="261"/>
      <c r="F45" s="261"/>
      <c r="G45" s="261"/>
      <c r="H45" s="261"/>
      <c r="I45" s="261"/>
      <c r="J45" s="261"/>
      <c r="K45" s="261"/>
      <c r="L45" s="261"/>
      <c r="M45" s="261"/>
      <c r="N45" s="261"/>
      <c r="O45" s="261"/>
      <c r="P45" s="261"/>
      <c r="Q45" s="261"/>
      <c r="R45" s="261"/>
      <c r="S45" s="261"/>
      <c r="T45" s="261"/>
      <c r="U45" s="261"/>
      <c r="V45" s="261"/>
      <c r="W45" s="261"/>
      <c r="X45" s="261"/>
      <c r="Y45" s="261"/>
      <c r="Z45" s="263" t="s">
        <v>214</v>
      </c>
      <c r="AA45" s="264">
        <v>6.1954659598844726E-2</v>
      </c>
      <c r="AC45" s="263"/>
      <c r="AD45" s="263" t="s">
        <v>214</v>
      </c>
      <c r="AE45" s="264">
        <v>3.0319697512395861E-2</v>
      </c>
      <c r="AG45" s="263"/>
      <c r="AH45" s="263" t="s">
        <v>214</v>
      </c>
      <c r="AI45" s="264">
        <v>6.2552353605993996E-2</v>
      </c>
      <c r="AK45" s="263"/>
    </row>
    <row r="46" spans="1:39" ht="15" customHeight="1">
      <c r="A46" s="261"/>
      <c r="B46" s="261"/>
      <c r="C46" s="261"/>
      <c r="D46" s="261"/>
      <c r="E46" s="261"/>
      <c r="F46" s="261"/>
      <c r="G46" s="261"/>
      <c r="H46" s="261"/>
      <c r="I46" s="261"/>
      <c r="J46" s="261"/>
      <c r="K46" s="261"/>
      <c r="L46" s="261"/>
      <c r="M46" s="261"/>
      <c r="N46" s="261"/>
      <c r="O46" s="261"/>
      <c r="P46" s="261"/>
      <c r="Q46" s="261"/>
      <c r="R46" s="261"/>
      <c r="S46" s="261"/>
      <c r="T46" s="261"/>
      <c r="U46" s="261"/>
      <c r="V46" s="261"/>
      <c r="W46" s="261"/>
      <c r="X46" s="261"/>
      <c r="Y46" s="261"/>
      <c r="Z46" s="263" t="s">
        <v>215</v>
      </c>
      <c r="AA46" s="264">
        <v>5.6370216489294196E-2</v>
      </c>
      <c r="AC46" s="263"/>
      <c r="AD46" s="263" t="s">
        <v>215</v>
      </c>
      <c r="AE46" s="264">
        <v>2.2421777253976812E-2</v>
      </c>
      <c r="AG46" s="263"/>
      <c r="AH46" s="263" t="s">
        <v>215</v>
      </c>
      <c r="AI46" s="264">
        <v>5.6038250010495713E-2</v>
      </c>
      <c r="AK46" s="263"/>
    </row>
    <row r="47" spans="1:39" ht="15" customHeight="1">
      <c r="A47" s="261"/>
      <c r="B47" s="261"/>
      <c r="C47" s="261"/>
      <c r="D47" s="261"/>
      <c r="E47" s="261"/>
      <c r="F47" s="261"/>
      <c r="G47" s="261"/>
      <c r="H47" s="261"/>
      <c r="I47" s="261"/>
      <c r="J47" s="261"/>
      <c r="K47" s="261"/>
      <c r="L47" s="261"/>
      <c r="M47" s="261"/>
      <c r="N47" s="261"/>
      <c r="O47" s="261"/>
      <c r="P47" s="261"/>
      <c r="Q47" s="261"/>
      <c r="R47" s="261"/>
      <c r="S47" s="261"/>
      <c r="T47" s="261"/>
      <c r="U47" s="261"/>
      <c r="V47" s="261"/>
      <c r="W47" s="261"/>
      <c r="X47" s="261"/>
      <c r="Y47" s="261"/>
    </row>
    <row r="48" spans="1:39" ht="15" customHeight="1">
      <c r="A48" s="261"/>
      <c r="B48" s="261"/>
      <c r="C48" s="261"/>
      <c r="D48" s="261"/>
      <c r="E48" s="261"/>
      <c r="F48" s="261"/>
      <c r="G48" s="261"/>
      <c r="H48" s="261"/>
      <c r="I48" s="261"/>
      <c r="J48" s="261"/>
      <c r="K48" s="261"/>
      <c r="L48" s="261"/>
      <c r="M48" s="261"/>
      <c r="N48" s="261"/>
      <c r="O48" s="261"/>
      <c r="P48" s="261"/>
      <c r="Q48" s="261"/>
      <c r="R48" s="261"/>
      <c r="S48" s="261"/>
      <c r="T48" s="261"/>
      <c r="U48" s="261"/>
      <c r="V48" s="261"/>
      <c r="W48" s="261"/>
      <c r="X48" s="261"/>
      <c r="Y48" s="261"/>
    </row>
    <row r="49" spans="1:25" ht="15" customHeight="1">
      <c r="A49" s="261"/>
      <c r="B49" s="261"/>
      <c r="C49" s="261"/>
      <c r="D49" s="261"/>
      <c r="E49" s="261"/>
      <c r="F49" s="261"/>
      <c r="G49" s="261"/>
      <c r="H49" s="261"/>
      <c r="I49" s="261"/>
      <c r="J49" s="261"/>
      <c r="K49" s="261"/>
      <c r="L49" s="261"/>
      <c r="M49" s="261"/>
      <c r="N49" s="261"/>
      <c r="O49" s="261"/>
      <c r="P49" s="261"/>
      <c r="Q49" s="261"/>
      <c r="R49" s="261"/>
      <c r="S49" s="261"/>
      <c r="T49" s="261"/>
      <c r="U49" s="261"/>
      <c r="V49" s="261"/>
      <c r="W49" s="261"/>
      <c r="X49" s="261"/>
      <c r="Y49" s="261"/>
    </row>
    <row r="50" spans="1:25" ht="15" customHeight="1">
      <c r="A50" s="261"/>
      <c r="B50" s="261"/>
      <c r="C50" s="261"/>
      <c r="D50" s="261"/>
      <c r="E50" s="261"/>
      <c r="F50" s="261"/>
      <c r="G50" s="261"/>
      <c r="H50" s="261"/>
      <c r="I50" s="261"/>
      <c r="J50" s="261"/>
      <c r="K50" s="261"/>
      <c r="L50" s="261"/>
      <c r="M50" s="261"/>
      <c r="N50" s="261"/>
      <c r="O50" s="261"/>
      <c r="P50" s="261"/>
      <c r="Q50" s="261"/>
      <c r="R50" s="261"/>
      <c r="S50" s="261"/>
      <c r="T50" s="261"/>
      <c r="U50" s="261"/>
      <c r="V50" s="261"/>
      <c r="W50" s="261"/>
      <c r="X50" s="261"/>
      <c r="Y50" s="261"/>
    </row>
    <row r="51" spans="1:25" ht="15" customHeight="1">
      <c r="A51" s="261"/>
      <c r="B51" s="261"/>
      <c r="C51" s="261"/>
      <c r="D51" s="261"/>
      <c r="E51" s="261"/>
      <c r="F51" s="261"/>
      <c r="G51" s="261"/>
      <c r="H51" s="261"/>
      <c r="I51" s="261"/>
      <c r="J51" s="261"/>
      <c r="K51" s="261"/>
      <c r="L51" s="261"/>
      <c r="M51" s="261"/>
      <c r="N51" s="261"/>
      <c r="O51" s="261"/>
      <c r="P51" s="261"/>
      <c r="Q51" s="261"/>
      <c r="R51" s="261"/>
      <c r="S51" s="261"/>
      <c r="T51" s="261"/>
      <c r="U51" s="261"/>
      <c r="V51" s="261"/>
      <c r="W51" s="261"/>
      <c r="X51" s="261"/>
      <c r="Y51" s="261"/>
    </row>
    <row r="52" spans="1:25" ht="15" customHeight="1">
      <c r="A52" s="261"/>
      <c r="B52" s="261"/>
      <c r="C52" s="261"/>
      <c r="D52" s="261"/>
      <c r="E52" s="261"/>
      <c r="F52" s="261"/>
      <c r="G52" s="261"/>
      <c r="H52" s="261"/>
      <c r="I52" s="261"/>
      <c r="J52" s="261"/>
      <c r="K52" s="261"/>
      <c r="L52" s="261"/>
      <c r="M52" s="261"/>
      <c r="N52" s="261"/>
      <c r="O52" s="261"/>
      <c r="P52" s="261"/>
      <c r="Q52" s="261"/>
      <c r="R52" s="261"/>
      <c r="S52" s="261"/>
      <c r="T52" s="261"/>
      <c r="U52" s="261"/>
      <c r="V52" s="261"/>
      <c r="W52" s="261"/>
      <c r="X52" s="261"/>
      <c r="Y52" s="261"/>
    </row>
    <row r="53" spans="1:25" ht="15" customHeight="1">
      <c r="A53" s="261"/>
      <c r="B53" s="261"/>
      <c r="C53" s="261"/>
      <c r="D53" s="261"/>
      <c r="E53" s="261"/>
      <c r="F53" s="261"/>
      <c r="G53" s="261"/>
      <c r="H53" s="261"/>
      <c r="I53" s="261"/>
      <c r="J53" s="261"/>
      <c r="K53" s="261"/>
      <c r="L53" s="261"/>
      <c r="M53" s="261"/>
      <c r="N53" s="261"/>
      <c r="O53" s="261"/>
      <c r="P53" s="261"/>
      <c r="Q53" s="261"/>
      <c r="R53" s="261"/>
      <c r="S53" s="261"/>
      <c r="T53" s="261"/>
      <c r="U53" s="261"/>
      <c r="V53" s="261"/>
      <c r="W53" s="261"/>
      <c r="X53" s="261"/>
      <c r="Y53" s="261"/>
    </row>
    <row r="54" spans="1:25" ht="15" customHeight="1">
      <c r="A54" s="261"/>
      <c r="B54" s="261"/>
      <c r="C54" s="261"/>
      <c r="D54" s="261"/>
      <c r="E54" s="261"/>
      <c r="F54" s="261"/>
      <c r="G54" s="261"/>
      <c r="H54" s="261"/>
      <c r="I54" s="261"/>
      <c r="J54" s="261"/>
      <c r="K54" s="261"/>
      <c r="L54" s="261"/>
      <c r="M54" s="261"/>
      <c r="N54" s="261"/>
      <c r="O54" s="261"/>
      <c r="P54" s="261"/>
      <c r="Q54" s="261"/>
      <c r="R54" s="261"/>
      <c r="S54" s="261"/>
      <c r="T54" s="261"/>
      <c r="U54" s="261"/>
      <c r="V54" s="261"/>
      <c r="W54" s="261"/>
      <c r="X54" s="261"/>
      <c r="Y54" s="261"/>
    </row>
    <row r="55" spans="1:25" ht="15" customHeight="1">
      <c r="A55" s="261"/>
      <c r="B55" s="261"/>
      <c r="C55" s="261"/>
      <c r="D55" s="261"/>
      <c r="E55" s="261"/>
      <c r="F55" s="261"/>
      <c r="G55" s="261"/>
      <c r="H55" s="261"/>
      <c r="I55" s="261"/>
      <c r="J55" s="261"/>
      <c r="K55" s="261"/>
      <c r="L55" s="261"/>
      <c r="M55" s="261"/>
      <c r="N55" s="261"/>
      <c r="O55" s="261"/>
      <c r="P55" s="261"/>
      <c r="Q55" s="261"/>
      <c r="R55" s="261"/>
      <c r="S55" s="261"/>
      <c r="T55" s="261"/>
      <c r="U55" s="261"/>
      <c r="V55" s="261"/>
      <c r="W55" s="261"/>
      <c r="X55" s="261"/>
      <c r="Y55" s="261"/>
    </row>
    <row r="56" spans="1:25" ht="15" customHeight="1">
      <c r="A56" s="261"/>
      <c r="B56" s="261"/>
      <c r="C56" s="261"/>
      <c r="D56" s="261"/>
      <c r="E56" s="261"/>
      <c r="F56" s="261"/>
      <c r="G56" s="261"/>
      <c r="H56" s="261"/>
      <c r="I56" s="261"/>
      <c r="J56" s="261"/>
      <c r="K56" s="261"/>
      <c r="L56" s="261"/>
      <c r="M56" s="261"/>
      <c r="N56" s="261"/>
      <c r="O56" s="261"/>
      <c r="P56" s="261"/>
      <c r="Q56" s="261"/>
      <c r="R56" s="261"/>
      <c r="S56" s="261"/>
      <c r="T56" s="261"/>
      <c r="U56" s="261"/>
      <c r="V56" s="261"/>
      <c r="W56" s="261"/>
      <c r="X56" s="261"/>
      <c r="Y56" s="261"/>
    </row>
    <row r="57" spans="1:25" ht="15" customHeight="1">
      <c r="A57" s="261"/>
      <c r="B57" s="261"/>
      <c r="C57" s="261"/>
      <c r="D57" s="261"/>
      <c r="E57" s="261"/>
      <c r="F57" s="261"/>
      <c r="G57" s="261"/>
      <c r="H57" s="261"/>
      <c r="I57" s="261"/>
      <c r="J57" s="261"/>
      <c r="K57" s="261"/>
      <c r="L57" s="261"/>
      <c r="M57" s="261"/>
      <c r="N57" s="261"/>
      <c r="O57" s="261"/>
      <c r="P57" s="261"/>
      <c r="Q57" s="261"/>
      <c r="R57" s="261"/>
      <c r="S57" s="261"/>
      <c r="T57" s="261"/>
      <c r="U57" s="261"/>
      <c r="V57" s="261"/>
      <c r="W57" s="261"/>
      <c r="X57" s="261"/>
      <c r="Y57" s="261"/>
    </row>
    <row r="58" spans="1:25" ht="15" customHeight="1">
      <c r="A58" s="261"/>
      <c r="B58" s="261"/>
      <c r="C58" s="261"/>
      <c r="D58" s="261"/>
      <c r="E58" s="261"/>
      <c r="F58" s="261"/>
      <c r="G58" s="261"/>
      <c r="H58" s="261"/>
      <c r="I58" s="261"/>
      <c r="J58" s="261"/>
      <c r="K58" s="261"/>
      <c r="L58" s="261"/>
      <c r="M58" s="261"/>
      <c r="N58" s="261"/>
      <c r="O58" s="261"/>
      <c r="P58" s="261"/>
      <c r="Q58" s="261"/>
      <c r="R58" s="261"/>
      <c r="S58" s="261"/>
      <c r="T58" s="261"/>
      <c r="U58" s="261"/>
      <c r="V58" s="261"/>
      <c r="W58" s="261"/>
      <c r="X58" s="261"/>
      <c r="Y58" s="261"/>
    </row>
    <row r="59" spans="1:25" ht="15" customHeight="1">
      <c r="A59" s="261"/>
      <c r="B59" s="261"/>
      <c r="C59" s="261"/>
      <c r="D59" s="261"/>
      <c r="E59" s="261"/>
      <c r="F59" s="261"/>
      <c r="G59" s="261"/>
      <c r="H59" s="261"/>
      <c r="I59" s="261"/>
      <c r="J59" s="261"/>
      <c r="K59" s="261"/>
      <c r="L59" s="261"/>
      <c r="M59" s="261"/>
      <c r="N59" s="261"/>
      <c r="O59" s="261"/>
      <c r="P59" s="261"/>
      <c r="Q59" s="261"/>
      <c r="R59" s="261"/>
      <c r="S59" s="261"/>
      <c r="T59" s="261"/>
      <c r="U59" s="261"/>
      <c r="V59" s="261"/>
      <c r="W59" s="261"/>
      <c r="X59" s="261"/>
      <c r="Y59" s="261"/>
    </row>
  </sheetData>
  <mergeCells count="1">
    <mergeCell ref="I2:S2"/>
  </mergeCells>
  <pageMargins left="0.63" right="0.25" top="0.47" bottom="0.19" header="0.3" footer="0.15"/>
  <pageSetup paperSize="9" scale="54" orientation="landscape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94209-412D-4A26-B651-24052ECD6AF3}">
  <sheetPr>
    <pageSetUpPr fitToPage="1"/>
  </sheetPr>
  <dimension ref="A1:AS65"/>
  <sheetViews>
    <sheetView showGridLines="0" zoomScale="70" zoomScaleNormal="70" zoomScalePageLayoutView="60" workbookViewId="0"/>
  </sheetViews>
  <sheetFormatPr baseColWidth="10" defaultColWidth="11.44140625" defaultRowHeight="15" customHeight="1"/>
  <cols>
    <col min="1" max="1" width="3.6640625" style="151" customWidth="1"/>
    <col min="2" max="8" width="11.5546875" style="151" customWidth="1"/>
    <col min="9" max="9" width="3.6640625" style="151" customWidth="1"/>
    <col min="10" max="16" width="11.5546875" style="151" customWidth="1"/>
    <col min="17" max="17" width="3.6640625" style="151" customWidth="1"/>
    <col min="18" max="24" width="11.5546875" style="151" customWidth="1"/>
    <col min="25" max="25" width="11.5546875" style="253" customWidth="1"/>
    <col min="26" max="27" width="12.88671875" style="253" customWidth="1"/>
    <col min="28" max="28" width="12.88671875" style="39" customWidth="1"/>
    <col min="29" max="29" width="12.88671875" style="254" customWidth="1"/>
    <col min="30" max="31" width="12.88671875" style="39" customWidth="1"/>
    <col min="32" max="32" width="12.88671875" style="254" customWidth="1"/>
    <col min="33" max="34" width="12.88671875" style="39" customWidth="1"/>
    <col min="35" max="35" width="12.88671875" style="254" customWidth="1"/>
    <col min="36" max="41" width="12.88671875" style="39" customWidth="1"/>
    <col min="42" max="45" width="12.88671875" style="253" customWidth="1"/>
    <col min="46" max="63" width="12.88671875" style="151" customWidth="1"/>
    <col min="64" max="16384" width="11.44140625" style="151"/>
  </cols>
  <sheetData>
    <row r="1" spans="1:42" ht="24.6">
      <c r="B1" s="251" t="s">
        <v>228</v>
      </c>
      <c r="C1" s="252"/>
      <c r="D1" s="252"/>
      <c r="E1" s="252"/>
      <c r="F1" s="252"/>
      <c r="G1" s="252"/>
      <c r="H1" s="252"/>
      <c r="J1" s="32"/>
      <c r="K1" s="32"/>
      <c r="L1" s="32"/>
      <c r="M1" s="32"/>
      <c r="N1" s="32"/>
      <c r="O1" s="32"/>
      <c r="P1" s="32"/>
      <c r="Q1" s="32"/>
      <c r="R1" s="32"/>
      <c r="S1" s="32"/>
      <c r="T1" s="252"/>
      <c r="U1" s="252"/>
      <c r="V1" s="252"/>
      <c r="W1" s="252"/>
      <c r="X1" s="252"/>
      <c r="Z1" s="253" t="s">
        <v>198</v>
      </c>
      <c r="AB1" s="39" t="s">
        <v>229</v>
      </c>
    </row>
    <row r="2" spans="1:42" ht="15" customHeight="1">
      <c r="A2" s="32"/>
      <c r="B2" s="252"/>
      <c r="C2" s="252"/>
      <c r="D2" s="252"/>
      <c r="E2" s="252"/>
      <c r="F2" s="252"/>
      <c r="G2" s="252"/>
      <c r="H2" s="252"/>
      <c r="J2" s="32"/>
      <c r="K2" s="32"/>
      <c r="L2" s="32"/>
      <c r="M2" s="32"/>
      <c r="N2" s="32"/>
      <c r="O2" s="32"/>
      <c r="P2" s="32"/>
      <c r="Q2" s="32"/>
      <c r="R2" s="32"/>
      <c r="S2" s="32"/>
      <c r="T2" s="252"/>
      <c r="U2" s="252"/>
      <c r="V2" s="252"/>
      <c r="W2" s="252"/>
      <c r="X2" s="252"/>
      <c r="Z2" s="253" t="s">
        <v>199</v>
      </c>
      <c r="AB2" s="39" t="s">
        <v>230</v>
      </c>
    </row>
    <row r="3" spans="1:42" ht="15" customHeight="1">
      <c r="A3" s="252"/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  <c r="W3" s="252"/>
      <c r="X3" s="252"/>
      <c r="Z3" s="253" t="s">
        <v>200</v>
      </c>
      <c r="AB3" s="39" t="s">
        <v>231</v>
      </c>
    </row>
    <row r="4" spans="1:42" ht="15" customHeight="1">
      <c r="A4" s="252"/>
      <c r="B4" s="252"/>
      <c r="C4" s="252"/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/>
      <c r="T4" s="252"/>
      <c r="U4" s="252"/>
      <c r="V4" s="252"/>
      <c r="W4" s="252"/>
      <c r="X4" s="252"/>
      <c r="AB4" s="39" t="s">
        <v>232</v>
      </c>
    </row>
    <row r="5" spans="1:42" ht="15" customHeight="1">
      <c r="A5" s="252"/>
      <c r="B5" s="252"/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2"/>
      <c r="W5" s="252"/>
      <c r="X5" s="252"/>
      <c r="AB5" s="39" t="s">
        <v>233</v>
      </c>
    </row>
    <row r="6" spans="1:42" ht="15" customHeight="1">
      <c r="A6" s="252"/>
      <c r="B6" s="252"/>
      <c r="C6" s="252"/>
      <c r="D6" s="252"/>
      <c r="E6" s="252"/>
      <c r="F6" s="252"/>
      <c r="G6" s="252"/>
      <c r="H6" s="252"/>
      <c r="I6" s="252"/>
      <c r="J6" s="252"/>
      <c r="K6" s="252"/>
      <c r="L6" s="252"/>
      <c r="M6" s="252"/>
      <c r="N6" s="252"/>
      <c r="O6" s="252"/>
      <c r="P6" s="252"/>
      <c r="Q6" s="252"/>
      <c r="R6" s="252"/>
      <c r="S6" s="252"/>
      <c r="T6" s="252"/>
      <c r="U6" s="252"/>
      <c r="V6" s="252"/>
      <c r="W6" s="252"/>
      <c r="X6" s="256" t="s">
        <v>172</v>
      </c>
      <c r="Z6" s="257" t="s">
        <v>201</v>
      </c>
      <c r="AA6" s="257"/>
    </row>
    <row r="7" spans="1:42" ht="15" customHeight="1">
      <c r="A7" s="252"/>
      <c r="B7" s="252"/>
      <c r="C7" s="252"/>
      <c r="D7" s="252"/>
      <c r="E7" s="252"/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2"/>
      <c r="R7" s="252"/>
      <c r="S7" s="252"/>
      <c r="T7" s="252"/>
      <c r="U7" s="252"/>
      <c r="V7" s="252"/>
      <c r="W7" s="252"/>
      <c r="X7" s="252"/>
      <c r="AA7" s="258">
        <v>2019</v>
      </c>
      <c r="AB7" s="272" t="s">
        <v>201</v>
      </c>
      <c r="AE7" s="272" t="s">
        <v>202</v>
      </c>
      <c r="AH7" s="272" t="s">
        <v>203</v>
      </c>
      <c r="AP7" s="258">
        <v>2022</v>
      </c>
    </row>
    <row r="8" spans="1:42" ht="15" customHeight="1" thickBot="1">
      <c r="A8" s="252"/>
      <c r="B8" s="252"/>
      <c r="C8" s="252"/>
      <c r="D8" s="252"/>
      <c r="E8" s="252"/>
      <c r="F8" s="252"/>
      <c r="G8" s="252"/>
      <c r="H8" s="252"/>
      <c r="I8" s="252"/>
      <c r="J8" s="252"/>
      <c r="K8" s="252"/>
      <c r="L8" s="252"/>
      <c r="M8" s="252"/>
      <c r="N8" s="252"/>
      <c r="O8" s="252"/>
      <c r="P8" s="252"/>
      <c r="Q8" s="252"/>
      <c r="R8" s="252"/>
      <c r="S8" s="252"/>
      <c r="T8" s="252"/>
      <c r="U8" s="252"/>
      <c r="V8" s="252"/>
      <c r="W8" s="252"/>
      <c r="X8" s="252"/>
      <c r="Z8" s="253" t="s">
        <v>204</v>
      </c>
      <c r="AA8" s="259">
        <v>46820440</v>
      </c>
      <c r="AP8" s="259">
        <v>8185760</v>
      </c>
    </row>
    <row r="9" spans="1:42" ht="15" customHeight="1">
      <c r="A9" s="252"/>
      <c r="B9" s="252"/>
      <c r="C9" s="252"/>
      <c r="D9" s="252"/>
      <c r="E9" s="252"/>
      <c r="F9" s="252"/>
      <c r="G9" s="252"/>
      <c r="H9" s="252"/>
      <c r="I9" s="252"/>
      <c r="J9" s="252"/>
      <c r="K9" s="252"/>
      <c r="L9" s="252"/>
      <c r="M9" s="252"/>
      <c r="N9" s="252"/>
      <c r="O9" s="252"/>
      <c r="P9" s="252"/>
      <c r="Q9" s="252"/>
      <c r="R9" s="252"/>
      <c r="S9" s="252"/>
      <c r="T9" s="252"/>
      <c r="U9" s="252"/>
      <c r="V9" s="252"/>
      <c r="W9" s="252"/>
      <c r="X9" s="252"/>
      <c r="Z9" s="253" t="s">
        <v>205</v>
      </c>
      <c r="AA9" s="259">
        <v>44583561</v>
      </c>
      <c r="AB9" s="273">
        <v>44317</v>
      </c>
      <c r="AC9" s="254">
        <v>522.706906</v>
      </c>
      <c r="AE9" s="273">
        <v>44317</v>
      </c>
      <c r="AF9" s="254">
        <v>161.265244</v>
      </c>
      <c r="AH9" s="273">
        <v>44317</v>
      </c>
      <c r="AI9" s="254">
        <v>79.880838999999995</v>
      </c>
      <c r="AK9" s="274" t="s">
        <v>224</v>
      </c>
      <c r="AL9" s="275">
        <v>2022</v>
      </c>
      <c r="AP9" s="259">
        <v>7406116</v>
      </c>
    </row>
    <row r="10" spans="1:42" ht="15" customHeight="1" thickBot="1">
      <c r="A10" s="252"/>
      <c r="B10" s="252"/>
      <c r="C10" s="252"/>
      <c r="D10" s="252"/>
      <c r="E10" s="252"/>
      <c r="F10" s="252"/>
      <c r="G10" s="252"/>
      <c r="H10" s="252"/>
      <c r="I10" s="252"/>
      <c r="J10" s="252"/>
      <c r="K10" s="252"/>
      <c r="L10" s="252"/>
      <c r="M10" s="252"/>
      <c r="N10" s="252"/>
      <c r="O10" s="252"/>
      <c r="P10" s="252"/>
      <c r="Q10" s="252"/>
      <c r="R10" s="252"/>
      <c r="S10" s="252"/>
      <c r="T10" s="252"/>
      <c r="U10" s="252"/>
      <c r="V10" s="252"/>
      <c r="W10" s="252"/>
      <c r="X10" s="252"/>
      <c r="Z10" s="253" t="s">
        <v>206</v>
      </c>
      <c r="AA10" s="259">
        <v>48353601</v>
      </c>
      <c r="AB10" s="273">
        <v>44348</v>
      </c>
      <c r="AC10" s="254">
        <v>527.37724200000002</v>
      </c>
      <c r="AE10" s="273">
        <v>44348</v>
      </c>
      <c r="AF10" s="254">
        <v>161.762745</v>
      </c>
      <c r="AH10" s="273">
        <v>44348</v>
      </c>
      <c r="AI10" s="254">
        <v>80.977176999999998</v>
      </c>
      <c r="AK10" s="276" t="s">
        <v>234</v>
      </c>
      <c r="AL10" s="277">
        <v>2021</v>
      </c>
      <c r="AP10" s="259">
        <v>6819146</v>
      </c>
    </row>
    <row r="11" spans="1:42" ht="15" customHeight="1">
      <c r="A11" s="252"/>
      <c r="B11" s="252"/>
      <c r="C11" s="252"/>
      <c r="D11" s="252"/>
      <c r="E11" s="252"/>
      <c r="F11" s="252"/>
      <c r="G11" s="252"/>
      <c r="H11" s="252"/>
      <c r="I11" s="252"/>
      <c r="J11" s="252"/>
      <c r="K11" s="252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Z11" s="253" t="s">
        <v>207</v>
      </c>
      <c r="AA11" s="259">
        <v>46400443</v>
      </c>
      <c r="AB11" s="273">
        <v>44378</v>
      </c>
      <c r="AC11" s="254">
        <v>531.21098400000005</v>
      </c>
      <c r="AE11" s="273">
        <v>44378</v>
      </c>
      <c r="AF11" s="254">
        <v>162.63255899999999</v>
      </c>
      <c r="AH11" s="273">
        <v>44378</v>
      </c>
      <c r="AI11" s="254">
        <v>82.306852000000006</v>
      </c>
      <c r="AP11" s="259">
        <v>7881967</v>
      </c>
    </row>
    <row r="12" spans="1:42" ht="15" customHeight="1">
      <c r="A12" s="252"/>
      <c r="B12" s="252"/>
      <c r="C12" s="252"/>
      <c r="D12" s="252"/>
      <c r="E12" s="252"/>
      <c r="F12" s="252"/>
      <c r="G12" s="252"/>
      <c r="H12" s="252"/>
      <c r="I12" s="252"/>
      <c r="J12" s="252"/>
      <c r="K12" s="252"/>
      <c r="L12" s="252"/>
      <c r="M12" s="252"/>
      <c r="N12" s="252"/>
      <c r="O12" s="252"/>
      <c r="P12" s="252"/>
      <c r="Q12" s="252"/>
      <c r="R12" s="252"/>
      <c r="S12" s="252"/>
      <c r="T12" s="252"/>
      <c r="U12" s="252"/>
      <c r="V12" s="252"/>
      <c r="W12" s="252"/>
      <c r="X12" s="252"/>
      <c r="Z12" s="253" t="s">
        <v>208</v>
      </c>
      <c r="AA12" s="259">
        <v>51071331</v>
      </c>
      <c r="AB12" s="273">
        <v>44409</v>
      </c>
      <c r="AC12" s="254">
        <v>537.04507799999999</v>
      </c>
      <c r="AE12" s="273">
        <v>44409</v>
      </c>
      <c r="AF12" s="254">
        <v>165.14293799999999</v>
      </c>
      <c r="AH12" s="273">
        <v>44409</v>
      </c>
      <c r="AI12" s="254">
        <v>84.045151000000004</v>
      </c>
      <c r="AP12" s="259">
        <v>8087600</v>
      </c>
    </row>
    <row r="13" spans="1:42" ht="15" customHeight="1">
      <c r="A13" s="252"/>
      <c r="B13" s="252"/>
      <c r="C13" s="252"/>
      <c r="D13" s="252"/>
      <c r="E13" s="252"/>
      <c r="F13" s="252"/>
      <c r="G13" s="252"/>
      <c r="H13" s="252"/>
      <c r="I13" s="252"/>
      <c r="J13" s="252"/>
      <c r="K13" s="252"/>
      <c r="L13" s="252"/>
      <c r="M13" s="252"/>
      <c r="N13" s="252"/>
      <c r="O13" s="252"/>
      <c r="P13" s="252"/>
      <c r="Q13" s="252"/>
      <c r="R13" s="252"/>
      <c r="S13" s="252"/>
      <c r="T13" s="252"/>
      <c r="U13" s="252"/>
      <c r="V13" s="252"/>
      <c r="W13" s="252"/>
      <c r="X13" s="252"/>
      <c r="Z13" s="253" t="s">
        <v>209</v>
      </c>
      <c r="AA13" s="259">
        <v>47139627</v>
      </c>
      <c r="AB13" s="273">
        <v>44440</v>
      </c>
      <c r="AC13" s="254">
        <v>538.74828400000001</v>
      </c>
      <c r="AE13" s="273">
        <v>44440</v>
      </c>
      <c r="AF13" s="254">
        <v>166.10875799999999</v>
      </c>
      <c r="AH13" s="273">
        <v>44440</v>
      </c>
      <c r="AI13" s="254">
        <v>84.124979999999994</v>
      </c>
      <c r="AP13" s="259">
        <v>7884812</v>
      </c>
    </row>
    <row r="14" spans="1:42" ht="15" customHeight="1">
      <c r="A14" s="252"/>
      <c r="B14" s="252"/>
      <c r="C14" s="252"/>
      <c r="D14" s="252"/>
      <c r="E14" s="252"/>
      <c r="F14" s="252"/>
      <c r="G14" s="252"/>
      <c r="H14" s="252"/>
      <c r="I14" s="252"/>
      <c r="J14" s="252"/>
      <c r="K14" s="252"/>
      <c r="L14" s="252"/>
      <c r="M14" s="252"/>
      <c r="N14" s="252"/>
      <c r="O14" s="252"/>
      <c r="P14" s="252"/>
      <c r="Q14" s="252"/>
      <c r="R14" s="252"/>
      <c r="S14" s="252"/>
      <c r="T14" s="252"/>
      <c r="U14" s="252"/>
      <c r="V14" s="252"/>
      <c r="W14" s="252"/>
      <c r="X14" s="252"/>
      <c r="Z14" s="253" t="s">
        <v>210</v>
      </c>
      <c r="AA14" s="259">
        <v>48818378</v>
      </c>
      <c r="AB14" s="273">
        <v>44470</v>
      </c>
      <c r="AC14" s="254">
        <v>539.75075300000003</v>
      </c>
      <c r="AE14" s="273">
        <v>44470</v>
      </c>
      <c r="AF14" s="254">
        <v>167.314605</v>
      </c>
      <c r="AH14" s="273">
        <v>44470</v>
      </c>
      <c r="AI14" s="254">
        <v>84.137287999999998</v>
      </c>
      <c r="AP14" s="259">
        <v>7117785</v>
      </c>
    </row>
    <row r="15" spans="1:42" ht="15" customHeight="1">
      <c r="A15" s="252"/>
      <c r="B15" s="252"/>
      <c r="C15" s="252"/>
      <c r="D15" s="252"/>
      <c r="E15" s="252"/>
      <c r="F15" s="252"/>
      <c r="G15" s="252"/>
      <c r="H15" s="252"/>
      <c r="I15" s="252"/>
      <c r="J15" s="252"/>
      <c r="K15" s="252"/>
      <c r="L15" s="252"/>
      <c r="M15" s="252"/>
      <c r="N15" s="252"/>
      <c r="O15" s="252"/>
      <c r="P15" s="252"/>
      <c r="Q15" s="252"/>
      <c r="R15" s="252"/>
      <c r="S15" s="252"/>
      <c r="T15" s="252"/>
      <c r="U15" s="252"/>
      <c r="V15" s="252"/>
      <c r="W15" s="252"/>
      <c r="X15" s="252"/>
      <c r="Z15" s="253" t="s">
        <v>211</v>
      </c>
      <c r="AA15" s="259">
        <v>48198107</v>
      </c>
      <c r="AB15" s="273">
        <v>44501</v>
      </c>
      <c r="AC15" s="254">
        <v>541.77923399999997</v>
      </c>
      <c r="AE15" s="273">
        <v>44501</v>
      </c>
      <c r="AF15" s="254">
        <v>169.77769900000001</v>
      </c>
      <c r="AH15" s="273">
        <v>44501</v>
      </c>
      <c r="AI15" s="254">
        <v>83.789527000000007</v>
      </c>
      <c r="AP15" s="259"/>
    </row>
    <row r="16" spans="1:42" ht="15" customHeight="1">
      <c r="A16" s="252"/>
      <c r="B16" s="252"/>
      <c r="C16" s="252"/>
      <c r="D16" s="252"/>
      <c r="E16" s="252"/>
      <c r="F16" s="252"/>
      <c r="G16" s="252"/>
      <c r="H16" s="252"/>
      <c r="I16" s="252"/>
      <c r="J16" s="252"/>
      <c r="K16" s="252"/>
      <c r="L16" s="252"/>
      <c r="M16" s="252"/>
      <c r="N16" s="252"/>
      <c r="O16" s="252"/>
      <c r="P16" s="252"/>
      <c r="Q16" s="252"/>
      <c r="R16" s="252"/>
      <c r="S16" s="252"/>
      <c r="T16" s="252"/>
      <c r="U16" s="252"/>
      <c r="V16" s="252"/>
      <c r="W16" s="252"/>
      <c r="X16" s="252"/>
      <c r="Z16" s="253" t="s">
        <v>212</v>
      </c>
      <c r="AA16" s="259">
        <v>46635887</v>
      </c>
      <c r="AB16" s="273">
        <v>44531</v>
      </c>
      <c r="AC16" s="254">
        <v>544.40165500000001</v>
      </c>
      <c r="AE16" s="273">
        <v>44531</v>
      </c>
      <c r="AF16" s="254">
        <v>170.85990699999999</v>
      </c>
      <c r="AH16" s="273">
        <v>44531</v>
      </c>
      <c r="AI16" s="254">
        <v>84.980694999999997</v>
      </c>
      <c r="AP16" s="259"/>
    </row>
    <row r="17" spans="1:42" ht="15" customHeight="1">
      <c r="A17" s="252"/>
      <c r="B17" s="252"/>
      <c r="C17" s="252"/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52"/>
      <c r="P17" s="252"/>
      <c r="Q17" s="252"/>
      <c r="R17" s="252"/>
      <c r="S17" s="252"/>
      <c r="T17" s="252"/>
      <c r="U17" s="252"/>
      <c r="V17" s="252"/>
      <c r="W17" s="252"/>
      <c r="X17" s="252"/>
      <c r="Z17" s="253" t="s">
        <v>213</v>
      </c>
      <c r="AA17" s="259">
        <v>48624088</v>
      </c>
      <c r="AB17" s="273">
        <v>44562</v>
      </c>
      <c r="AC17" s="254">
        <v>548.66491099999996</v>
      </c>
      <c r="AE17" s="273">
        <v>44562</v>
      </c>
      <c r="AF17" s="254">
        <v>172.822993</v>
      </c>
      <c r="AH17" s="273">
        <v>44562</v>
      </c>
      <c r="AI17" s="254">
        <v>86.689920000000001</v>
      </c>
      <c r="AP17" s="259"/>
    </row>
    <row r="18" spans="1:42" ht="15" customHeight="1">
      <c r="A18" s="252"/>
      <c r="B18" s="252"/>
      <c r="C18" s="252"/>
      <c r="D18" s="252"/>
      <c r="E18" s="252"/>
      <c r="F18" s="252"/>
      <c r="G18" s="252"/>
      <c r="H18" s="252"/>
      <c r="I18" s="252"/>
      <c r="J18" s="252"/>
      <c r="K18" s="252"/>
      <c r="L18" s="252"/>
      <c r="M18" s="252"/>
      <c r="N18" s="252"/>
      <c r="O18" s="252"/>
      <c r="P18" s="252"/>
      <c r="Q18" s="252"/>
      <c r="R18" s="252"/>
      <c r="S18" s="252"/>
      <c r="T18" s="252"/>
      <c r="U18" s="252"/>
      <c r="V18" s="252"/>
      <c r="W18" s="252"/>
      <c r="X18" s="252"/>
      <c r="Z18" s="253" t="s">
        <v>214</v>
      </c>
      <c r="AA18" s="259">
        <v>43594127</v>
      </c>
      <c r="AB18" s="273">
        <v>44593</v>
      </c>
      <c r="AC18" s="254">
        <v>552.14293599999996</v>
      </c>
      <c r="AE18" s="273">
        <v>44593</v>
      </c>
      <c r="AF18" s="254">
        <v>174.63856899999999</v>
      </c>
      <c r="AH18" s="273">
        <v>44593</v>
      </c>
      <c r="AI18" s="254">
        <v>88.001256999999995</v>
      </c>
      <c r="AP18" s="259"/>
    </row>
    <row r="19" spans="1:42" ht="15" customHeight="1">
      <c r="A19" s="252"/>
      <c r="B19" s="252"/>
      <c r="C19" s="252"/>
      <c r="D19" s="252"/>
      <c r="E19" s="252"/>
      <c r="F19" s="252"/>
      <c r="G19" s="252"/>
      <c r="H19" s="252"/>
      <c r="I19" s="252"/>
      <c r="J19" s="252"/>
      <c r="K19" s="252"/>
      <c r="L19" s="252"/>
      <c r="M19" s="252"/>
      <c r="N19" s="252"/>
      <c r="O19" s="252"/>
      <c r="P19" s="252"/>
      <c r="Q19" s="252"/>
      <c r="R19" s="252"/>
      <c r="S19" s="252"/>
      <c r="T19" s="252"/>
      <c r="U19" s="252"/>
      <c r="V19" s="252"/>
      <c r="W19" s="252"/>
      <c r="X19" s="252"/>
      <c r="Z19" s="253" t="s">
        <v>215</v>
      </c>
      <c r="AA19" s="259">
        <v>43965686</v>
      </c>
      <c r="AB19" s="273">
        <v>44621</v>
      </c>
      <c r="AC19" s="254">
        <v>551.66938400000004</v>
      </c>
      <c r="AE19" s="273">
        <v>44621</v>
      </c>
      <c r="AF19" s="254">
        <v>175.33267499999999</v>
      </c>
      <c r="AH19" s="273">
        <v>44621</v>
      </c>
      <c r="AI19" s="254">
        <v>87.711380000000005</v>
      </c>
      <c r="AP19" s="259"/>
    </row>
    <row r="20" spans="1:42" ht="15" customHeight="1">
      <c r="A20" s="252"/>
      <c r="B20" s="252"/>
      <c r="C20" s="252"/>
      <c r="D20" s="252"/>
      <c r="E20" s="252"/>
      <c r="F20" s="252"/>
      <c r="G20" s="252"/>
      <c r="H20" s="252"/>
      <c r="I20" s="252"/>
      <c r="J20" s="252"/>
      <c r="K20" s="252"/>
      <c r="L20" s="252"/>
      <c r="M20" s="252"/>
      <c r="N20" s="252"/>
      <c r="O20" s="252"/>
      <c r="P20" s="252"/>
      <c r="Q20" s="252"/>
      <c r="R20" s="252"/>
      <c r="S20" s="252"/>
      <c r="T20" s="252"/>
      <c r="U20" s="252"/>
      <c r="V20" s="252"/>
      <c r="W20" s="252"/>
      <c r="X20" s="252"/>
      <c r="AB20" s="273">
        <v>44652</v>
      </c>
      <c r="AC20" s="254">
        <v>554.72084099999995</v>
      </c>
      <c r="AE20" s="273">
        <v>44652</v>
      </c>
      <c r="AF20" s="254">
        <v>177.67643899999999</v>
      </c>
      <c r="AH20" s="273">
        <v>44652</v>
      </c>
      <c r="AI20" s="254">
        <v>88.352429000000001</v>
      </c>
      <c r="AP20" s="259"/>
    </row>
    <row r="21" spans="1:42" ht="15" customHeight="1">
      <c r="A21" s="252"/>
      <c r="B21" s="252"/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  <c r="O21" s="252"/>
      <c r="P21" s="252"/>
      <c r="Q21" s="252"/>
      <c r="R21" s="252"/>
      <c r="S21" s="252"/>
      <c r="T21" s="252"/>
      <c r="U21" s="252"/>
      <c r="V21" s="252"/>
      <c r="W21" s="252"/>
      <c r="X21" s="252"/>
      <c r="AB21" s="273">
        <v>44682</v>
      </c>
      <c r="AC21" s="254">
        <v>560.560295</v>
      </c>
      <c r="AE21" s="273">
        <v>44682</v>
      </c>
      <c r="AF21" s="254">
        <v>179.30379099999999</v>
      </c>
      <c r="AH21" s="273">
        <v>44682</v>
      </c>
      <c r="AI21" s="254">
        <v>89.661679000000007</v>
      </c>
    </row>
    <row r="22" spans="1:42" ht="15" customHeight="1">
      <c r="A22" s="252"/>
      <c r="B22" s="252"/>
      <c r="C22" s="252"/>
      <c r="D22" s="252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  <c r="P22" s="252"/>
      <c r="Q22" s="252"/>
      <c r="R22" s="252"/>
      <c r="S22" s="252"/>
      <c r="T22" s="252"/>
      <c r="U22" s="252"/>
      <c r="V22" s="252"/>
      <c r="W22" s="252"/>
      <c r="X22" s="252"/>
      <c r="AB22" s="273">
        <v>44714</v>
      </c>
      <c r="AC22" s="254">
        <v>563.88575800000001</v>
      </c>
      <c r="AE22" s="273">
        <v>44714</v>
      </c>
      <c r="AF22" s="254">
        <v>180.98386099999999</v>
      </c>
      <c r="AH22" s="273">
        <v>44714</v>
      </c>
      <c r="AI22" s="254">
        <v>90.556487000000004</v>
      </c>
    </row>
    <row r="23" spans="1:42" ht="15" customHeight="1">
      <c r="A23" s="252"/>
      <c r="B23" s="252"/>
      <c r="C23" s="252"/>
      <c r="D23" s="252"/>
      <c r="E23" s="252"/>
      <c r="F23" s="252"/>
      <c r="G23" s="252"/>
      <c r="H23" s="252"/>
      <c r="I23" s="252"/>
      <c r="J23" s="252"/>
      <c r="K23" s="252"/>
      <c r="L23" s="252"/>
      <c r="M23" s="252"/>
      <c r="N23" s="252"/>
      <c r="O23" s="252"/>
      <c r="P23" s="252"/>
      <c r="Q23" s="252"/>
      <c r="R23" s="252"/>
      <c r="S23" s="252"/>
      <c r="T23" s="252"/>
      <c r="U23" s="252"/>
      <c r="V23" s="252"/>
      <c r="W23" s="252"/>
      <c r="X23" s="252"/>
      <c r="AB23" s="273">
        <v>44746</v>
      </c>
      <c r="AC23" s="254">
        <v>565.98780199999999</v>
      </c>
      <c r="AE23" s="273">
        <v>44746</v>
      </c>
      <c r="AF23" s="254">
        <v>182.73262700000001</v>
      </c>
      <c r="AH23" s="273">
        <v>44746</v>
      </c>
      <c r="AI23" s="254">
        <v>90.760827000000006</v>
      </c>
    </row>
    <row r="24" spans="1:42" ht="15" customHeight="1">
      <c r="A24" s="252"/>
      <c r="B24" s="252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252"/>
      <c r="U24" s="252"/>
      <c r="V24" s="252"/>
      <c r="W24" s="252"/>
      <c r="X24" s="252"/>
      <c r="AB24" s="273">
        <v>44778</v>
      </c>
      <c r="AC24" s="254">
        <v>564.38430900000003</v>
      </c>
      <c r="AE24" s="273">
        <v>44778</v>
      </c>
      <c r="AF24" s="254">
        <v>181.57939099999999</v>
      </c>
      <c r="AH24" s="273">
        <v>44778</v>
      </c>
      <c r="AI24" s="254">
        <v>90.884389999999996</v>
      </c>
    </row>
    <row r="25" spans="1:42" ht="15" customHeight="1">
      <c r="A25" s="252"/>
      <c r="B25" s="252"/>
      <c r="C25" s="252"/>
      <c r="D25" s="252"/>
      <c r="E25" s="252"/>
      <c r="F25" s="252"/>
      <c r="G25" s="252"/>
      <c r="H25" s="252"/>
      <c r="I25" s="252"/>
      <c r="J25" s="252"/>
      <c r="K25" s="252"/>
      <c r="L25" s="252"/>
      <c r="M25" s="252"/>
      <c r="N25" s="252"/>
      <c r="O25" s="252"/>
      <c r="P25" s="252"/>
      <c r="Q25" s="252"/>
      <c r="R25" s="252"/>
      <c r="S25" s="252"/>
      <c r="T25" s="252"/>
      <c r="U25" s="252"/>
      <c r="V25" s="252"/>
      <c r="W25" s="252"/>
      <c r="X25" s="252"/>
      <c r="AB25" s="278"/>
      <c r="AE25" s="278"/>
      <c r="AH25" s="278"/>
    </row>
    <row r="26" spans="1:42" ht="15" customHeight="1">
      <c r="A26" s="252"/>
      <c r="B26" s="252"/>
      <c r="C26" s="252"/>
      <c r="D26" s="252"/>
      <c r="E26" s="252"/>
      <c r="F26" s="252"/>
      <c r="G26" s="252"/>
      <c r="H26" s="252"/>
      <c r="I26" s="252"/>
      <c r="J26" s="252"/>
      <c r="K26" s="252"/>
      <c r="L26" s="252"/>
      <c r="M26" s="252"/>
      <c r="N26" s="252"/>
      <c r="O26" s="252"/>
      <c r="P26" s="252"/>
      <c r="Q26" s="252"/>
      <c r="R26" s="252"/>
      <c r="S26" s="252"/>
      <c r="T26" s="252"/>
      <c r="U26" s="252"/>
      <c r="V26" s="252"/>
      <c r="W26" s="252"/>
      <c r="X26" s="252"/>
      <c r="AB26" s="278"/>
      <c r="AE26" s="278"/>
      <c r="AH26" s="278"/>
    </row>
    <row r="27" spans="1:42" ht="15" customHeight="1">
      <c r="A27" s="252"/>
      <c r="B27" s="252"/>
      <c r="C27" s="252"/>
      <c r="D27" s="252"/>
      <c r="E27" s="252"/>
      <c r="F27" s="252"/>
      <c r="G27" s="252"/>
      <c r="H27" s="252"/>
      <c r="I27" s="252"/>
      <c r="J27" s="252"/>
      <c r="K27" s="252"/>
      <c r="L27" s="252"/>
      <c r="M27" s="252"/>
      <c r="N27" s="252"/>
      <c r="O27" s="252"/>
      <c r="P27" s="252"/>
      <c r="Q27" s="252"/>
      <c r="R27" s="252"/>
      <c r="S27" s="252"/>
      <c r="T27" s="252"/>
      <c r="U27" s="252"/>
      <c r="V27" s="252"/>
      <c r="W27" s="252"/>
      <c r="X27" s="252"/>
      <c r="AB27" s="278"/>
      <c r="AE27" s="278"/>
      <c r="AH27" s="278"/>
    </row>
    <row r="28" spans="1:42" ht="15" customHeight="1">
      <c r="A28" s="252"/>
      <c r="B28" s="252"/>
      <c r="C28" s="252"/>
      <c r="D28" s="252"/>
      <c r="E28" s="252"/>
      <c r="F28" s="252"/>
      <c r="G28" s="252"/>
      <c r="H28" s="252"/>
      <c r="I28" s="252"/>
      <c r="J28" s="252"/>
      <c r="K28" s="252"/>
      <c r="L28" s="252"/>
      <c r="M28" s="252"/>
      <c r="N28" s="252"/>
      <c r="O28" s="252"/>
      <c r="P28" s="252"/>
      <c r="Q28" s="252"/>
      <c r="R28" s="252"/>
      <c r="S28" s="252"/>
      <c r="T28" s="252"/>
      <c r="U28" s="252"/>
      <c r="V28" s="252"/>
      <c r="W28" s="252"/>
      <c r="X28" s="252"/>
      <c r="AB28" s="278"/>
      <c r="AE28" s="278"/>
      <c r="AH28" s="278"/>
    </row>
    <row r="29" spans="1:42" ht="15" customHeight="1">
      <c r="A29" s="252"/>
      <c r="B29" s="252"/>
      <c r="C29" s="252"/>
      <c r="D29" s="252"/>
      <c r="E29" s="252"/>
      <c r="F29" s="252"/>
      <c r="G29" s="252"/>
      <c r="H29" s="252"/>
      <c r="I29" s="252"/>
      <c r="J29" s="252"/>
      <c r="K29" s="252"/>
      <c r="L29" s="252"/>
      <c r="M29" s="252"/>
      <c r="N29" s="252"/>
      <c r="O29" s="252"/>
      <c r="P29" s="252"/>
      <c r="Q29" s="252"/>
      <c r="R29" s="252"/>
      <c r="S29" s="252"/>
      <c r="T29" s="252"/>
      <c r="U29" s="252"/>
      <c r="V29" s="252"/>
      <c r="W29" s="252"/>
      <c r="X29" s="252"/>
      <c r="AB29" s="278"/>
      <c r="AE29" s="278"/>
      <c r="AH29" s="278"/>
    </row>
    <row r="30" spans="1:42" ht="15" customHeight="1">
      <c r="A30" s="252"/>
      <c r="B30" s="252"/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2"/>
      <c r="O30" s="252"/>
      <c r="P30" s="252"/>
      <c r="Q30" s="252"/>
      <c r="R30" s="252"/>
      <c r="S30" s="252"/>
      <c r="T30" s="252"/>
      <c r="U30" s="252"/>
      <c r="V30" s="252"/>
      <c r="W30" s="252"/>
      <c r="X30" s="252"/>
      <c r="AB30" s="278"/>
      <c r="AE30" s="278"/>
      <c r="AH30" s="278"/>
    </row>
    <row r="31" spans="1:42" ht="15" customHeight="1">
      <c r="A31" s="252"/>
      <c r="B31" s="252"/>
      <c r="C31" s="252"/>
      <c r="D31" s="252"/>
      <c r="E31" s="252"/>
      <c r="F31" s="252"/>
      <c r="G31" s="252"/>
      <c r="H31" s="252"/>
      <c r="I31" s="252"/>
      <c r="J31" s="252"/>
      <c r="K31" s="252"/>
      <c r="L31" s="252"/>
      <c r="M31" s="252"/>
      <c r="N31" s="252"/>
      <c r="O31" s="252"/>
      <c r="P31" s="252"/>
      <c r="Q31" s="252"/>
      <c r="R31" s="252"/>
      <c r="S31" s="252"/>
      <c r="T31" s="252"/>
      <c r="U31" s="252"/>
      <c r="V31" s="252"/>
      <c r="W31" s="252"/>
      <c r="X31" s="252"/>
      <c r="AB31" s="278"/>
      <c r="AE31" s="278"/>
      <c r="AH31" s="278"/>
    </row>
    <row r="32" spans="1:42" ht="15" customHeight="1">
      <c r="A32" s="252"/>
      <c r="B32" s="252"/>
      <c r="C32" s="252"/>
      <c r="D32" s="252"/>
      <c r="E32" s="252"/>
      <c r="F32" s="252"/>
      <c r="G32" s="252"/>
      <c r="H32" s="252"/>
      <c r="I32" s="252"/>
      <c r="J32" s="252"/>
      <c r="K32" s="252"/>
      <c r="L32" s="252"/>
      <c r="M32" s="252"/>
      <c r="N32" s="252"/>
      <c r="O32" s="252"/>
      <c r="P32" s="252"/>
      <c r="Q32" s="252"/>
      <c r="R32" s="252"/>
      <c r="S32" s="252"/>
      <c r="T32" s="252"/>
      <c r="U32" s="252"/>
      <c r="V32" s="252"/>
      <c r="W32" s="252"/>
      <c r="X32" s="252"/>
      <c r="AB32" s="278"/>
      <c r="AE32" s="278"/>
      <c r="AH32" s="278"/>
    </row>
    <row r="33" spans="1:42" ht="15" customHeight="1">
      <c r="A33" s="252"/>
      <c r="B33" s="252"/>
      <c r="C33" s="252"/>
      <c r="D33" s="252"/>
      <c r="E33" s="252"/>
      <c r="F33" s="252"/>
      <c r="G33" s="252"/>
      <c r="H33" s="252"/>
      <c r="I33" s="252"/>
      <c r="J33" s="252"/>
      <c r="K33" s="252"/>
      <c r="L33" s="252"/>
      <c r="M33" s="252"/>
      <c r="N33" s="252"/>
      <c r="O33" s="252"/>
      <c r="P33" s="252"/>
      <c r="Q33" s="252"/>
      <c r="R33" s="252"/>
      <c r="S33" s="252"/>
      <c r="T33" s="252"/>
      <c r="U33" s="252"/>
      <c r="V33" s="252"/>
      <c r="W33" s="252"/>
      <c r="X33" s="252"/>
      <c r="Z33" s="257" t="s">
        <v>216</v>
      </c>
      <c r="AA33" s="257"/>
    </row>
    <row r="34" spans="1:42" ht="15" customHeight="1">
      <c r="A34" s="252"/>
      <c r="B34" s="252"/>
      <c r="C34" s="252"/>
      <c r="D34" s="252"/>
      <c r="E34" s="252"/>
      <c r="F34" s="252"/>
      <c r="G34" s="252"/>
      <c r="H34" s="252"/>
      <c r="I34" s="252"/>
      <c r="J34" s="252"/>
      <c r="K34" s="252"/>
      <c r="L34" s="252"/>
      <c r="M34" s="252"/>
      <c r="N34" s="252"/>
      <c r="O34" s="252"/>
      <c r="P34" s="252"/>
      <c r="Q34" s="252"/>
      <c r="R34" s="252"/>
      <c r="S34" s="252"/>
      <c r="T34" s="252"/>
      <c r="U34" s="252"/>
      <c r="V34" s="252"/>
      <c r="W34" s="252"/>
      <c r="X34" s="252"/>
      <c r="AA34" s="258">
        <v>2019</v>
      </c>
      <c r="AB34" s="272" t="s">
        <v>216</v>
      </c>
      <c r="AE34" s="272" t="s">
        <v>217</v>
      </c>
      <c r="AH34" s="272" t="s">
        <v>235</v>
      </c>
      <c r="AP34" s="258">
        <v>2022</v>
      </c>
    </row>
    <row r="35" spans="1:42" ht="15" customHeight="1" thickBot="1">
      <c r="A35" s="252"/>
      <c r="B35" s="252"/>
      <c r="C35" s="252"/>
      <c r="D35" s="252"/>
      <c r="E35" s="252"/>
      <c r="F35" s="252"/>
      <c r="G35" s="252"/>
      <c r="H35" s="252"/>
      <c r="I35" s="252"/>
      <c r="J35" s="252"/>
      <c r="K35" s="252"/>
      <c r="L35" s="252"/>
      <c r="M35" s="252"/>
      <c r="N35" s="252"/>
      <c r="O35" s="252"/>
      <c r="P35" s="252"/>
      <c r="Q35" s="252"/>
      <c r="R35" s="252"/>
      <c r="S35" s="252"/>
      <c r="T35" s="252"/>
      <c r="U35" s="252"/>
      <c r="V35" s="252"/>
      <c r="W35" s="252"/>
      <c r="X35" s="252"/>
      <c r="Z35" s="253" t="s">
        <v>204</v>
      </c>
      <c r="AA35" s="259">
        <v>21616722</v>
      </c>
      <c r="AP35" s="259">
        <v>1460985</v>
      </c>
    </row>
    <row r="36" spans="1:42" ht="15" customHeight="1">
      <c r="A36" s="252"/>
      <c r="B36" s="252"/>
      <c r="C36" s="252"/>
      <c r="D36" s="252"/>
      <c r="E36" s="252"/>
      <c r="F36" s="252"/>
      <c r="G36" s="252"/>
      <c r="H36" s="252"/>
      <c r="I36" s="252"/>
      <c r="J36" s="252"/>
      <c r="K36" s="252"/>
      <c r="L36" s="252"/>
      <c r="M36" s="252"/>
      <c r="N36" s="252"/>
      <c r="O36" s="252"/>
      <c r="P36" s="252"/>
      <c r="Q36" s="252"/>
      <c r="R36" s="252"/>
      <c r="S36" s="252"/>
      <c r="T36" s="252"/>
      <c r="U36" s="252"/>
      <c r="V36" s="252"/>
      <c r="W36" s="252"/>
      <c r="X36" s="252"/>
      <c r="Z36" s="253" t="s">
        <v>205</v>
      </c>
      <c r="AA36" s="259">
        <v>21387737</v>
      </c>
      <c r="AB36" s="273">
        <v>44317</v>
      </c>
      <c r="AC36" s="254">
        <v>271.17265500000002</v>
      </c>
      <c r="AE36" s="273">
        <v>44317</v>
      </c>
      <c r="AF36" s="254">
        <v>199.80040500000001</v>
      </c>
      <c r="AH36" s="273">
        <v>44317</v>
      </c>
      <c r="AI36" s="254">
        <v>17.345535000000002</v>
      </c>
      <c r="AK36" s="274" t="s">
        <v>226</v>
      </c>
      <c r="AL36" s="275">
        <v>2022</v>
      </c>
      <c r="AP36" s="259">
        <v>1349473</v>
      </c>
    </row>
    <row r="37" spans="1:42" ht="15" customHeight="1" thickBot="1">
      <c r="A37" s="252"/>
      <c r="B37" s="252"/>
      <c r="C37" s="252"/>
      <c r="D37" s="252"/>
      <c r="E37" s="252"/>
      <c r="F37" s="252"/>
      <c r="G37" s="252"/>
      <c r="H37" s="252"/>
      <c r="I37" s="252"/>
      <c r="J37" s="252"/>
      <c r="K37" s="252"/>
      <c r="L37" s="252"/>
      <c r="M37" s="252"/>
      <c r="N37" s="252"/>
      <c r="O37" s="252"/>
      <c r="P37" s="252"/>
      <c r="Q37" s="252"/>
      <c r="R37" s="252"/>
      <c r="S37" s="252"/>
      <c r="T37" s="252"/>
      <c r="U37" s="252"/>
      <c r="V37" s="252"/>
      <c r="W37" s="252"/>
      <c r="X37" s="252"/>
      <c r="Z37" s="253" t="s">
        <v>206</v>
      </c>
      <c r="AA37" s="259">
        <v>23910619</v>
      </c>
      <c r="AB37" s="273">
        <v>44348</v>
      </c>
      <c r="AC37" s="254">
        <v>274.06256999999999</v>
      </c>
      <c r="AE37" s="273">
        <v>44348</v>
      </c>
      <c r="AF37" s="254">
        <v>201.31011799999999</v>
      </c>
      <c r="AH37" s="273">
        <v>44348</v>
      </c>
      <c r="AI37" s="254">
        <v>17.552098999999998</v>
      </c>
      <c r="AK37" s="276" t="s">
        <v>236</v>
      </c>
      <c r="AL37" s="277">
        <v>2021</v>
      </c>
      <c r="AP37" s="259">
        <v>1386654</v>
      </c>
    </row>
    <row r="38" spans="1:42" ht="15" customHeight="1">
      <c r="A38" s="252"/>
      <c r="B38" s="252"/>
      <c r="C38" s="252"/>
      <c r="D38" s="252"/>
      <c r="E38" s="252"/>
      <c r="F38" s="252"/>
      <c r="G38" s="252"/>
      <c r="H38" s="252"/>
      <c r="I38" s="252"/>
      <c r="J38" s="252"/>
      <c r="K38" s="252"/>
      <c r="L38" s="252"/>
      <c r="M38" s="252"/>
      <c r="N38" s="252"/>
      <c r="O38" s="252"/>
      <c r="P38" s="252"/>
      <c r="Q38" s="252"/>
      <c r="R38" s="252"/>
      <c r="S38" s="252"/>
      <c r="T38" s="252"/>
      <c r="U38" s="252"/>
      <c r="V38" s="252"/>
      <c r="W38" s="252"/>
      <c r="X38" s="252"/>
      <c r="Z38" s="253" t="s">
        <v>207</v>
      </c>
      <c r="AA38" s="259">
        <v>23932607</v>
      </c>
      <c r="AB38" s="273">
        <v>44378</v>
      </c>
      <c r="AC38" s="254">
        <v>275.44546300000002</v>
      </c>
      <c r="AE38" s="273">
        <v>44378</v>
      </c>
      <c r="AF38" s="254">
        <v>201.99906300000001</v>
      </c>
      <c r="AH38" s="273">
        <v>44378</v>
      </c>
      <c r="AI38" s="254">
        <v>17.700386000000002</v>
      </c>
      <c r="AP38" s="259">
        <v>1474935</v>
      </c>
    </row>
    <row r="39" spans="1:42" ht="15" customHeight="1">
      <c r="A39" s="252"/>
      <c r="B39" s="252"/>
      <c r="C39" s="252"/>
      <c r="D39" s="252"/>
      <c r="E39" s="252"/>
      <c r="F39" s="252"/>
      <c r="G39" s="252"/>
      <c r="H39" s="252"/>
      <c r="I39" s="252"/>
      <c r="J39" s="252"/>
      <c r="K39" s="252"/>
      <c r="L39" s="252"/>
      <c r="M39" s="252"/>
      <c r="N39" s="252"/>
      <c r="O39" s="252"/>
      <c r="P39" s="252"/>
      <c r="Q39" s="252"/>
      <c r="R39" s="252"/>
      <c r="S39" s="252"/>
      <c r="T39" s="252"/>
      <c r="U39" s="252"/>
      <c r="V39" s="252"/>
      <c r="W39" s="252"/>
      <c r="X39" s="252"/>
      <c r="Z39" s="253" t="s">
        <v>208</v>
      </c>
      <c r="AA39" s="259">
        <v>25421795</v>
      </c>
      <c r="AB39" s="273">
        <v>44409</v>
      </c>
      <c r="AC39" s="254">
        <v>276.747367</v>
      </c>
      <c r="AE39" s="273">
        <v>44409</v>
      </c>
      <c r="AF39" s="254">
        <v>202.157746</v>
      </c>
      <c r="AH39" s="273">
        <v>44409</v>
      </c>
      <c r="AI39" s="254">
        <v>17.774260999999999</v>
      </c>
      <c r="AP39" s="259">
        <v>1604300</v>
      </c>
    </row>
    <row r="40" spans="1:42" ht="15" customHeight="1">
      <c r="A40" s="252"/>
      <c r="B40" s="252"/>
      <c r="C40" s="252"/>
      <c r="D40" s="252"/>
      <c r="E40" s="252"/>
      <c r="F40" s="252"/>
      <c r="G40" s="252"/>
      <c r="H40" s="252"/>
      <c r="I40" s="252"/>
      <c r="J40" s="252"/>
      <c r="K40" s="252"/>
      <c r="L40" s="252"/>
      <c r="M40" s="252"/>
      <c r="N40" s="252"/>
      <c r="O40" s="252"/>
      <c r="P40" s="252"/>
      <c r="Q40" s="252"/>
      <c r="R40" s="252"/>
      <c r="S40" s="252"/>
      <c r="T40" s="252"/>
      <c r="U40" s="252"/>
      <c r="V40" s="252"/>
      <c r="W40" s="252"/>
      <c r="X40" s="252"/>
      <c r="Z40" s="253" t="s">
        <v>209</v>
      </c>
      <c r="AA40" s="259">
        <v>23125768</v>
      </c>
      <c r="AB40" s="273">
        <v>44440</v>
      </c>
      <c r="AC40" s="254">
        <v>277.17386299999998</v>
      </c>
      <c r="AE40" s="273">
        <v>44440</v>
      </c>
      <c r="AF40" s="254">
        <v>201.62899400000001</v>
      </c>
      <c r="AH40" s="273">
        <v>44440</v>
      </c>
      <c r="AI40" s="254">
        <v>17.816631999999998</v>
      </c>
      <c r="AP40" s="259">
        <v>1474713</v>
      </c>
    </row>
    <row r="41" spans="1:42" ht="15" customHeight="1">
      <c r="A41" s="252"/>
      <c r="B41" s="252"/>
      <c r="C41" s="252"/>
      <c r="D41" s="252"/>
      <c r="E41" s="252"/>
      <c r="F41" s="252"/>
      <c r="G41" s="252"/>
      <c r="H41" s="252"/>
      <c r="I41" s="252"/>
      <c r="J41" s="252"/>
      <c r="K41" s="252"/>
      <c r="L41" s="252"/>
      <c r="M41" s="252"/>
      <c r="N41" s="252"/>
      <c r="O41" s="252"/>
      <c r="P41" s="252"/>
      <c r="Q41" s="252"/>
      <c r="R41" s="252"/>
      <c r="S41" s="252"/>
      <c r="T41" s="252"/>
      <c r="U41" s="252"/>
      <c r="V41" s="252"/>
      <c r="W41" s="252"/>
      <c r="X41" s="252"/>
      <c r="Z41" s="253" t="s">
        <v>210</v>
      </c>
      <c r="AA41" s="259">
        <v>24306034</v>
      </c>
      <c r="AB41" s="273">
        <v>44470</v>
      </c>
      <c r="AC41" s="254">
        <v>276.67334599999998</v>
      </c>
      <c r="AE41" s="273">
        <v>44470</v>
      </c>
      <c r="AF41" s="254">
        <v>200.251473</v>
      </c>
      <c r="AH41" s="273">
        <v>44470</v>
      </c>
      <c r="AI41" s="254">
        <v>17.741454999999998</v>
      </c>
      <c r="AP41" s="259">
        <v>1518965</v>
      </c>
    </row>
    <row r="42" spans="1:42" ht="15" customHeight="1">
      <c r="A42" s="252"/>
      <c r="B42" s="252"/>
      <c r="C42" s="252"/>
      <c r="D42" s="252"/>
      <c r="E42" s="252"/>
      <c r="F42" s="252"/>
      <c r="G42" s="252"/>
      <c r="H42" s="252"/>
      <c r="I42" s="252"/>
      <c r="J42" s="252"/>
      <c r="K42" s="252"/>
      <c r="L42" s="252"/>
      <c r="M42" s="252"/>
      <c r="N42" s="252"/>
      <c r="O42" s="252"/>
      <c r="P42" s="252"/>
      <c r="Q42" s="252"/>
      <c r="R42" s="252"/>
      <c r="S42" s="252"/>
      <c r="T42" s="252"/>
      <c r="U42" s="252"/>
      <c r="V42" s="252"/>
      <c r="W42" s="252"/>
      <c r="X42" s="252"/>
      <c r="Z42" s="253" t="s">
        <v>211</v>
      </c>
      <c r="AA42" s="259">
        <v>21902550</v>
      </c>
      <c r="AB42" s="273">
        <v>44501</v>
      </c>
      <c r="AC42" s="254">
        <v>276.22528</v>
      </c>
      <c r="AE42" s="273">
        <v>44501</v>
      </c>
      <c r="AF42" s="254">
        <v>198.95327700000001</v>
      </c>
      <c r="AH42" s="273">
        <v>44501</v>
      </c>
      <c r="AI42" s="254">
        <v>17.724955000000001</v>
      </c>
      <c r="AP42" s="259"/>
    </row>
    <row r="43" spans="1:42" ht="15" customHeight="1">
      <c r="A43" s="252"/>
      <c r="B43" s="252"/>
      <c r="C43" s="252"/>
      <c r="D43" s="252"/>
      <c r="E43" s="252"/>
      <c r="F43" s="252"/>
      <c r="G43" s="252"/>
      <c r="H43" s="252"/>
      <c r="I43" s="252"/>
      <c r="J43" s="252"/>
      <c r="K43" s="252"/>
      <c r="L43" s="252"/>
      <c r="M43" s="252"/>
      <c r="N43" s="252"/>
      <c r="O43" s="252"/>
      <c r="P43" s="252"/>
      <c r="Q43" s="252"/>
      <c r="R43" s="252"/>
      <c r="S43" s="252"/>
      <c r="T43" s="252"/>
      <c r="U43" s="252"/>
      <c r="V43" s="252"/>
      <c r="W43" s="252"/>
      <c r="X43" s="252"/>
      <c r="Z43" s="253" t="s">
        <v>212</v>
      </c>
      <c r="AA43" s="259">
        <v>21969911</v>
      </c>
      <c r="AB43" s="273">
        <v>44531</v>
      </c>
      <c r="AC43" s="254">
        <v>276.19818800000002</v>
      </c>
      <c r="AE43" s="273">
        <v>44531</v>
      </c>
      <c r="AF43" s="254">
        <v>197.95181099999999</v>
      </c>
      <c r="AH43" s="273">
        <v>44531</v>
      </c>
      <c r="AI43" s="254">
        <v>17.709254999999999</v>
      </c>
      <c r="AP43" s="259"/>
    </row>
    <row r="44" spans="1:42" ht="15" customHeight="1">
      <c r="A44" s="252"/>
      <c r="B44" s="252"/>
      <c r="C44" s="252"/>
      <c r="D44" s="252"/>
      <c r="E44" s="252"/>
      <c r="F44" s="252"/>
      <c r="G44" s="252"/>
      <c r="H44" s="252"/>
      <c r="I44" s="252"/>
      <c r="J44" s="252"/>
      <c r="K44" s="252"/>
      <c r="L44" s="252"/>
      <c r="M44" s="252"/>
      <c r="N44" s="252"/>
      <c r="O44" s="252"/>
      <c r="P44" s="252"/>
      <c r="Q44" s="252"/>
      <c r="R44" s="252"/>
      <c r="S44" s="252"/>
      <c r="T44" s="252"/>
      <c r="U44" s="252"/>
      <c r="V44" s="252"/>
      <c r="W44" s="252"/>
      <c r="X44" s="252"/>
      <c r="Z44" s="253" t="s">
        <v>213</v>
      </c>
      <c r="AA44" s="259">
        <v>23848860</v>
      </c>
      <c r="AB44" s="273">
        <v>44562</v>
      </c>
      <c r="AC44" s="254">
        <v>276.49715800000001</v>
      </c>
      <c r="AE44" s="273">
        <v>44562</v>
      </c>
      <c r="AF44" s="254">
        <v>197.236662</v>
      </c>
      <c r="AH44" s="273">
        <v>44562</v>
      </c>
      <c r="AI44" s="254">
        <v>17.683085999999999</v>
      </c>
      <c r="AP44" s="259"/>
    </row>
    <row r="45" spans="1:42" ht="15" customHeight="1">
      <c r="A45" s="252"/>
      <c r="B45" s="252"/>
      <c r="C45" s="252"/>
      <c r="D45" s="252"/>
      <c r="E45" s="252"/>
      <c r="F45" s="252"/>
      <c r="G45" s="252"/>
      <c r="H45" s="252"/>
      <c r="I45" s="252"/>
      <c r="J45" s="252"/>
      <c r="K45" s="252"/>
      <c r="L45" s="252"/>
      <c r="M45" s="252"/>
      <c r="N45" s="252"/>
      <c r="O45" s="252"/>
      <c r="P45" s="252"/>
      <c r="Q45" s="252"/>
      <c r="R45" s="252"/>
      <c r="S45" s="252"/>
      <c r="T45" s="252"/>
      <c r="U45" s="252"/>
      <c r="V45" s="252"/>
      <c r="W45" s="252"/>
      <c r="X45" s="252"/>
      <c r="Z45" s="253" t="s">
        <v>214</v>
      </c>
      <c r="AA45" s="259">
        <v>21694089</v>
      </c>
      <c r="AB45" s="273">
        <v>44593</v>
      </c>
      <c r="AC45" s="254">
        <v>276.41863699999999</v>
      </c>
      <c r="AE45" s="273">
        <v>44593</v>
      </c>
      <c r="AF45" s="254">
        <v>196.424744</v>
      </c>
      <c r="AH45" s="273">
        <v>44593</v>
      </c>
      <c r="AI45" s="254">
        <v>17.665714000000001</v>
      </c>
      <c r="AP45" s="259"/>
    </row>
    <row r="46" spans="1:42" ht="15" customHeight="1">
      <c r="A46" s="252"/>
      <c r="B46" s="252"/>
      <c r="C46" s="252"/>
      <c r="D46" s="252"/>
      <c r="E46" s="252"/>
      <c r="F46" s="252"/>
      <c r="G46" s="252"/>
      <c r="H46" s="252"/>
      <c r="I46" s="252"/>
      <c r="J46" s="252"/>
      <c r="K46" s="252"/>
      <c r="L46" s="252"/>
      <c r="M46" s="252"/>
      <c r="N46" s="252"/>
      <c r="O46" s="252"/>
      <c r="P46" s="252"/>
      <c r="Q46" s="252"/>
      <c r="R46" s="252"/>
      <c r="S46" s="252"/>
      <c r="T46" s="252"/>
      <c r="U46" s="252"/>
      <c r="V46" s="252"/>
      <c r="W46" s="252"/>
      <c r="X46" s="252"/>
      <c r="Z46" s="253" t="s">
        <v>215</v>
      </c>
      <c r="AA46" s="259">
        <v>20944890</v>
      </c>
      <c r="AB46" s="273">
        <v>44621</v>
      </c>
      <c r="AC46" s="254">
        <v>275.33436399999999</v>
      </c>
      <c r="AE46" s="273">
        <v>44621</v>
      </c>
      <c r="AF46" s="254">
        <v>195.23077799999999</v>
      </c>
      <c r="AH46" s="273">
        <v>44621</v>
      </c>
      <c r="AI46" s="254">
        <v>17.569132</v>
      </c>
      <c r="AP46" s="259"/>
    </row>
    <row r="47" spans="1:42" ht="15" customHeight="1">
      <c r="A47" s="252"/>
      <c r="B47" s="252"/>
      <c r="C47" s="252"/>
      <c r="D47" s="252"/>
      <c r="E47" s="252"/>
      <c r="F47" s="252"/>
      <c r="G47" s="252"/>
      <c r="H47" s="252"/>
      <c r="I47" s="252"/>
      <c r="J47" s="252"/>
      <c r="K47" s="252"/>
      <c r="L47" s="252"/>
      <c r="M47" s="252"/>
      <c r="N47" s="252"/>
      <c r="O47" s="252"/>
      <c r="P47" s="252"/>
      <c r="Q47" s="252"/>
      <c r="R47" s="252"/>
      <c r="S47" s="252"/>
      <c r="T47" s="252"/>
      <c r="U47" s="252"/>
      <c r="V47" s="252"/>
      <c r="W47" s="252"/>
      <c r="X47" s="252"/>
      <c r="AB47" s="273">
        <v>44652</v>
      </c>
      <c r="AC47" s="254">
        <v>275.10316799999998</v>
      </c>
      <c r="AE47" s="273">
        <v>44652</v>
      </c>
      <c r="AF47" s="254">
        <v>194.50659300000001</v>
      </c>
      <c r="AH47" s="273">
        <v>44652</v>
      </c>
      <c r="AI47" s="254">
        <v>17.545867999999999</v>
      </c>
      <c r="AP47" s="259"/>
    </row>
    <row r="48" spans="1:42" ht="15" customHeight="1">
      <c r="A48" s="252"/>
      <c r="B48" s="252"/>
      <c r="C48" s="252"/>
      <c r="D48" s="252"/>
      <c r="E48" s="252"/>
      <c r="F48" s="252"/>
      <c r="G48" s="252"/>
      <c r="H48" s="252"/>
      <c r="I48" s="252"/>
      <c r="J48" s="252"/>
      <c r="K48" s="252"/>
      <c r="L48" s="252"/>
      <c r="M48" s="252"/>
      <c r="N48" s="252"/>
      <c r="O48" s="252"/>
      <c r="P48" s="252"/>
      <c r="Q48" s="252"/>
      <c r="R48" s="252"/>
      <c r="S48" s="252"/>
      <c r="T48" s="252"/>
      <c r="U48" s="252"/>
      <c r="V48" s="252"/>
      <c r="W48" s="252"/>
      <c r="X48" s="252"/>
      <c r="AB48" s="273">
        <v>44682</v>
      </c>
      <c r="AC48" s="254">
        <v>277.74408499999998</v>
      </c>
      <c r="AE48" s="273">
        <v>44682</v>
      </c>
      <c r="AF48" s="254">
        <v>195.98914300000001</v>
      </c>
      <c r="AH48" s="273">
        <v>44682</v>
      </c>
      <c r="AI48" s="254">
        <v>17.715394</v>
      </c>
    </row>
    <row r="49" spans="1:35" ht="15" customHeight="1">
      <c r="A49" s="252"/>
      <c r="B49" s="252"/>
      <c r="C49" s="252"/>
      <c r="D49" s="252"/>
      <c r="E49" s="252"/>
      <c r="F49" s="252"/>
      <c r="G49" s="252"/>
      <c r="H49" s="252"/>
      <c r="I49" s="252"/>
      <c r="J49" s="252"/>
      <c r="K49" s="252"/>
      <c r="L49" s="252"/>
      <c r="M49" s="252"/>
      <c r="N49" s="252"/>
      <c r="O49" s="252"/>
      <c r="P49" s="252"/>
      <c r="Q49" s="252"/>
      <c r="R49" s="252"/>
      <c r="S49" s="252"/>
      <c r="T49" s="252"/>
      <c r="U49" s="252"/>
      <c r="V49" s="252"/>
      <c r="W49" s="252"/>
      <c r="X49" s="252"/>
      <c r="AB49" s="273">
        <v>44714</v>
      </c>
      <c r="AC49" s="254">
        <v>278.24818900000002</v>
      </c>
      <c r="AE49" s="273">
        <v>44714</v>
      </c>
      <c r="AF49" s="254">
        <v>195.573759</v>
      </c>
      <c r="AH49" s="273">
        <v>44714</v>
      </c>
      <c r="AI49" s="254">
        <v>17.711227999999998</v>
      </c>
    </row>
    <row r="50" spans="1:35" ht="15" customHeight="1">
      <c r="A50" s="252"/>
      <c r="B50" s="252"/>
      <c r="C50" s="252"/>
      <c r="D50" s="252"/>
      <c r="E50" s="252"/>
      <c r="F50" s="252"/>
      <c r="G50" s="252"/>
      <c r="H50" s="252"/>
      <c r="I50" s="252"/>
      <c r="J50" s="252"/>
      <c r="K50" s="252"/>
      <c r="L50" s="252"/>
      <c r="M50" s="252"/>
      <c r="N50" s="252"/>
      <c r="O50" s="252"/>
      <c r="P50" s="252"/>
      <c r="Q50" s="252"/>
      <c r="R50" s="252"/>
      <c r="S50" s="252"/>
      <c r="T50" s="252"/>
      <c r="U50" s="252"/>
      <c r="V50" s="252"/>
      <c r="W50" s="252"/>
      <c r="X50" s="252"/>
      <c r="AB50" s="273">
        <v>44746</v>
      </c>
      <c r="AC50" s="254">
        <v>278.14271100000002</v>
      </c>
      <c r="AE50" s="273">
        <v>44746</v>
      </c>
      <c r="AF50" s="254">
        <v>194.94725399999999</v>
      </c>
      <c r="AH50" s="273">
        <v>44746</v>
      </c>
      <c r="AI50" s="254">
        <v>17.676144000000001</v>
      </c>
    </row>
    <row r="51" spans="1:35" ht="15" customHeight="1">
      <c r="A51" s="252"/>
      <c r="B51" s="252"/>
      <c r="C51" s="252"/>
      <c r="D51" s="252"/>
      <c r="E51" s="252"/>
      <c r="F51" s="252"/>
      <c r="G51" s="252"/>
      <c r="H51" s="252"/>
      <c r="I51" s="252"/>
      <c r="J51" s="252"/>
      <c r="K51" s="252"/>
      <c r="L51" s="252"/>
      <c r="M51" s="252"/>
      <c r="N51" s="252"/>
      <c r="O51" s="252"/>
      <c r="P51" s="252"/>
      <c r="Q51" s="252"/>
      <c r="R51" s="252"/>
      <c r="S51" s="252"/>
      <c r="T51" s="252"/>
      <c r="U51" s="252"/>
      <c r="V51" s="252"/>
      <c r="W51" s="252"/>
      <c r="X51" s="252"/>
      <c r="AB51" s="273">
        <v>44778</v>
      </c>
      <c r="AC51" s="254">
        <v>277.53878700000001</v>
      </c>
      <c r="AE51" s="273">
        <v>44778</v>
      </c>
      <c r="AF51" s="254">
        <v>194.333505</v>
      </c>
      <c r="AH51" s="273">
        <v>44778</v>
      </c>
      <c r="AI51" s="254">
        <v>17.681687</v>
      </c>
    </row>
    <row r="52" spans="1:35" ht="15" customHeight="1">
      <c r="A52" s="252"/>
      <c r="B52" s="252"/>
      <c r="C52" s="252"/>
      <c r="D52" s="252"/>
      <c r="E52" s="252"/>
      <c r="F52" s="252"/>
      <c r="G52" s="252"/>
      <c r="H52" s="252"/>
      <c r="I52" s="252"/>
      <c r="J52" s="252"/>
      <c r="K52" s="252"/>
      <c r="L52" s="252"/>
      <c r="M52" s="252"/>
      <c r="N52" s="252"/>
      <c r="O52" s="252"/>
      <c r="P52" s="252"/>
      <c r="Q52" s="252"/>
      <c r="R52" s="252"/>
      <c r="S52" s="252"/>
      <c r="T52" s="252"/>
      <c r="U52" s="252"/>
      <c r="V52" s="252"/>
      <c r="W52" s="252"/>
      <c r="X52" s="252"/>
      <c r="AB52" s="278"/>
      <c r="AE52" s="278"/>
      <c r="AH52" s="278"/>
    </row>
    <row r="53" spans="1:35" ht="15" customHeight="1">
      <c r="A53" s="252"/>
      <c r="B53" s="252"/>
      <c r="C53" s="252"/>
      <c r="D53" s="252"/>
      <c r="E53" s="252"/>
      <c r="F53" s="252"/>
      <c r="G53" s="252"/>
      <c r="H53" s="252"/>
      <c r="I53" s="252"/>
      <c r="J53" s="252"/>
      <c r="K53" s="252"/>
      <c r="L53" s="252"/>
      <c r="M53" s="252"/>
      <c r="N53" s="252"/>
      <c r="O53" s="252"/>
      <c r="P53" s="252"/>
      <c r="Q53" s="252"/>
      <c r="R53" s="252"/>
      <c r="S53" s="252"/>
      <c r="T53" s="252"/>
      <c r="U53" s="252"/>
      <c r="V53" s="252"/>
      <c r="W53" s="252"/>
      <c r="X53" s="252"/>
      <c r="AB53" s="278"/>
      <c r="AE53" s="278"/>
      <c r="AH53" s="278"/>
    </row>
    <row r="54" spans="1:35" ht="15" customHeight="1">
      <c r="A54" s="252"/>
      <c r="B54" s="252"/>
      <c r="C54" s="252"/>
      <c r="D54" s="252"/>
      <c r="E54" s="252"/>
      <c r="F54" s="252"/>
      <c r="G54" s="252"/>
      <c r="H54" s="252"/>
      <c r="I54" s="252"/>
      <c r="J54" s="252"/>
      <c r="K54" s="252"/>
      <c r="L54" s="252"/>
      <c r="M54" s="252"/>
      <c r="N54" s="252"/>
      <c r="O54" s="252"/>
      <c r="P54" s="252"/>
      <c r="Q54" s="252"/>
      <c r="R54" s="252"/>
      <c r="S54" s="252"/>
      <c r="T54" s="252"/>
      <c r="U54" s="252"/>
      <c r="V54" s="252"/>
      <c r="W54" s="252"/>
      <c r="X54" s="252"/>
      <c r="Z54" s="259"/>
      <c r="AA54" s="259"/>
      <c r="AB54" s="278"/>
      <c r="AE54" s="278"/>
      <c r="AH54" s="278"/>
    </row>
    <row r="55" spans="1:35" ht="15" customHeight="1">
      <c r="A55" s="252"/>
      <c r="B55" s="252"/>
      <c r="C55" s="252"/>
      <c r="D55" s="252"/>
      <c r="E55" s="252"/>
      <c r="F55" s="252"/>
      <c r="G55" s="252"/>
      <c r="H55" s="252"/>
      <c r="I55" s="252"/>
      <c r="J55" s="252"/>
      <c r="K55" s="252"/>
      <c r="L55" s="252"/>
      <c r="M55" s="252"/>
      <c r="N55" s="252"/>
      <c r="O55" s="252"/>
      <c r="P55" s="252"/>
      <c r="Q55" s="252"/>
      <c r="R55" s="252"/>
      <c r="S55" s="252"/>
      <c r="T55" s="252"/>
      <c r="U55" s="252"/>
      <c r="V55" s="252"/>
      <c r="W55" s="252"/>
      <c r="X55" s="252"/>
      <c r="Z55" s="259"/>
      <c r="AA55" s="259"/>
      <c r="AB55" s="278"/>
      <c r="AE55" s="278"/>
      <c r="AH55" s="278"/>
    </row>
    <row r="56" spans="1:35" ht="15" customHeight="1">
      <c r="A56" s="252"/>
      <c r="B56" s="252"/>
      <c r="C56" s="252"/>
      <c r="D56" s="252"/>
      <c r="E56" s="252"/>
      <c r="F56" s="252"/>
      <c r="G56" s="252"/>
      <c r="H56" s="252"/>
      <c r="I56" s="252"/>
      <c r="J56" s="252"/>
      <c r="K56" s="252"/>
      <c r="L56" s="252"/>
      <c r="M56" s="252"/>
      <c r="N56" s="252"/>
      <c r="O56" s="252"/>
      <c r="P56" s="252"/>
      <c r="Q56" s="252"/>
      <c r="R56" s="252"/>
      <c r="S56" s="252"/>
      <c r="T56" s="252"/>
      <c r="U56" s="252"/>
      <c r="V56" s="252"/>
      <c r="W56" s="252"/>
      <c r="X56" s="252"/>
      <c r="Z56" s="259"/>
      <c r="AA56" s="259"/>
      <c r="AB56" s="278"/>
      <c r="AE56" s="278"/>
      <c r="AH56" s="278"/>
    </row>
    <row r="57" spans="1:35" ht="15" customHeight="1">
      <c r="A57" s="252"/>
      <c r="B57" s="252"/>
      <c r="C57" s="252"/>
      <c r="D57" s="252"/>
      <c r="E57" s="252"/>
      <c r="F57" s="252"/>
      <c r="G57" s="252"/>
      <c r="H57" s="252"/>
      <c r="I57" s="252"/>
      <c r="J57" s="252"/>
      <c r="K57" s="252"/>
      <c r="L57" s="252"/>
      <c r="M57" s="252"/>
      <c r="N57" s="252"/>
      <c r="O57" s="252"/>
      <c r="P57" s="252"/>
      <c r="Q57" s="252"/>
      <c r="R57" s="252"/>
      <c r="S57" s="252"/>
      <c r="T57" s="252"/>
      <c r="U57" s="252"/>
      <c r="V57" s="252"/>
      <c r="W57" s="252"/>
      <c r="X57" s="252"/>
      <c r="Z57" s="259"/>
      <c r="AA57" s="259"/>
      <c r="AB57" s="278"/>
      <c r="AH57" s="278"/>
    </row>
    <row r="58" spans="1:35" ht="15" customHeight="1">
      <c r="A58" s="252"/>
      <c r="B58" s="252"/>
      <c r="C58" s="252"/>
      <c r="D58" s="252"/>
      <c r="E58" s="252"/>
      <c r="F58" s="252"/>
      <c r="G58" s="252"/>
      <c r="H58" s="252"/>
      <c r="I58" s="252"/>
      <c r="J58" s="252"/>
      <c r="K58" s="252"/>
      <c r="L58" s="252"/>
      <c r="M58" s="252"/>
      <c r="N58" s="252"/>
      <c r="O58" s="252"/>
      <c r="P58" s="252"/>
      <c r="Q58" s="252"/>
      <c r="R58" s="252"/>
      <c r="S58" s="252"/>
      <c r="T58" s="252"/>
      <c r="U58" s="252"/>
      <c r="V58" s="252"/>
      <c r="W58" s="252"/>
      <c r="X58" s="252"/>
      <c r="Z58" s="259"/>
      <c r="AA58" s="259"/>
      <c r="AH58" s="278"/>
    </row>
    <row r="59" spans="1:35" ht="15" customHeight="1">
      <c r="A59" s="252"/>
      <c r="B59" s="252"/>
      <c r="C59" s="252"/>
      <c r="D59" s="252"/>
      <c r="E59" s="252"/>
      <c r="F59" s="252"/>
      <c r="G59" s="252"/>
      <c r="H59" s="252"/>
      <c r="I59" s="252"/>
      <c r="J59" s="252"/>
      <c r="K59" s="252"/>
      <c r="L59" s="252"/>
      <c r="M59" s="252"/>
      <c r="N59" s="252"/>
      <c r="O59" s="252"/>
      <c r="P59" s="252"/>
      <c r="Q59" s="252"/>
      <c r="R59" s="252"/>
      <c r="S59" s="252"/>
      <c r="T59" s="252"/>
      <c r="U59" s="252"/>
      <c r="V59" s="252"/>
      <c r="W59" s="252"/>
      <c r="X59" s="252"/>
      <c r="Z59" s="259"/>
      <c r="AA59" s="259"/>
    </row>
    <row r="60" spans="1:35" ht="15" customHeight="1">
      <c r="Z60" s="259"/>
      <c r="AA60" s="259"/>
    </row>
    <row r="61" spans="1:35" ht="15" customHeight="1">
      <c r="Z61" s="259"/>
      <c r="AA61" s="259"/>
    </row>
    <row r="62" spans="1:35" ht="15" customHeight="1">
      <c r="Z62" s="259"/>
      <c r="AA62" s="259"/>
    </row>
    <row r="63" spans="1:35" ht="15" customHeight="1">
      <c r="Z63" s="259"/>
      <c r="AA63" s="259"/>
    </row>
    <row r="64" spans="1:35" ht="15" customHeight="1">
      <c r="Z64" s="259"/>
      <c r="AA64" s="259"/>
    </row>
    <row r="65" spans="26:27" ht="15" customHeight="1">
      <c r="Z65" s="259"/>
      <c r="AA65" s="259"/>
    </row>
  </sheetData>
  <pageMargins left="0.63" right="0.25" top="0.47" bottom="0.19" header="0.3" footer="0.15"/>
  <pageSetup paperSize="9" scale="54" orientation="landscape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FB9E0-ED8C-472D-9453-445594B1E3CE}">
  <sheetPr>
    <pageSetUpPr fitToPage="1"/>
  </sheetPr>
  <dimension ref="A1:AU58"/>
  <sheetViews>
    <sheetView showGridLines="0" zoomScale="70" zoomScaleNormal="70" workbookViewId="0"/>
  </sheetViews>
  <sheetFormatPr baseColWidth="10" defaultColWidth="11.44140625" defaultRowHeight="15" customHeight="1"/>
  <cols>
    <col min="1" max="1" width="3.6640625" style="247" customWidth="1"/>
    <col min="2" max="8" width="11.5546875" style="247" customWidth="1"/>
    <col min="9" max="9" width="3.6640625" style="247" customWidth="1"/>
    <col min="10" max="16" width="11.5546875" style="247" customWidth="1"/>
    <col min="17" max="17" width="3.6640625" style="247" customWidth="1"/>
    <col min="18" max="25" width="11.5546875" style="247" customWidth="1"/>
    <col min="26" max="26" width="12.88671875" style="263" customWidth="1"/>
    <col min="27" max="27" width="12.88671875" style="264" customWidth="1"/>
    <col min="28" max="29" width="12.88671875" style="263" customWidth="1"/>
    <col min="30" max="30" width="12.88671875" style="264" customWidth="1"/>
    <col min="31" max="32" width="12.88671875" style="263" customWidth="1"/>
    <col min="33" max="33" width="12.88671875" style="264" customWidth="1"/>
    <col min="34" max="43" width="12.88671875" style="263" customWidth="1"/>
    <col min="44" max="45" width="12.88671875" style="262" customWidth="1"/>
    <col min="46" max="47" width="12.88671875" style="283" customWidth="1"/>
    <col min="48" max="63" width="12.88671875" style="247" customWidth="1"/>
    <col min="64" max="16384" width="11.44140625" style="247"/>
  </cols>
  <sheetData>
    <row r="1" spans="1:36" ht="24.6">
      <c r="B1" s="251" t="s">
        <v>237</v>
      </c>
      <c r="C1" s="279"/>
      <c r="D1" s="279"/>
      <c r="E1" s="279"/>
      <c r="F1" s="279"/>
      <c r="G1" s="279"/>
      <c r="H1" s="279"/>
      <c r="I1" s="279"/>
      <c r="J1" s="279"/>
      <c r="K1" s="279"/>
      <c r="T1" s="261"/>
      <c r="U1" s="261"/>
      <c r="V1" s="261"/>
      <c r="W1" s="261"/>
      <c r="X1" s="261"/>
      <c r="Y1" s="261"/>
      <c r="Z1" s="263" t="s">
        <v>229</v>
      </c>
    </row>
    <row r="2" spans="1:36" ht="15" customHeight="1">
      <c r="A2" s="261"/>
      <c r="B2" s="261"/>
      <c r="C2" s="261"/>
      <c r="D2" s="261"/>
      <c r="E2" s="261"/>
      <c r="F2" s="261"/>
      <c r="G2" s="261"/>
      <c r="H2" s="261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1"/>
      <c r="U2" s="261"/>
      <c r="V2" s="261"/>
      <c r="W2" s="261"/>
      <c r="X2" s="261"/>
      <c r="Y2" s="261"/>
      <c r="Z2" s="263" t="s">
        <v>238</v>
      </c>
    </row>
    <row r="3" spans="1:36" ht="15" customHeight="1">
      <c r="A3" s="261"/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3" t="s">
        <v>239</v>
      </c>
    </row>
    <row r="4" spans="1:36" ht="15" customHeight="1">
      <c r="A4" s="261"/>
      <c r="B4" s="261"/>
      <c r="C4" s="261"/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Y4" s="261"/>
      <c r="Z4" s="263" t="s">
        <v>232</v>
      </c>
    </row>
    <row r="5" spans="1:36" ht="15" customHeight="1">
      <c r="A5" s="261"/>
      <c r="B5" s="261"/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1"/>
      <c r="V5" s="261"/>
      <c r="W5" s="261"/>
      <c r="Y5" s="261"/>
      <c r="Z5" s="263" t="s">
        <v>233</v>
      </c>
    </row>
    <row r="6" spans="1:36" ht="15" customHeight="1">
      <c r="A6" s="261"/>
      <c r="B6" s="261"/>
      <c r="C6" s="261"/>
      <c r="D6" s="261"/>
      <c r="E6" s="261"/>
      <c r="F6" s="261"/>
      <c r="G6" s="261"/>
      <c r="H6" s="261"/>
      <c r="I6" s="261"/>
      <c r="J6" s="261"/>
      <c r="K6" s="261"/>
      <c r="L6" s="261"/>
      <c r="M6" s="261"/>
      <c r="N6" s="261"/>
      <c r="O6" s="261"/>
      <c r="P6" s="261"/>
      <c r="Q6" s="261"/>
      <c r="R6" s="261"/>
      <c r="S6" s="261"/>
      <c r="T6" s="261"/>
      <c r="U6" s="261"/>
      <c r="V6" s="261"/>
      <c r="W6" s="261"/>
      <c r="X6" s="256" t="s">
        <v>172</v>
      </c>
      <c r="Y6" s="261"/>
    </row>
    <row r="7" spans="1:36" ht="15" customHeight="1">
      <c r="A7" s="261"/>
      <c r="B7" s="261"/>
      <c r="C7" s="261"/>
      <c r="D7" s="261"/>
      <c r="E7" s="261"/>
      <c r="F7" s="261"/>
      <c r="G7" s="261"/>
      <c r="H7" s="261"/>
      <c r="I7" s="261"/>
      <c r="J7" s="261"/>
      <c r="K7" s="261"/>
      <c r="L7" s="261"/>
      <c r="M7" s="261"/>
      <c r="N7" s="261"/>
      <c r="O7" s="261"/>
      <c r="P7" s="261"/>
      <c r="Q7" s="261"/>
      <c r="R7" s="261"/>
      <c r="S7" s="261"/>
      <c r="T7" s="261"/>
      <c r="U7" s="261"/>
      <c r="V7" s="261"/>
      <c r="W7" s="261"/>
      <c r="Y7" s="261"/>
      <c r="Z7" s="266" t="s">
        <v>201</v>
      </c>
      <c r="AC7" s="266" t="s">
        <v>202</v>
      </c>
      <c r="AF7" s="266" t="s">
        <v>203</v>
      </c>
    </row>
    <row r="8" spans="1:36" ht="15" customHeight="1">
      <c r="A8" s="261"/>
      <c r="B8" s="261"/>
      <c r="C8" s="261"/>
      <c r="D8" s="261"/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AB8" s="280"/>
    </row>
    <row r="9" spans="1:36" ht="15" customHeight="1">
      <c r="A9" s="261"/>
      <c r="B9" s="261"/>
      <c r="C9" s="261"/>
      <c r="D9" s="261"/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81">
        <v>44317</v>
      </c>
      <c r="AA9" s="264">
        <v>-3.2296930744679743E-2</v>
      </c>
      <c r="AC9" s="281">
        <v>44317</v>
      </c>
      <c r="AD9" s="264">
        <v>-0.11998134809660414</v>
      </c>
      <c r="AF9" s="281">
        <v>44317</v>
      </c>
      <c r="AG9" s="264">
        <v>-3.7170017837479606E-2</v>
      </c>
      <c r="AI9" s="263" t="s">
        <v>224</v>
      </c>
      <c r="AJ9" s="263">
        <v>2022</v>
      </c>
    </row>
    <row r="10" spans="1:36" ht="15" customHeight="1">
      <c r="A10" s="261"/>
      <c r="B10" s="261"/>
      <c r="C10" s="261"/>
      <c r="D10" s="261"/>
      <c r="E10" s="261"/>
      <c r="F10" s="261"/>
      <c r="G10" s="261"/>
      <c r="H10" s="261"/>
      <c r="I10" s="261"/>
      <c r="J10" s="261"/>
      <c r="K10" s="261"/>
      <c r="L10" s="261"/>
      <c r="M10" s="261"/>
      <c r="N10" s="261"/>
      <c r="O10" s="261"/>
      <c r="P10" s="261"/>
      <c r="Q10" s="261"/>
      <c r="R10" s="261"/>
      <c r="S10" s="261"/>
      <c r="T10" s="261"/>
      <c r="U10" s="261"/>
      <c r="V10" s="261"/>
      <c r="W10" s="261"/>
      <c r="X10" s="261"/>
      <c r="Y10" s="261"/>
      <c r="Z10" s="281">
        <v>44348</v>
      </c>
      <c r="AA10" s="264">
        <v>-1.1005170745848858E-2</v>
      </c>
      <c r="AC10" s="281">
        <v>44348</v>
      </c>
      <c r="AD10" s="264">
        <v>-0.10232649483950539</v>
      </c>
      <c r="AF10" s="281">
        <v>44348</v>
      </c>
      <c r="AG10" s="264">
        <v>-1.2050849946496668E-2</v>
      </c>
      <c r="AI10" s="263" t="s">
        <v>234</v>
      </c>
      <c r="AJ10" s="263">
        <v>2021</v>
      </c>
    </row>
    <row r="11" spans="1:36" ht="15" customHeight="1">
      <c r="A11" s="261"/>
      <c r="B11" s="261"/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1"/>
      <c r="X11" s="261"/>
      <c r="Y11" s="261"/>
      <c r="Z11" s="281">
        <v>44378</v>
      </c>
      <c r="AA11" s="264">
        <v>8.66948879794208E-3</v>
      </c>
      <c r="AC11" s="281">
        <v>44378</v>
      </c>
      <c r="AD11" s="264">
        <v>-8.4529350113766957E-2</v>
      </c>
      <c r="AF11" s="281">
        <v>44378</v>
      </c>
      <c r="AG11" s="264">
        <v>2.5150005073011385E-2</v>
      </c>
    </row>
    <row r="12" spans="1:36" ht="15" customHeight="1">
      <c r="A12" s="261"/>
      <c r="B12" s="261"/>
      <c r="C12" s="261"/>
      <c r="D12" s="261"/>
      <c r="E12" s="261"/>
      <c r="F12" s="261"/>
      <c r="G12" s="261"/>
      <c r="H12" s="261"/>
      <c r="I12" s="261"/>
      <c r="J12" s="261"/>
      <c r="K12" s="261"/>
      <c r="L12" s="261"/>
      <c r="M12" s="261"/>
      <c r="N12" s="261"/>
      <c r="O12" s="261"/>
      <c r="P12" s="261"/>
      <c r="Q12" s="261"/>
      <c r="R12" s="261"/>
      <c r="S12" s="261"/>
      <c r="T12" s="261"/>
      <c r="U12" s="261"/>
      <c r="V12" s="261"/>
      <c r="W12" s="261"/>
      <c r="X12" s="261"/>
      <c r="Y12" s="261"/>
      <c r="Z12" s="281">
        <v>44409</v>
      </c>
      <c r="AA12" s="264">
        <v>2.9931900021573341E-2</v>
      </c>
      <c r="AC12" s="281">
        <v>44409</v>
      </c>
      <c r="AD12" s="264">
        <v>-5.1002474440878132E-2</v>
      </c>
      <c r="AF12" s="281">
        <v>44409</v>
      </c>
      <c r="AG12" s="264">
        <v>6.3674387055334444E-2</v>
      </c>
      <c r="AI12" s="263" t="s">
        <v>240</v>
      </c>
      <c r="AJ12" s="263">
        <v>2021</v>
      </c>
    </row>
    <row r="13" spans="1:36" ht="15" customHeight="1">
      <c r="A13" s="261"/>
      <c r="B13" s="261"/>
      <c r="C13" s="261"/>
      <c r="D13" s="261"/>
      <c r="E13" s="261"/>
      <c r="F13" s="261"/>
      <c r="G13" s="261"/>
      <c r="H13" s="261"/>
      <c r="I13" s="261"/>
      <c r="J13" s="261"/>
      <c r="K13" s="261"/>
      <c r="L13" s="261"/>
      <c r="M13" s="261"/>
      <c r="N13" s="261"/>
      <c r="O13" s="261"/>
      <c r="P13" s="261"/>
      <c r="Q13" s="261"/>
      <c r="R13" s="261"/>
      <c r="S13" s="261"/>
      <c r="T13" s="261"/>
      <c r="U13" s="261"/>
      <c r="V13" s="261"/>
      <c r="W13" s="261"/>
      <c r="X13" s="261"/>
      <c r="Y13" s="261"/>
      <c r="Z13" s="281">
        <v>44440</v>
      </c>
      <c r="AA13" s="264">
        <v>3.97519268810737E-2</v>
      </c>
      <c r="AC13" s="281">
        <v>44440</v>
      </c>
      <c r="AD13" s="264">
        <v>-3.3297327642771393E-2</v>
      </c>
      <c r="AF13" s="281">
        <v>44440</v>
      </c>
      <c r="AG13" s="264">
        <v>7.594563941478924E-2</v>
      </c>
      <c r="AI13" s="263" t="s">
        <v>241</v>
      </c>
      <c r="AJ13" s="263">
        <v>2020</v>
      </c>
    </row>
    <row r="14" spans="1:36" ht="15" customHeight="1">
      <c r="A14" s="261"/>
      <c r="B14" s="261"/>
      <c r="C14" s="261"/>
      <c r="D14" s="261"/>
      <c r="E14" s="261"/>
      <c r="F14" s="261"/>
      <c r="G14" s="261"/>
      <c r="H14" s="261"/>
      <c r="I14" s="261"/>
      <c r="J14" s="261"/>
      <c r="K14" s="261"/>
      <c r="L14" s="261"/>
      <c r="M14" s="261"/>
      <c r="N14" s="261"/>
      <c r="O14" s="261"/>
      <c r="P14" s="261"/>
      <c r="Q14" s="261"/>
      <c r="R14" s="261"/>
      <c r="S14" s="261"/>
      <c r="T14" s="261"/>
      <c r="U14" s="261"/>
      <c r="V14" s="261"/>
      <c r="W14" s="261"/>
      <c r="X14" s="261"/>
      <c r="Y14" s="261"/>
      <c r="Z14" s="281">
        <v>44470</v>
      </c>
      <c r="AA14" s="264">
        <v>4.7019546728201363E-2</v>
      </c>
      <c r="AC14" s="281">
        <v>44470</v>
      </c>
      <c r="AD14" s="264">
        <v>-1.5802786353800967E-2</v>
      </c>
      <c r="AF14" s="281">
        <v>44470</v>
      </c>
      <c r="AG14" s="264">
        <v>8.1584418758764626E-2</v>
      </c>
    </row>
    <row r="15" spans="1:36" ht="15" customHeight="1">
      <c r="A15" s="261"/>
      <c r="B15" s="261"/>
      <c r="C15" s="261"/>
      <c r="D15" s="261"/>
      <c r="E15" s="261"/>
      <c r="F15" s="261"/>
      <c r="G15" s="261"/>
      <c r="H15" s="261"/>
      <c r="I15" s="261"/>
      <c r="J15" s="261"/>
      <c r="K15" s="261"/>
      <c r="L15" s="261"/>
      <c r="M15" s="261"/>
      <c r="N15" s="261"/>
      <c r="O15" s="261"/>
      <c r="P15" s="261"/>
      <c r="Q15" s="261"/>
      <c r="R15" s="261"/>
      <c r="S15" s="261"/>
      <c r="T15" s="261"/>
      <c r="U15" s="261"/>
      <c r="V15" s="261"/>
      <c r="W15" s="261"/>
      <c r="X15" s="261"/>
      <c r="Y15" s="261"/>
      <c r="Z15" s="281">
        <v>44501</v>
      </c>
      <c r="AA15" s="264">
        <v>5.085808247340836E-2</v>
      </c>
      <c r="AC15" s="281">
        <v>44501</v>
      </c>
      <c r="AD15" s="264">
        <v>9.0658047011240236E-3</v>
      </c>
      <c r="AF15" s="281">
        <v>44501</v>
      </c>
      <c r="AG15" s="264">
        <v>7.6307982020327222E-2</v>
      </c>
    </row>
    <row r="16" spans="1:36" ht="15" customHeight="1">
      <c r="A16" s="261"/>
      <c r="B16" s="261"/>
      <c r="C16" s="261"/>
      <c r="D16" s="261"/>
      <c r="E16" s="261"/>
      <c r="F16" s="261"/>
      <c r="G16" s="261"/>
      <c r="H16" s="261"/>
      <c r="I16" s="261"/>
      <c r="J16" s="261"/>
      <c r="K16" s="261"/>
      <c r="L16" s="261"/>
      <c r="M16" s="261"/>
      <c r="N16" s="261"/>
      <c r="O16" s="261"/>
      <c r="P16" s="261"/>
      <c r="Q16" s="261"/>
      <c r="R16" s="261"/>
      <c r="S16" s="261"/>
      <c r="T16" s="261"/>
      <c r="U16" s="261"/>
      <c r="V16" s="261"/>
      <c r="W16" s="261"/>
      <c r="X16" s="261"/>
      <c r="Y16" s="261"/>
      <c r="Z16" s="281">
        <v>44531</v>
      </c>
      <c r="AA16" s="264">
        <v>5.608495042650645E-2</v>
      </c>
      <c r="AC16" s="281">
        <v>44531</v>
      </c>
      <c r="AD16" s="264">
        <v>2.3705487428082678E-2</v>
      </c>
      <c r="AF16" s="281">
        <v>44531</v>
      </c>
      <c r="AG16" s="264">
        <v>0.10195977755221521</v>
      </c>
    </row>
    <row r="17" spans="1:33" ht="15" customHeight="1">
      <c r="A17" s="261"/>
      <c r="B17" s="261"/>
      <c r="C17" s="261"/>
      <c r="D17" s="261"/>
      <c r="E17" s="261"/>
      <c r="F17" s="261"/>
      <c r="G17" s="261"/>
      <c r="H17" s="261"/>
      <c r="I17" s="261"/>
      <c r="J17" s="261"/>
      <c r="K17" s="261"/>
      <c r="L17" s="261"/>
      <c r="M17" s="261"/>
      <c r="N17" s="261"/>
      <c r="O17" s="261"/>
      <c r="P17" s="261"/>
      <c r="Q17" s="261"/>
      <c r="R17" s="261"/>
      <c r="S17" s="261"/>
      <c r="T17" s="261"/>
      <c r="U17" s="261"/>
      <c r="V17" s="261"/>
      <c r="W17" s="261"/>
      <c r="X17" s="261"/>
      <c r="Y17" s="261"/>
      <c r="Z17" s="281">
        <v>44562</v>
      </c>
      <c r="AA17" s="264">
        <v>7.1227417592410941E-2</v>
      </c>
      <c r="AC17" s="281">
        <v>44562</v>
      </c>
      <c r="AD17" s="264">
        <v>5.3519169791040752E-2</v>
      </c>
      <c r="AF17" s="281">
        <v>44562</v>
      </c>
      <c r="AG17" s="264">
        <v>0.1334081155887506</v>
      </c>
    </row>
    <row r="18" spans="1:33" ht="15" customHeight="1">
      <c r="A18" s="261"/>
      <c r="B18" s="261"/>
      <c r="C18" s="261"/>
      <c r="D18" s="261"/>
      <c r="E18" s="261"/>
      <c r="F18" s="261"/>
      <c r="G18" s="261"/>
      <c r="H18" s="261"/>
      <c r="I18" s="261"/>
      <c r="J18" s="261"/>
      <c r="K18" s="261"/>
      <c r="L18" s="261"/>
      <c r="M18" s="261"/>
      <c r="N18" s="261"/>
      <c r="O18" s="261"/>
      <c r="P18" s="261"/>
      <c r="Q18" s="261"/>
      <c r="R18" s="261"/>
      <c r="S18" s="261"/>
      <c r="T18" s="261"/>
      <c r="U18" s="261"/>
      <c r="V18" s="261"/>
      <c r="W18" s="261"/>
      <c r="X18" s="261"/>
      <c r="Y18" s="261"/>
      <c r="Z18" s="281">
        <v>44593</v>
      </c>
      <c r="AA18" s="264">
        <v>8.3562457782957289E-2</v>
      </c>
      <c r="AC18" s="281">
        <v>44593</v>
      </c>
      <c r="AD18" s="264">
        <v>7.6773347988849994E-2</v>
      </c>
      <c r="AF18" s="281">
        <v>44593</v>
      </c>
      <c r="AG18" s="264">
        <v>0.1555430364760727</v>
      </c>
    </row>
    <row r="19" spans="1:33" ht="15" customHeight="1">
      <c r="A19" s="261"/>
      <c r="B19" s="261"/>
      <c r="C19" s="261"/>
      <c r="D19" s="261"/>
      <c r="E19" s="261"/>
      <c r="F19" s="261"/>
      <c r="G19" s="261"/>
      <c r="H19" s="261"/>
      <c r="I19" s="261"/>
      <c r="J19" s="261"/>
      <c r="K19" s="261"/>
      <c r="L19" s="261"/>
      <c r="M19" s="261"/>
      <c r="N19" s="261"/>
      <c r="O19" s="261"/>
      <c r="P19" s="261"/>
      <c r="Q19" s="261"/>
      <c r="R19" s="261"/>
      <c r="S19" s="261"/>
      <c r="T19" s="261"/>
      <c r="U19" s="261"/>
      <c r="V19" s="261"/>
      <c r="W19" s="261"/>
      <c r="X19" s="261"/>
      <c r="Y19" s="261"/>
      <c r="Z19" s="281">
        <v>44621</v>
      </c>
      <c r="AA19" s="264">
        <v>7.8080732102192199E-2</v>
      </c>
      <c r="AC19" s="281">
        <v>44621</v>
      </c>
      <c r="AD19" s="264">
        <v>8.4742533114256557E-2</v>
      </c>
      <c r="AF19" s="281">
        <v>44621</v>
      </c>
      <c r="AG19" s="264">
        <v>0.14259110757126067</v>
      </c>
    </row>
    <row r="20" spans="1:33" ht="15" customHeight="1">
      <c r="A20" s="261"/>
      <c r="B20" s="261"/>
      <c r="C20" s="261"/>
      <c r="D20" s="261"/>
      <c r="E20" s="261"/>
      <c r="F20" s="261"/>
      <c r="G20" s="261"/>
      <c r="H20" s="261"/>
      <c r="I20" s="261"/>
      <c r="J20" s="261"/>
      <c r="K20" s="261"/>
      <c r="L20" s="261"/>
      <c r="M20" s="261"/>
      <c r="N20" s="261"/>
      <c r="O20" s="261"/>
      <c r="P20" s="261"/>
      <c r="Q20" s="261"/>
      <c r="R20" s="261"/>
      <c r="S20" s="261"/>
      <c r="T20" s="261"/>
      <c r="U20" s="261"/>
      <c r="V20" s="261"/>
      <c r="W20" s="261"/>
      <c r="X20" s="261"/>
      <c r="Y20" s="261"/>
      <c r="Z20" s="281">
        <v>44652</v>
      </c>
      <c r="AA20" s="264">
        <v>7.6313070552057813E-2</v>
      </c>
      <c r="AC20" s="281">
        <v>44652</v>
      </c>
      <c r="AD20" s="264">
        <v>0.11097691956717298</v>
      </c>
      <c r="AF20" s="281">
        <v>44652</v>
      </c>
      <c r="AG20" s="264">
        <v>0.1326808570134152</v>
      </c>
    </row>
    <row r="21" spans="1:33" ht="15" customHeight="1">
      <c r="A21" s="261"/>
      <c r="B21" s="261"/>
      <c r="C21" s="261"/>
      <c r="D21" s="261"/>
      <c r="E21" s="261"/>
      <c r="F21" s="261"/>
      <c r="G21" s="261"/>
      <c r="H21" s="261"/>
      <c r="I21" s="261"/>
      <c r="J21" s="261"/>
      <c r="K21" s="261"/>
      <c r="L21" s="261"/>
      <c r="M21" s="261"/>
      <c r="N21" s="261"/>
      <c r="O21" s="261"/>
      <c r="P21" s="261"/>
      <c r="Q21" s="261"/>
      <c r="R21" s="261"/>
      <c r="S21" s="261"/>
      <c r="T21" s="261"/>
      <c r="U21" s="261"/>
      <c r="V21" s="261"/>
      <c r="W21" s="261"/>
      <c r="X21" s="261"/>
      <c r="Y21" s="261"/>
      <c r="Z21" s="281">
        <v>44682</v>
      </c>
      <c r="AA21" s="264">
        <v>7.2394562929306266E-2</v>
      </c>
      <c r="AC21" s="281">
        <v>44682</v>
      </c>
      <c r="AD21" s="264">
        <v>0.11185638363589362</v>
      </c>
      <c r="AF21" s="281">
        <v>44682</v>
      </c>
      <c r="AG21" s="264">
        <v>0.12244288020059485</v>
      </c>
    </row>
    <row r="22" spans="1:33" ht="15" customHeight="1">
      <c r="A22" s="261"/>
      <c r="B22" s="261"/>
      <c r="C22" s="261"/>
      <c r="D22" s="261"/>
      <c r="E22" s="261"/>
      <c r="F22" s="261"/>
      <c r="G22" s="261"/>
      <c r="H22" s="261"/>
      <c r="I22" s="261"/>
      <c r="J22" s="261"/>
      <c r="K22" s="261"/>
      <c r="L22" s="261"/>
      <c r="M22" s="261"/>
      <c r="N22" s="261"/>
      <c r="O22" s="261"/>
      <c r="P22" s="261"/>
      <c r="Q22" s="261"/>
      <c r="R22" s="261"/>
      <c r="S22" s="261"/>
      <c r="T22" s="261"/>
      <c r="U22" s="261"/>
      <c r="V22" s="261"/>
      <c r="W22" s="261"/>
      <c r="X22" s="261"/>
      <c r="Y22" s="261"/>
      <c r="Z22" s="281">
        <v>44714</v>
      </c>
      <c r="AA22" s="264">
        <v>6.9203336991928807E-2</v>
      </c>
      <c r="AC22" s="281">
        <v>44714</v>
      </c>
      <c r="AD22" s="264">
        <v>0.11882288471304064</v>
      </c>
      <c r="AF22" s="281">
        <v>44714</v>
      </c>
      <c r="AG22" s="264">
        <v>0.11829641826116016</v>
      </c>
    </row>
    <row r="23" spans="1:33" ht="15" customHeight="1">
      <c r="A23" s="261"/>
      <c r="B23" s="261"/>
      <c r="C23" s="261"/>
      <c r="D23" s="261"/>
      <c r="E23" s="261"/>
      <c r="F23" s="261"/>
      <c r="G23" s="261"/>
      <c r="H23" s="261"/>
      <c r="I23" s="261"/>
      <c r="J23" s="261"/>
      <c r="K23" s="261"/>
      <c r="L23" s="261"/>
      <c r="M23" s="261"/>
      <c r="N23" s="261"/>
      <c r="O23" s="261"/>
      <c r="P23" s="261"/>
      <c r="Q23" s="261"/>
      <c r="R23" s="261"/>
      <c r="S23" s="261"/>
      <c r="T23" s="261"/>
      <c r="U23" s="261"/>
      <c r="V23" s="261"/>
      <c r="W23" s="261"/>
      <c r="X23" s="261"/>
      <c r="Y23" s="261"/>
      <c r="Z23" s="281">
        <v>44746</v>
      </c>
      <c r="AA23" s="264">
        <v>6.5443991271084065E-2</v>
      </c>
      <c r="AC23" s="281">
        <v>44746</v>
      </c>
      <c r="AD23" s="264">
        <v>0.12359190634146017</v>
      </c>
      <c r="AF23" s="281">
        <v>44746</v>
      </c>
      <c r="AG23" s="264">
        <v>0.1027128944258493</v>
      </c>
    </row>
    <row r="24" spans="1:33" ht="15" customHeight="1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  <c r="P24" s="261"/>
      <c r="Q24" s="261"/>
      <c r="R24" s="261"/>
      <c r="S24" s="261"/>
      <c r="T24" s="261"/>
      <c r="U24" s="261"/>
      <c r="V24" s="261"/>
      <c r="W24" s="261"/>
      <c r="X24" s="261"/>
      <c r="Y24" s="261"/>
      <c r="Z24" s="282"/>
      <c r="AC24" s="282"/>
      <c r="AF24" s="282"/>
    </row>
    <row r="25" spans="1:33" ht="15" customHeight="1">
      <c r="A25" s="261"/>
      <c r="B25" s="261"/>
      <c r="C25" s="261"/>
      <c r="D25" s="261"/>
      <c r="E25" s="261"/>
      <c r="F25" s="261"/>
      <c r="G25" s="261"/>
      <c r="H25" s="261"/>
      <c r="I25" s="261"/>
      <c r="J25" s="261"/>
      <c r="K25" s="261"/>
      <c r="L25" s="261"/>
      <c r="M25" s="261"/>
      <c r="N25" s="261"/>
      <c r="O25" s="261"/>
      <c r="P25" s="261"/>
      <c r="Q25" s="261"/>
      <c r="R25" s="261"/>
      <c r="S25" s="261"/>
      <c r="T25" s="261"/>
      <c r="U25" s="261"/>
      <c r="V25" s="261"/>
      <c r="W25" s="261"/>
      <c r="X25" s="261"/>
      <c r="Y25" s="261"/>
      <c r="Z25" s="282"/>
      <c r="AF25" s="282"/>
    </row>
    <row r="26" spans="1:33" ht="15" customHeight="1">
      <c r="A26" s="261"/>
      <c r="B26" s="261"/>
      <c r="C26" s="261"/>
      <c r="D26" s="261"/>
      <c r="E26" s="261"/>
      <c r="F26" s="261"/>
      <c r="G26" s="261"/>
      <c r="H26" s="261"/>
      <c r="I26" s="261"/>
      <c r="J26" s="261"/>
      <c r="K26" s="261"/>
      <c r="L26" s="261"/>
      <c r="M26" s="261"/>
      <c r="N26" s="261"/>
      <c r="O26" s="261"/>
      <c r="P26" s="261"/>
      <c r="Q26" s="261"/>
      <c r="R26" s="261"/>
      <c r="S26" s="261"/>
      <c r="T26" s="261"/>
      <c r="U26" s="261"/>
      <c r="V26" s="261"/>
      <c r="W26" s="261"/>
      <c r="X26" s="261"/>
      <c r="Y26" s="261"/>
    </row>
    <row r="27" spans="1:33" ht="15" customHeight="1">
      <c r="A27" s="261"/>
      <c r="B27" s="261"/>
      <c r="C27" s="261"/>
      <c r="D27" s="261"/>
      <c r="E27" s="261"/>
      <c r="F27" s="261"/>
      <c r="G27" s="261"/>
      <c r="H27" s="261"/>
      <c r="I27" s="261"/>
      <c r="J27" s="261"/>
      <c r="K27" s="261"/>
      <c r="L27" s="261"/>
      <c r="M27" s="261"/>
      <c r="N27" s="261"/>
      <c r="O27" s="261"/>
      <c r="P27" s="261"/>
      <c r="Q27" s="261"/>
      <c r="R27" s="261"/>
      <c r="S27" s="261"/>
      <c r="T27" s="261"/>
      <c r="U27" s="261"/>
      <c r="V27" s="261"/>
      <c r="W27" s="261"/>
      <c r="X27" s="261"/>
      <c r="Y27" s="261"/>
    </row>
    <row r="28" spans="1:33" ht="15" customHeight="1">
      <c r="A28" s="261"/>
      <c r="B28" s="261"/>
      <c r="C28" s="261"/>
      <c r="D28" s="261"/>
      <c r="E28" s="261"/>
      <c r="F28" s="261"/>
      <c r="G28" s="261"/>
      <c r="H28" s="261"/>
      <c r="I28" s="261"/>
      <c r="J28" s="261"/>
      <c r="K28" s="261"/>
      <c r="L28" s="261"/>
      <c r="M28" s="261"/>
      <c r="N28" s="261"/>
      <c r="O28" s="261"/>
      <c r="P28" s="261"/>
      <c r="Q28" s="261"/>
      <c r="R28" s="261"/>
      <c r="S28" s="261"/>
      <c r="T28" s="261"/>
      <c r="U28" s="261"/>
      <c r="V28" s="261"/>
      <c r="W28" s="261"/>
      <c r="X28" s="261"/>
      <c r="Y28" s="261"/>
    </row>
    <row r="29" spans="1:33" ht="15" customHeight="1">
      <c r="A29" s="261"/>
      <c r="B29" s="261"/>
      <c r="C29" s="261"/>
      <c r="D29" s="261"/>
      <c r="E29" s="261"/>
      <c r="F29" s="261"/>
      <c r="G29" s="261"/>
      <c r="H29" s="261"/>
      <c r="I29" s="261"/>
      <c r="J29" s="261"/>
      <c r="K29" s="261"/>
      <c r="L29" s="261"/>
      <c r="M29" s="261"/>
      <c r="N29" s="261"/>
      <c r="O29" s="261"/>
      <c r="P29" s="261"/>
      <c r="Q29" s="261"/>
      <c r="R29" s="261"/>
      <c r="S29" s="261"/>
      <c r="T29" s="261"/>
      <c r="U29" s="261"/>
      <c r="V29" s="261"/>
      <c r="W29" s="261"/>
      <c r="X29" s="261"/>
      <c r="Y29" s="261"/>
    </row>
    <row r="30" spans="1:33" ht="15" customHeight="1">
      <c r="A30" s="261"/>
      <c r="B30" s="261"/>
      <c r="C30" s="261"/>
      <c r="D30" s="261"/>
      <c r="E30" s="261"/>
      <c r="F30" s="261"/>
      <c r="G30" s="261"/>
      <c r="H30" s="261"/>
      <c r="I30" s="261"/>
      <c r="J30" s="261"/>
      <c r="K30" s="261"/>
      <c r="L30" s="261"/>
      <c r="M30" s="261"/>
      <c r="N30" s="261"/>
      <c r="O30" s="261"/>
      <c r="P30" s="261"/>
      <c r="Q30" s="261"/>
      <c r="R30" s="261"/>
      <c r="S30" s="261"/>
      <c r="T30" s="261"/>
      <c r="U30" s="261"/>
      <c r="V30" s="261"/>
      <c r="W30" s="261"/>
      <c r="X30" s="261"/>
      <c r="Y30" s="261"/>
    </row>
    <row r="31" spans="1:33" ht="15" customHeight="1">
      <c r="A31" s="261"/>
      <c r="B31" s="261"/>
      <c r="C31" s="261"/>
      <c r="D31" s="261"/>
      <c r="E31" s="261"/>
      <c r="F31" s="261"/>
      <c r="G31" s="261"/>
      <c r="H31" s="261"/>
      <c r="I31" s="261"/>
      <c r="J31" s="261"/>
      <c r="K31" s="261"/>
      <c r="L31" s="261"/>
      <c r="M31" s="261"/>
      <c r="N31" s="261"/>
      <c r="O31" s="261"/>
      <c r="P31" s="261"/>
      <c r="Q31" s="261"/>
      <c r="R31" s="261"/>
      <c r="S31" s="261"/>
      <c r="T31" s="261"/>
      <c r="U31" s="261"/>
      <c r="V31" s="261"/>
      <c r="W31" s="261"/>
      <c r="X31" s="261"/>
      <c r="Y31" s="261"/>
    </row>
    <row r="32" spans="1:33" ht="15" customHeight="1">
      <c r="A32" s="261"/>
      <c r="B32" s="261"/>
      <c r="C32" s="261"/>
      <c r="D32" s="261"/>
      <c r="E32" s="261"/>
      <c r="F32" s="261"/>
      <c r="G32" s="261"/>
      <c r="H32" s="261"/>
      <c r="I32" s="261"/>
      <c r="J32" s="261"/>
      <c r="K32" s="261"/>
      <c r="L32" s="261"/>
      <c r="M32" s="261"/>
      <c r="N32" s="261"/>
      <c r="O32" s="261"/>
      <c r="P32" s="261"/>
      <c r="Q32" s="261"/>
      <c r="R32" s="261"/>
      <c r="S32" s="261"/>
      <c r="T32" s="261"/>
      <c r="U32" s="261"/>
      <c r="V32" s="261"/>
      <c r="W32" s="261"/>
      <c r="X32" s="261"/>
      <c r="Y32" s="261"/>
    </row>
    <row r="33" spans="1:36" ht="15" customHeight="1">
      <c r="A33" s="261"/>
      <c r="B33" s="261"/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</row>
    <row r="34" spans="1:36" ht="15" customHeight="1">
      <c r="A34" s="261"/>
      <c r="B34" s="261"/>
      <c r="C34" s="261"/>
      <c r="D34" s="261"/>
      <c r="E34" s="261"/>
      <c r="F34" s="261"/>
      <c r="G34" s="261"/>
      <c r="H34" s="261"/>
      <c r="I34" s="261"/>
      <c r="J34" s="261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Z34" s="266" t="s">
        <v>216</v>
      </c>
      <c r="AC34" s="266" t="s">
        <v>217</v>
      </c>
      <c r="AF34" s="266" t="s">
        <v>218</v>
      </c>
    </row>
    <row r="35" spans="1:36" ht="15" customHeight="1">
      <c r="A35" s="261"/>
      <c r="B35" s="261"/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</row>
    <row r="36" spans="1:36" ht="15" customHeight="1">
      <c r="A36" s="261"/>
      <c r="B36" s="261"/>
      <c r="C36" s="261"/>
      <c r="D36" s="261"/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  <c r="Y36" s="261"/>
      <c r="Z36" s="281">
        <v>44317</v>
      </c>
      <c r="AA36" s="264">
        <v>3.3176820471204849E-2</v>
      </c>
      <c r="AC36" s="281">
        <v>44317</v>
      </c>
      <c r="AD36" s="264">
        <v>5.6149073775790724E-2</v>
      </c>
      <c r="AF36" s="281">
        <v>44317</v>
      </c>
      <c r="AG36" s="264">
        <v>3.0713666235557043E-2</v>
      </c>
      <c r="AI36" s="263" t="s">
        <v>226</v>
      </c>
      <c r="AJ36" s="263">
        <v>2022</v>
      </c>
    </row>
    <row r="37" spans="1:36" ht="15" customHeight="1">
      <c r="A37" s="261"/>
      <c r="B37" s="261"/>
      <c r="C37" s="261"/>
      <c r="D37" s="261"/>
      <c r="E37" s="261"/>
      <c r="F37" s="261"/>
      <c r="G37" s="261"/>
      <c r="H37" s="261"/>
      <c r="I37" s="261"/>
      <c r="J37" s="261"/>
      <c r="K37" s="261"/>
      <c r="L37" s="261"/>
      <c r="M37" s="261"/>
      <c r="N37" s="261"/>
      <c r="O37" s="261"/>
      <c r="P37" s="261"/>
      <c r="Q37" s="261"/>
      <c r="R37" s="261"/>
      <c r="S37" s="261"/>
      <c r="T37" s="261"/>
      <c r="U37" s="261"/>
      <c r="V37" s="261"/>
      <c r="W37" s="261"/>
      <c r="X37" s="261"/>
      <c r="Y37" s="261"/>
      <c r="Z37" s="281">
        <v>44348</v>
      </c>
      <c r="AA37" s="264">
        <v>5.4478845436970291E-2</v>
      </c>
      <c r="AC37" s="281">
        <v>44348</v>
      </c>
      <c r="AD37" s="264">
        <v>6.6461848107498292E-2</v>
      </c>
      <c r="AF37" s="281">
        <v>44348</v>
      </c>
      <c r="AG37" s="264">
        <v>5.3775140462097824E-2</v>
      </c>
      <c r="AI37" s="263" t="s">
        <v>236</v>
      </c>
      <c r="AJ37" s="263">
        <v>2021</v>
      </c>
    </row>
    <row r="38" spans="1:36" ht="15" customHeight="1">
      <c r="A38" s="261"/>
      <c r="B38" s="261"/>
      <c r="C38" s="261"/>
      <c r="D38" s="261"/>
      <c r="E38" s="261"/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  <c r="V38" s="261"/>
      <c r="W38" s="261"/>
      <c r="X38" s="261"/>
      <c r="Y38" s="261"/>
      <c r="Z38" s="281">
        <v>44378</v>
      </c>
      <c r="AA38" s="264">
        <v>6.8277349830211873E-2</v>
      </c>
      <c r="AC38" s="281">
        <v>44378</v>
      </c>
      <c r="AD38" s="264">
        <v>8.08038726901944E-2</v>
      </c>
      <c r="AF38" s="281">
        <v>44378</v>
      </c>
      <c r="AG38" s="264">
        <v>7.2996350315848127E-2</v>
      </c>
    </row>
    <row r="39" spans="1:36" ht="15" customHeight="1">
      <c r="A39" s="261"/>
      <c r="B39" s="261"/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81">
        <v>44409</v>
      </c>
      <c r="AA39" s="264">
        <v>7.3581722612025266E-2</v>
      </c>
      <c r="AC39" s="281">
        <v>44409</v>
      </c>
      <c r="AD39" s="264">
        <v>7.8527995959128849E-2</v>
      </c>
      <c r="AF39" s="281">
        <v>44409</v>
      </c>
      <c r="AG39" s="264">
        <v>7.8639977385228974E-2</v>
      </c>
      <c r="AI39" s="263" t="s">
        <v>242</v>
      </c>
      <c r="AJ39" s="263">
        <v>2021</v>
      </c>
    </row>
    <row r="40" spans="1:36" ht="15" customHeight="1">
      <c r="A40" s="261"/>
      <c r="B40" s="261"/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81">
        <v>44440</v>
      </c>
      <c r="AA40" s="264">
        <v>7.5245212739847314E-2</v>
      </c>
      <c r="AC40" s="281">
        <v>44440</v>
      </c>
      <c r="AD40" s="264">
        <v>7.1150979713181212E-2</v>
      </c>
      <c r="AF40" s="281">
        <v>44440</v>
      </c>
      <c r="AG40" s="264">
        <v>8.127261172729433E-2</v>
      </c>
      <c r="AI40" s="263" t="s">
        <v>243</v>
      </c>
      <c r="AJ40" s="263">
        <v>2020</v>
      </c>
    </row>
    <row r="41" spans="1:36" ht="15" customHeight="1">
      <c r="A41" s="261"/>
      <c r="B41" s="261"/>
      <c r="C41" s="261"/>
      <c r="D41" s="261"/>
      <c r="E41" s="261"/>
      <c r="F41" s="261"/>
      <c r="G41" s="261"/>
      <c r="H41" s="261"/>
      <c r="I41" s="261"/>
      <c r="J41" s="261"/>
      <c r="K41" s="261"/>
      <c r="L41" s="261"/>
      <c r="M41" s="261"/>
      <c r="N41" s="261"/>
      <c r="O41" s="261"/>
      <c r="P41" s="261"/>
      <c r="Q41" s="261"/>
      <c r="R41" s="261"/>
      <c r="S41" s="261"/>
      <c r="T41" s="261"/>
      <c r="U41" s="261"/>
      <c r="V41" s="261"/>
      <c r="W41" s="261"/>
      <c r="X41" s="261"/>
      <c r="Y41" s="261"/>
      <c r="Z41" s="281">
        <v>44470</v>
      </c>
      <c r="AA41" s="264">
        <v>7.4580264859136353E-2</v>
      </c>
      <c r="AC41" s="281">
        <v>44470</v>
      </c>
      <c r="AD41" s="264">
        <v>5.9588156124762294E-2</v>
      </c>
      <c r="AF41" s="281">
        <v>44470</v>
      </c>
      <c r="AG41" s="264">
        <v>7.6571233412972506E-2</v>
      </c>
    </row>
    <row r="42" spans="1:36" ht="15" customHeight="1">
      <c r="A42" s="261"/>
      <c r="B42" s="261"/>
      <c r="C42" s="261"/>
      <c r="D42" s="261"/>
      <c r="E42" s="261"/>
      <c r="F42" s="261"/>
      <c r="G42" s="261"/>
      <c r="H42" s="261"/>
      <c r="I42" s="261"/>
      <c r="J42" s="261"/>
      <c r="K42" s="261"/>
      <c r="L42" s="261"/>
      <c r="M42" s="261"/>
      <c r="N42" s="261"/>
      <c r="O42" s="261"/>
      <c r="P42" s="261"/>
      <c r="Q42" s="261"/>
      <c r="R42" s="261"/>
      <c r="S42" s="261"/>
      <c r="T42" s="261"/>
      <c r="U42" s="261"/>
      <c r="V42" s="261"/>
      <c r="W42" s="261"/>
      <c r="X42" s="261"/>
      <c r="Y42" s="261"/>
      <c r="Z42" s="281">
        <v>44501</v>
      </c>
      <c r="AA42" s="264">
        <v>6.537393231964686E-2</v>
      </c>
      <c r="AC42" s="281">
        <v>44501</v>
      </c>
      <c r="AD42" s="264">
        <v>4.0020850607342881E-2</v>
      </c>
      <c r="AF42" s="281">
        <v>44501</v>
      </c>
      <c r="AG42" s="264">
        <v>6.6674097100036675E-2</v>
      </c>
    </row>
    <row r="43" spans="1:36" ht="15" customHeight="1">
      <c r="A43" s="261"/>
      <c r="B43" s="261"/>
      <c r="C43" s="261"/>
      <c r="D43" s="261"/>
      <c r="E43" s="261"/>
      <c r="F43" s="261"/>
      <c r="G43" s="261"/>
      <c r="H43" s="261"/>
      <c r="I43" s="261"/>
      <c r="J43" s="261"/>
      <c r="K43" s="261"/>
      <c r="L43" s="261"/>
      <c r="M43" s="261"/>
      <c r="N43" s="261"/>
      <c r="O43" s="261"/>
      <c r="P43" s="261"/>
      <c r="Q43" s="261"/>
      <c r="R43" s="261"/>
      <c r="S43" s="261"/>
      <c r="T43" s="261"/>
      <c r="U43" s="261"/>
      <c r="V43" s="261"/>
      <c r="W43" s="261"/>
      <c r="X43" s="261"/>
      <c r="Y43" s="261"/>
      <c r="Z43" s="281">
        <v>44531</v>
      </c>
      <c r="AA43" s="264">
        <v>5.6370216489294196E-2</v>
      </c>
      <c r="AC43" s="281">
        <v>44531</v>
      </c>
      <c r="AD43" s="264">
        <v>2.2421777253976812E-2</v>
      </c>
      <c r="AF43" s="281">
        <v>44531</v>
      </c>
      <c r="AG43" s="264">
        <v>5.6038250010495713E-2</v>
      </c>
    </row>
    <row r="44" spans="1:36" ht="15" customHeight="1">
      <c r="A44" s="261"/>
      <c r="B44" s="261"/>
      <c r="C44" s="261"/>
      <c r="D44" s="261"/>
      <c r="E44" s="261"/>
      <c r="F44" s="261"/>
      <c r="G44" s="261"/>
      <c r="H44" s="261"/>
      <c r="I44" s="261"/>
      <c r="J44" s="261"/>
      <c r="K44" s="261"/>
      <c r="L44" s="261"/>
      <c r="M44" s="261"/>
      <c r="N44" s="261"/>
      <c r="O44" s="261"/>
      <c r="P44" s="261"/>
      <c r="Q44" s="261"/>
      <c r="R44" s="261"/>
      <c r="S44" s="261"/>
      <c r="T44" s="261"/>
      <c r="U44" s="261"/>
      <c r="V44" s="261"/>
      <c r="W44" s="261"/>
      <c r="X44" s="261"/>
      <c r="Y44" s="261"/>
      <c r="Z44" s="281">
        <v>44562</v>
      </c>
      <c r="AA44" s="264">
        <v>5.6541730906002952E-2</v>
      </c>
      <c r="AC44" s="281">
        <v>44562</v>
      </c>
      <c r="AD44" s="264">
        <v>1.3965485222009164E-2</v>
      </c>
      <c r="AF44" s="281">
        <v>44562</v>
      </c>
      <c r="AG44" s="264">
        <v>5.1275982464107132E-2</v>
      </c>
    </row>
    <row r="45" spans="1:36" ht="15" customHeight="1">
      <c r="A45" s="261"/>
      <c r="B45" s="261"/>
      <c r="C45" s="261"/>
      <c r="D45" s="261"/>
      <c r="E45" s="261"/>
      <c r="F45" s="261"/>
      <c r="G45" s="261"/>
      <c r="H45" s="261"/>
      <c r="I45" s="261"/>
      <c r="J45" s="261"/>
      <c r="K45" s="261"/>
      <c r="L45" s="261"/>
      <c r="M45" s="261"/>
      <c r="N45" s="261"/>
      <c r="O45" s="261"/>
      <c r="P45" s="261"/>
      <c r="Q45" s="261"/>
      <c r="R45" s="261"/>
      <c r="S45" s="261"/>
      <c r="T45" s="261"/>
      <c r="U45" s="261"/>
      <c r="V45" s="261"/>
      <c r="W45" s="261"/>
      <c r="X45" s="261"/>
      <c r="Y45" s="261"/>
      <c r="Z45" s="281">
        <v>44593</v>
      </c>
      <c r="AA45" s="264">
        <v>5.7677949004432211E-2</v>
      </c>
      <c r="AC45" s="281">
        <v>44593</v>
      </c>
      <c r="AD45" s="264">
        <v>8.7786489405812067E-3</v>
      </c>
      <c r="AF45" s="281">
        <v>44593</v>
      </c>
      <c r="AG45" s="264">
        <v>5.127725370591122E-2</v>
      </c>
    </row>
    <row r="46" spans="1:36" ht="15" customHeight="1">
      <c r="A46" s="261"/>
      <c r="B46" s="261"/>
      <c r="C46" s="261"/>
      <c r="D46" s="261"/>
      <c r="E46" s="261"/>
      <c r="F46" s="261"/>
      <c r="G46" s="261"/>
      <c r="H46" s="261"/>
      <c r="I46" s="261"/>
      <c r="J46" s="261"/>
      <c r="K46" s="261"/>
      <c r="L46" s="261"/>
      <c r="M46" s="261"/>
      <c r="N46" s="261"/>
      <c r="O46" s="261"/>
      <c r="P46" s="261"/>
      <c r="Q46" s="261"/>
      <c r="R46" s="261"/>
      <c r="S46" s="261"/>
      <c r="T46" s="261"/>
      <c r="U46" s="261"/>
      <c r="V46" s="261"/>
      <c r="W46" s="261"/>
      <c r="X46" s="261"/>
      <c r="Y46" s="261"/>
      <c r="Z46" s="281">
        <v>44621</v>
      </c>
      <c r="AA46" s="264">
        <v>4.5523648250621565E-2</v>
      </c>
      <c r="AC46" s="281">
        <v>44621</v>
      </c>
      <c r="AD46" s="264">
        <v>-3.7863608876990895E-3</v>
      </c>
      <c r="AF46" s="281">
        <v>44621</v>
      </c>
      <c r="AG46" s="264">
        <v>3.7063786393869119E-2</v>
      </c>
    </row>
    <row r="47" spans="1:36" ht="15" customHeight="1">
      <c r="A47" s="261"/>
      <c r="B47" s="261"/>
      <c r="C47" s="261"/>
      <c r="D47" s="261"/>
      <c r="E47" s="261"/>
      <c r="F47" s="261"/>
      <c r="G47" s="261"/>
      <c r="H47" s="261"/>
      <c r="I47" s="261"/>
      <c r="J47" s="261"/>
      <c r="K47" s="261"/>
      <c r="L47" s="261"/>
      <c r="M47" s="261"/>
      <c r="N47" s="261"/>
      <c r="O47" s="261"/>
      <c r="P47" s="261"/>
      <c r="Q47" s="261"/>
      <c r="R47" s="261"/>
      <c r="S47" s="261"/>
      <c r="T47" s="261"/>
      <c r="U47" s="261"/>
      <c r="V47" s="261"/>
      <c r="W47" s="261"/>
      <c r="X47" s="261"/>
      <c r="Y47" s="261"/>
      <c r="Z47" s="281">
        <v>44652</v>
      </c>
      <c r="AA47" s="264">
        <v>2.913249490708722E-2</v>
      </c>
      <c r="AC47" s="281">
        <v>44652</v>
      </c>
      <c r="AD47" s="264">
        <v>-1.6677794302476911E-2</v>
      </c>
      <c r="AF47" s="281">
        <v>44652</v>
      </c>
      <c r="AG47" s="264">
        <v>2.3455283267629311E-2</v>
      </c>
    </row>
    <row r="48" spans="1:36" ht="15" customHeight="1">
      <c r="A48" s="261"/>
      <c r="B48" s="261"/>
      <c r="C48" s="261"/>
      <c r="D48" s="261"/>
      <c r="E48" s="261"/>
      <c r="F48" s="261"/>
      <c r="G48" s="261"/>
      <c r="H48" s="261"/>
      <c r="I48" s="261"/>
      <c r="J48" s="261"/>
      <c r="K48" s="261"/>
      <c r="L48" s="261"/>
      <c r="M48" s="261"/>
      <c r="N48" s="261"/>
      <c r="O48" s="261"/>
      <c r="P48" s="261"/>
      <c r="Q48" s="261"/>
      <c r="R48" s="261"/>
      <c r="S48" s="261"/>
      <c r="T48" s="261"/>
      <c r="U48" s="261"/>
      <c r="V48" s="261"/>
      <c r="W48" s="261"/>
      <c r="X48" s="261"/>
      <c r="Y48" s="261"/>
      <c r="Z48" s="281">
        <v>44682</v>
      </c>
      <c r="AA48" s="264">
        <v>2.4188659435443471E-2</v>
      </c>
      <c r="AC48" s="281">
        <v>44682</v>
      </c>
      <c r="AD48" s="264">
        <v>-1.904209853828874E-2</v>
      </c>
      <c r="AF48" s="281">
        <v>44682</v>
      </c>
      <c r="AG48" s="264">
        <v>2.1281096259066032E-2</v>
      </c>
    </row>
    <row r="49" spans="1:33" ht="15" customHeight="1">
      <c r="A49" s="261"/>
      <c r="B49" s="261"/>
      <c r="C49" s="261"/>
      <c r="D49" s="261"/>
      <c r="E49" s="261"/>
      <c r="F49" s="261"/>
      <c r="G49" s="261"/>
      <c r="H49" s="261"/>
      <c r="I49" s="261"/>
      <c r="J49" s="261"/>
      <c r="K49" s="261"/>
      <c r="L49" s="261"/>
      <c r="M49" s="261"/>
      <c r="N49" s="261"/>
      <c r="O49" s="261"/>
      <c r="P49" s="261"/>
      <c r="Q49" s="261"/>
      <c r="R49" s="261"/>
      <c r="S49" s="261"/>
      <c r="T49" s="261"/>
      <c r="U49" s="261"/>
      <c r="V49" s="261"/>
      <c r="W49" s="261"/>
      <c r="X49" s="261"/>
      <c r="Y49" s="261"/>
      <c r="Z49" s="281">
        <v>44714</v>
      </c>
      <c r="AA49" s="264">
        <v>1.5228245141246361E-2</v>
      </c>
      <c r="AC49" s="281">
        <v>44714</v>
      </c>
      <c r="AD49" s="264">
        <v>-2.8462136215130586E-2</v>
      </c>
      <c r="AF49" s="281">
        <v>44714</v>
      </c>
      <c r="AG49" s="264">
        <v>9.0246756242657964E-3</v>
      </c>
    </row>
    <row r="50" spans="1:33" ht="15" customHeight="1">
      <c r="A50" s="261"/>
      <c r="B50" s="261"/>
      <c r="C50" s="261"/>
      <c r="D50" s="261"/>
      <c r="E50" s="261"/>
      <c r="F50" s="261"/>
      <c r="G50" s="261"/>
      <c r="H50" s="261"/>
      <c r="I50" s="261"/>
      <c r="J50" s="261"/>
      <c r="K50" s="261"/>
      <c r="L50" s="261"/>
      <c r="M50" s="261"/>
      <c r="N50" s="261"/>
      <c r="O50" s="261"/>
      <c r="P50" s="261"/>
      <c r="Q50" s="261"/>
      <c r="R50" s="261"/>
      <c r="S50" s="261"/>
      <c r="T50" s="261"/>
      <c r="U50" s="261"/>
      <c r="V50" s="261"/>
      <c r="W50" s="261"/>
      <c r="X50" s="261"/>
      <c r="Y50" s="261"/>
      <c r="Z50" s="281">
        <v>44746</v>
      </c>
      <c r="AA50" s="264">
        <v>9.7482854527903839E-3</v>
      </c>
      <c r="AC50" s="281">
        <v>44746</v>
      </c>
      <c r="AD50" s="264">
        <v>-3.4877221187902305E-2</v>
      </c>
      <c r="AF50" s="281">
        <v>44746</v>
      </c>
      <c r="AG50" s="264">
        <v>-1.4106472028349514E-3</v>
      </c>
    </row>
    <row r="51" spans="1:33" ht="15" customHeight="1">
      <c r="A51" s="261"/>
      <c r="B51" s="261"/>
      <c r="C51" s="261"/>
      <c r="D51" s="261"/>
      <c r="E51" s="261"/>
      <c r="F51" s="261"/>
      <c r="G51" s="261"/>
      <c r="H51" s="261"/>
      <c r="I51" s="261"/>
      <c r="J51" s="261"/>
      <c r="K51" s="261"/>
      <c r="L51" s="261"/>
      <c r="M51" s="261"/>
      <c r="N51" s="261"/>
      <c r="O51" s="261"/>
      <c r="P51" s="261"/>
      <c r="Q51" s="261"/>
      <c r="R51" s="261"/>
      <c r="S51" s="261"/>
      <c r="T51" s="261"/>
      <c r="U51" s="261"/>
      <c r="V51" s="261"/>
      <c r="W51" s="261"/>
      <c r="X51" s="261"/>
      <c r="Y51" s="261"/>
      <c r="Z51" s="282"/>
      <c r="AC51" s="282"/>
      <c r="AF51" s="282"/>
    </row>
    <row r="52" spans="1:33" ht="15" customHeight="1">
      <c r="A52" s="261"/>
      <c r="B52" s="261"/>
      <c r="C52" s="261"/>
      <c r="D52" s="261"/>
      <c r="E52" s="261"/>
      <c r="F52" s="261"/>
      <c r="G52" s="261"/>
      <c r="H52" s="261"/>
      <c r="I52" s="261"/>
      <c r="J52" s="261"/>
      <c r="K52" s="261"/>
      <c r="L52" s="261"/>
      <c r="M52" s="261"/>
      <c r="N52" s="261"/>
      <c r="O52" s="261"/>
      <c r="P52" s="261"/>
      <c r="Q52" s="261"/>
      <c r="R52" s="261"/>
      <c r="S52" s="261"/>
      <c r="T52" s="261"/>
      <c r="U52" s="261"/>
      <c r="V52" s="261"/>
      <c r="W52" s="261"/>
      <c r="X52" s="261"/>
      <c r="Y52" s="261"/>
      <c r="Z52" s="282"/>
      <c r="AF52" s="282"/>
    </row>
    <row r="53" spans="1:33" ht="15" customHeight="1">
      <c r="A53" s="261"/>
      <c r="B53" s="261"/>
      <c r="C53" s="261"/>
      <c r="D53" s="261"/>
      <c r="E53" s="261"/>
      <c r="F53" s="261"/>
      <c r="G53" s="261"/>
      <c r="H53" s="261"/>
      <c r="I53" s="261"/>
      <c r="J53" s="261"/>
      <c r="K53" s="261"/>
      <c r="L53" s="261"/>
      <c r="M53" s="261"/>
      <c r="N53" s="261"/>
      <c r="O53" s="261"/>
      <c r="P53" s="261"/>
      <c r="Q53" s="261"/>
      <c r="R53" s="261"/>
      <c r="S53" s="261"/>
      <c r="T53" s="261"/>
      <c r="U53" s="261"/>
      <c r="V53" s="261"/>
      <c r="W53" s="261"/>
      <c r="X53" s="261"/>
      <c r="Y53" s="261"/>
      <c r="Z53" s="282"/>
      <c r="AF53" s="282"/>
    </row>
    <row r="54" spans="1:33" ht="15" customHeight="1">
      <c r="A54" s="261"/>
      <c r="B54" s="261"/>
      <c r="C54" s="261"/>
      <c r="D54" s="261"/>
      <c r="E54" s="261"/>
      <c r="F54" s="261"/>
      <c r="G54" s="261"/>
      <c r="H54" s="261"/>
      <c r="I54" s="261"/>
      <c r="J54" s="261"/>
      <c r="K54" s="261"/>
      <c r="L54" s="261"/>
      <c r="M54" s="261"/>
      <c r="N54" s="261"/>
      <c r="O54" s="261"/>
      <c r="P54" s="261"/>
      <c r="Q54" s="261"/>
      <c r="R54" s="261"/>
      <c r="S54" s="261"/>
      <c r="T54" s="261"/>
      <c r="U54" s="261"/>
      <c r="V54" s="261"/>
      <c r="W54" s="261"/>
      <c r="X54" s="261"/>
      <c r="Y54" s="261"/>
      <c r="AF54" s="282"/>
    </row>
    <row r="55" spans="1:33" ht="15" customHeight="1">
      <c r="A55" s="261"/>
      <c r="B55" s="261"/>
      <c r="C55" s="261"/>
      <c r="D55" s="261"/>
      <c r="E55" s="261"/>
      <c r="F55" s="261"/>
      <c r="G55" s="261"/>
      <c r="H55" s="261"/>
      <c r="I55" s="261"/>
      <c r="J55" s="261"/>
      <c r="K55" s="261"/>
      <c r="L55" s="261"/>
      <c r="M55" s="261"/>
      <c r="N55" s="261"/>
      <c r="O55" s="261"/>
      <c r="P55" s="261"/>
      <c r="Q55" s="261"/>
      <c r="R55" s="261"/>
      <c r="S55" s="261"/>
      <c r="T55" s="261"/>
      <c r="U55" s="261"/>
      <c r="V55" s="261"/>
      <c r="W55" s="261"/>
      <c r="X55" s="261"/>
      <c r="Y55" s="261"/>
    </row>
    <row r="56" spans="1:33" ht="15" customHeight="1">
      <c r="A56" s="261"/>
      <c r="B56" s="261"/>
      <c r="C56" s="261"/>
      <c r="D56" s="261"/>
      <c r="E56" s="261"/>
      <c r="F56" s="261"/>
      <c r="G56" s="261"/>
      <c r="H56" s="261"/>
      <c r="I56" s="261"/>
      <c r="J56" s="261"/>
      <c r="K56" s="261"/>
      <c r="L56" s="261"/>
      <c r="M56" s="261"/>
      <c r="N56" s="261"/>
      <c r="O56" s="261"/>
      <c r="P56" s="261"/>
      <c r="Q56" s="261"/>
      <c r="R56" s="261"/>
      <c r="S56" s="261"/>
      <c r="T56" s="261"/>
      <c r="U56" s="261"/>
      <c r="V56" s="261"/>
      <c r="W56" s="261"/>
      <c r="X56" s="261"/>
      <c r="Y56" s="261"/>
    </row>
    <row r="57" spans="1:33" ht="15" customHeight="1">
      <c r="A57" s="261"/>
      <c r="B57" s="261"/>
      <c r="C57" s="261"/>
      <c r="D57" s="261"/>
      <c r="E57" s="261"/>
      <c r="F57" s="261"/>
      <c r="G57" s="261"/>
      <c r="H57" s="261"/>
      <c r="I57" s="261"/>
      <c r="J57" s="261"/>
      <c r="K57" s="261"/>
      <c r="L57" s="261"/>
      <c r="M57" s="261"/>
      <c r="N57" s="261"/>
      <c r="O57" s="261"/>
      <c r="P57" s="261"/>
      <c r="Q57" s="261"/>
      <c r="R57" s="261"/>
      <c r="S57" s="261"/>
      <c r="T57" s="261"/>
      <c r="U57" s="261"/>
      <c r="V57" s="261"/>
      <c r="W57" s="261"/>
      <c r="X57" s="261"/>
      <c r="Y57" s="261"/>
    </row>
    <row r="58" spans="1:33" ht="15" customHeight="1">
      <c r="A58" s="261"/>
      <c r="B58" s="261"/>
      <c r="C58" s="261"/>
      <c r="D58" s="261"/>
      <c r="E58" s="261"/>
      <c r="F58" s="261"/>
      <c r="G58" s="261"/>
      <c r="H58" s="261"/>
      <c r="I58" s="261"/>
      <c r="J58" s="261"/>
      <c r="K58" s="261"/>
      <c r="L58" s="261"/>
      <c r="M58" s="261"/>
      <c r="N58" s="261"/>
      <c r="O58" s="261"/>
      <c r="P58" s="261"/>
      <c r="Q58" s="261"/>
      <c r="R58" s="261"/>
      <c r="S58" s="261"/>
      <c r="T58" s="261"/>
      <c r="U58" s="261"/>
      <c r="V58" s="261"/>
      <c r="W58" s="261"/>
      <c r="X58" s="261"/>
      <c r="Y58" s="261"/>
    </row>
  </sheetData>
  <mergeCells count="1">
    <mergeCell ref="I2:S2"/>
  </mergeCells>
  <pageMargins left="0.63" right="0.25" top="0.47" bottom="0.19" header="0.3" footer="0.15"/>
  <pageSetup paperSize="9" scale="54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8B3C1-9BBA-43EA-9D87-A81C6A7D6C4E}">
  <sheetPr codeName="Hoja5">
    <pageSetUpPr fitToPage="1"/>
  </sheetPr>
  <dimension ref="A1:O62"/>
  <sheetViews>
    <sheetView zoomScale="80" zoomScaleNormal="80" workbookViewId="0"/>
  </sheetViews>
  <sheetFormatPr baseColWidth="10" defaultColWidth="11.44140625" defaultRowHeight="14.4"/>
  <cols>
    <col min="1" max="1" width="39.6640625" customWidth="1"/>
    <col min="2" max="2" width="42.109375" customWidth="1"/>
    <col min="3" max="4" width="14.6640625" customWidth="1"/>
    <col min="5" max="5" width="16.6640625" customWidth="1"/>
    <col min="6" max="6" width="8" customWidth="1"/>
    <col min="7" max="8" width="14.6640625" customWidth="1"/>
    <col min="9" max="9" width="16.6640625" customWidth="1"/>
    <col min="10" max="10" width="8" customWidth="1"/>
    <col min="11" max="12" width="14.6640625" customWidth="1"/>
    <col min="13" max="13" width="16.6640625" customWidth="1"/>
    <col min="14" max="14" width="8" customWidth="1"/>
  </cols>
  <sheetData>
    <row r="1" spans="1:15" ht="19.2" customHeight="1">
      <c r="A1" s="32" t="s">
        <v>47</v>
      </c>
      <c r="B1" s="32"/>
      <c r="C1" s="82"/>
      <c r="D1" s="32"/>
      <c r="E1" s="32"/>
      <c r="H1" s="32"/>
      <c r="I1" s="32"/>
      <c r="L1" s="32"/>
      <c r="M1" s="32"/>
    </row>
    <row r="2" spans="1:15" ht="15" customHeight="1">
      <c r="A2" s="79"/>
      <c r="B2" s="79"/>
      <c r="C2" s="82"/>
    </row>
    <row r="3" spans="1:15" ht="15" customHeight="1">
      <c r="A3" s="82"/>
      <c r="B3" s="82"/>
      <c r="C3" s="82"/>
    </row>
    <row r="4" spans="1:15" ht="15" customHeight="1">
      <c r="A4" s="83" t="s">
        <v>51</v>
      </c>
      <c r="B4" s="31"/>
      <c r="N4" s="113" t="s">
        <v>172</v>
      </c>
    </row>
    <row r="5" spans="1:15" ht="19.2" customHeight="1">
      <c r="A5" s="83"/>
      <c r="B5" s="83"/>
      <c r="C5" s="206" t="s">
        <v>3</v>
      </c>
      <c r="D5" s="206"/>
      <c r="E5" s="206"/>
      <c r="F5" s="206"/>
      <c r="G5" s="206" t="s">
        <v>4</v>
      </c>
      <c r="H5" s="206"/>
      <c r="I5" s="206"/>
      <c r="J5" s="206"/>
      <c r="K5" s="206" t="s">
        <v>5</v>
      </c>
      <c r="L5" s="206"/>
      <c r="M5" s="206"/>
      <c r="N5" s="206"/>
    </row>
    <row r="6" spans="1:15" ht="19.5" customHeight="1">
      <c r="A6" s="209" t="s">
        <v>88</v>
      </c>
      <c r="B6" s="209"/>
      <c r="C6" s="207" t="s">
        <v>89</v>
      </c>
      <c r="D6" s="207"/>
      <c r="E6" s="208" t="s">
        <v>12</v>
      </c>
      <c r="F6" s="208"/>
      <c r="G6" s="208" t="s">
        <v>89</v>
      </c>
      <c r="H6" s="208"/>
      <c r="I6" s="208" t="s">
        <v>12</v>
      </c>
      <c r="J6" s="208"/>
      <c r="K6" s="208" t="s">
        <v>89</v>
      </c>
      <c r="L6" s="208"/>
      <c r="M6" s="208" t="s">
        <v>12</v>
      </c>
      <c r="N6" s="208"/>
    </row>
    <row r="7" spans="1:15" ht="19.5" customHeight="1">
      <c r="A7" s="209"/>
      <c r="B7" s="209"/>
      <c r="C7" s="180">
        <v>2025</v>
      </c>
      <c r="D7" s="180">
        <v>2026</v>
      </c>
      <c r="E7" s="88" t="s">
        <v>13</v>
      </c>
      <c r="F7" s="88" t="s">
        <v>14</v>
      </c>
      <c r="G7" s="180">
        <v>2025</v>
      </c>
      <c r="H7" s="180">
        <v>2026</v>
      </c>
      <c r="I7" s="88" t="s">
        <v>13</v>
      </c>
      <c r="J7" s="88" t="s">
        <v>14</v>
      </c>
      <c r="K7" s="180">
        <v>2025</v>
      </c>
      <c r="L7" s="180">
        <v>2026</v>
      </c>
      <c r="M7" s="88" t="s">
        <v>13</v>
      </c>
      <c r="N7" s="88" t="s">
        <v>14</v>
      </c>
    </row>
    <row r="8" spans="1:15" s="138" customFormat="1" ht="19.5" customHeight="1">
      <c r="A8" s="181" t="s">
        <v>90</v>
      </c>
      <c r="B8" s="182" t="s">
        <v>91</v>
      </c>
      <c r="C8" s="183">
        <v>15372921</v>
      </c>
      <c r="D8" s="184">
        <v>14337622</v>
      </c>
      <c r="E8" s="185">
        <v>-1035299</v>
      </c>
      <c r="F8" s="186">
        <v>-6.7345626768003228</v>
      </c>
      <c r="G8" s="187">
        <v>0</v>
      </c>
      <c r="H8" s="184">
        <v>0</v>
      </c>
      <c r="I8" s="185">
        <v>0</v>
      </c>
      <c r="J8" s="186" t="s">
        <v>151</v>
      </c>
      <c r="K8" s="187">
        <v>1822</v>
      </c>
      <c r="L8" s="184">
        <v>909</v>
      </c>
      <c r="M8" s="185">
        <v>-913</v>
      </c>
      <c r="N8" s="186">
        <v>-50.109769484083422</v>
      </c>
      <c r="O8" s="152"/>
    </row>
    <row r="9" spans="1:15" s="138" customFormat="1" ht="19.5" customHeight="1">
      <c r="A9" s="181" t="s">
        <v>90</v>
      </c>
      <c r="B9" s="182" t="s">
        <v>92</v>
      </c>
      <c r="C9" s="183">
        <v>2350831</v>
      </c>
      <c r="D9" s="184">
        <v>2996881</v>
      </c>
      <c r="E9" s="185">
        <v>646050</v>
      </c>
      <c r="F9" s="186">
        <v>27.481771339581631</v>
      </c>
      <c r="G9" s="187">
        <v>0</v>
      </c>
      <c r="H9" s="184">
        <v>0</v>
      </c>
      <c r="I9" s="185">
        <v>0</v>
      </c>
      <c r="J9" s="186" t="s">
        <v>151</v>
      </c>
      <c r="K9" s="187">
        <v>126433</v>
      </c>
      <c r="L9" s="184">
        <v>103698</v>
      </c>
      <c r="M9" s="185">
        <v>-22735</v>
      </c>
      <c r="N9" s="186">
        <v>-17.981856002784081</v>
      </c>
      <c r="O9" s="152"/>
    </row>
    <row r="10" spans="1:15" s="138" customFormat="1" ht="19.5" customHeight="1">
      <c r="A10" s="181" t="s">
        <v>90</v>
      </c>
      <c r="B10" s="182" t="s">
        <v>93</v>
      </c>
      <c r="C10" s="183">
        <v>5919475</v>
      </c>
      <c r="D10" s="184">
        <v>5931836</v>
      </c>
      <c r="E10" s="185">
        <v>12361</v>
      </c>
      <c r="F10" s="186">
        <v>0.20881919426976481</v>
      </c>
      <c r="G10" s="187">
        <v>0</v>
      </c>
      <c r="H10" s="184">
        <v>0</v>
      </c>
      <c r="I10" s="185">
        <v>0</v>
      </c>
      <c r="J10" s="186" t="s">
        <v>151</v>
      </c>
      <c r="K10" s="187">
        <v>9812</v>
      </c>
      <c r="L10" s="184">
        <v>12885</v>
      </c>
      <c r="M10" s="185">
        <v>3073</v>
      </c>
      <c r="N10" s="186">
        <v>31.318793314309001</v>
      </c>
      <c r="O10" s="152"/>
    </row>
    <row r="11" spans="1:15" s="138" customFormat="1" ht="19.5" customHeight="1">
      <c r="A11" s="181" t="s">
        <v>90</v>
      </c>
      <c r="B11" s="182" t="s">
        <v>94</v>
      </c>
      <c r="C11" s="183">
        <v>4877755</v>
      </c>
      <c r="D11" s="184">
        <v>5260122</v>
      </c>
      <c r="E11" s="185">
        <v>382367</v>
      </c>
      <c r="F11" s="186">
        <v>7.8389956035102273</v>
      </c>
      <c r="G11" s="187">
        <v>0</v>
      </c>
      <c r="H11" s="184">
        <v>0</v>
      </c>
      <c r="I11" s="185">
        <v>0</v>
      </c>
      <c r="J11" s="186" t="s">
        <v>151</v>
      </c>
      <c r="K11" s="187">
        <v>2719</v>
      </c>
      <c r="L11" s="184">
        <v>2351</v>
      </c>
      <c r="M11" s="185">
        <v>-368</v>
      </c>
      <c r="N11" s="186">
        <v>-13.534387642515631</v>
      </c>
      <c r="O11" s="152"/>
    </row>
    <row r="12" spans="1:15" s="138" customFormat="1" ht="19.5" customHeight="1">
      <c r="A12" s="181" t="s">
        <v>90</v>
      </c>
      <c r="B12" s="182" t="s">
        <v>95</v>
      </c>
      <c r="C12" s="183">
        <v>1342400</v>
      </c>
      <c r="D12" s="184">
        <v>1407389</v>
      </c>
      <c r="E12" s="185">
        <v>64989</v>
      </c>
      <c r="F12" s="186">
        <v>4.8412544696066817</v>
      </c>
      <c r="G12" s="187">
        <v>0</v>
      </c>
      <c r="H12" s="184">
        <v>0</v>
      </c>
      <c r="I12" s="185">
        <v>0</v>
      </c>
      <c r="J12" s="186" t="s">
        <v>151</v>
      </c>
      <c r="K12" s="187">
        <v>88139</v>
      </c>
      <c r="L12" s="184">
        <v>89900</v>
      </c>
      <c r="M12" s="185">
        <v>1761</v>
      </c>
      <c r="N12" s="186">
        <v>1.9979804626782709</v>
      </c>
      <c r="O12" s="152"/>
    </row>
    <row r="13" spans="1:15" s="138" customFormat="1" ht="19.5" customHeight="1">
      <c r="A13" s="181" t="s">
        <v>90</v>
      </c>
      <c r="B13" s="182" t="s">
        <v>96</v>
      </c>
      <c r="C13" s="183">
        <v>624591</v>
      </c>
      <c r="D13" s="184">
        <v>512357</v>
      </c>
      <c r="E13" s="185">
        <v>-112234</v>
      </c>
      <c r="F13" s="186">
        <v>-17.969199043854299</v>
      </c>
      <c r="G13" s="187">
        <v>0</v>
      </c>
      <c r="H13" s="184">
        <v>0</v>
      </c>
      <c r="I13" s="185">
        <v>0</v>
      </c>
      <c r="J13" s="186" t="s">
        <v>151</v>
      </c>
      <c r="K13" s="187">
        <v>39773</v>
      </c>
      <c r="L13" s="184">
        <v>18780</v>
      </c>
      <c r="M13" s="185">
        <v>-20993</v>
      </c>
      <c r="N13" s="186">
        <v>-52.78203806602469</v>
      </c>
      <c r="O13" s="152"/>
    </row>
    <row r="14" spans="1:15" s="138" customFormat="1" ht="19.5" customHeight="1">
      <c r="A14" s="181" t="s">
        <v>90</v>
      </c>
      <c r="B14" s="182" t="s">
        <v>97</v>
      </c>
      <c r="C14" s="183">
        <v>0</v>
      </c>
      <c r="D14" s="184">
        <v>0</v>
      </c>
      <c r="E14" s="185">
        <v>0</v>
      </c>
      <c r="F14" s="186" t="s">
        <v>151</v>
      </c>
      <c r="G14" s="187">
        <v>2116876</v>
      </c>
      <c r="H14" s="184">
        <v>1834204</v>
      </c>
      <c r="I14" s="185">
        <v>-282672</v>
      </c>
      <c r="J14" s="186">
        <v>-13.353262071089659</v>
      </c>
      <c r="K14" s="187">
        <v>75565</v>
      </c>
      <c r="L14" s="184">
        <v>87452</v>
      </c>
      <c r="M14" s="185">
        <v>11887</v>
      </c>
      <c r="N14" s="186">
        <v>15.73082776417654</v>
      </c>
      <c r="O14" s="152"/>
    </row>
    <row r="15" spans="1:15" s="138" customFormat="1" ht="19.5" customHeight="1">
      <c r="A15" s="181" t="s">
        <v>90</v>
      </c>
      <c r="B15" s="182" t="s">
        <v>98</v>
      </c>
      <c r="C15" s="183">
        <v>4403008</v>
      </c>
      <c r="D15" s="184">
        <v>4856709</v>
      </c>
      <c r="E15" s="185">
        <v>453701</v>
      </c>
      <c r="F15" s="186">
        <v>10.30434194078231</v>
      </c>
      <c r="G15" s="187">
        <v>0</v>
      </c>
      <c r="H15" s="184">
        <v>0</v>
      </c>
      <c r="I15" s="185">
        <v>0</v>
      </c>
      <c r="J15" s="186" t="s">
        <v>151</v>
      </c>
      <c r="K15" s="187">
        <v>643</v>
      </c>
      <c r="L15" s="184">
        <v>1089</v>
      </c>
      <c r="M15" s="185">
        <v>446</v>
      </c>
      <c r="N15" s="186">
        <v>69.362363919129081</v>
      </c>
      <c r="O15" s="152"/>
    </row>
    <row r="16" spans="1:15" s="138" customFormat="1" ht="19.5" customHeight="1">
      <c r="A16" s="181" t="s">
        <v>90</v>
      </c>
      <c r="B16" s="182" t="s">
        <v>99</v>
      </c>
      <c r="C16" s="183">
        <v>940424</v>
      </c>
      <c r="D16" s="184">
        <v>900752</v>
      </c>
      <c r="E16" s="185">
        <v>-39672</v>
      </c>
      <c r="F16" s="186">
        <v>-4.2185227089057662</v>
      </c>
      <c r="G16" s="187">
        <v>0</v>
      </c>
      <c r="H16" s="184">
        <v>0</v>
      </c>
      <c r="I16" s="185">
        <v>0</v>
      </c>
      <c r="J16" s="186" t="s">
        <v>151</v>
      </c>
      <c r="K16" s="187">
        <v>242716</v>
      </c>
      <c r="L16" s="184">
        <v>249864</v>
      </c>
      <c r="M16" s="185">
        <v>7148</v>
      </c>
      <c r="N16" s="186">
        <v>2.945005685657307</v>
      </c>
      <c r="O16" s="152"/>
    </row>
    <row r="17" spans="1:15" s="138" customFormat="1" ht="19.5" customHeight="1">
      <c r="A17" s="181" t="s">
        <v>100</v>
      </c>
      <c r="B17" s="182" t="s">
        <v>101</v>
      </c>
      <c r="C17" s="183">
        <v>0</v>
      </c>
      <c r="D17" s="184">
        <v>0</v>
      </c>
      <c r="E17" s="185">
        <v>0</v>
      </c>
      <c r="F17" s="186" t="s">
        <v>151</v>
      </c>
      <c r="G17" s="187">
        <v>1998602</v>
      </c>
      <c r="H17" s="184">
        <v>1393635</v>
      </c>
      <c r="I17" s="185">
        <v>-604967</v>
      </c>
      <c r="J17" s="186">
        <v>-30.269508386362059</v>
      </c>
      <c r="K17" s="187">
        <v>18055</v>
      </c>
      <c r="L17" s="184">
        <v>16267</v>
      </c>
      <c r="M17" s="185">
        <v>-1788</v>
      </c>
      <c r="N17" s="186">
        <v>-9.9030739407366326</v>
      </c>
      <c r="O17" s="152"/>
    </row>
    <row r="18" spans="1:15" s="138" customFormat="1" ht="19.5" customHeight="1">
      <c r="A18" s="181" t="s">
        <v>100</v>
      </c>
      <c r="B18" s="182" t="s">
        <v>102</v>
      </c>
      <c r="C18" s="183">
        <v>0</v>
      </c>
      <c r="D18" s="184">
        <v>0</v>
      </c>
      <c r="E18" s="185">
        <v>0</v>
      </c>
      <c r="F18" s="186" t="s">
        <v>151</v>
      </c>
      <c r="G18" s="187">
        <v>1365412</v>
      </c>
      <c r="H18" s="184">
        <v>1374436</v>
      </c>
      <c r="I18" s="185">
        <v>9024</v>
      </c>
      <c r="J18" s="186">
        <v>0.66089942083415565</v>
      </c>
      <c r="K18" s="187">
        <v>515827</v>
      </c>
      <c r="L18" s="184">
        <v>537106</v>
      </c>
      <c r="M18" s="185">
        <v>21279</v>
      </c>
      <c r="N18" s="186">
        <v>4.1252202773410431</v>
      </c>
      <c r="O18" s="152"/>
    </row>
    <row r="19" spans="1:15" s="138" customFormat="1" ht="19.5" customHeight="1">
      <c r="A19" s="181" t="s">
        <v>100</v>
      </c>
      <c r="B19" s="182" t="s">
        <v>103</v>
      </c>
      <c r="C19" s="183">
        <v>0</v>
      </c>
      <c r="D19" s="184">
        <v>0</v>
      </c>
      <c r="E19" s="185">
        <v>0</v>
      </c>
      <c r="F19" s="186" t="s">
        <v>151</v>
      </c>
      <c r="G19" s="187">
        <v>412043</v>
      </c>
      <c r="H19" s="184">
        <v>402072</v>
      </c>
      <c r="I19" s="185">
        <v>-9971</v>
      </c>
      <c r="J19" s="186">
        <v>-2.4198930694126521</v>
      </c>
      <c r="K19" s="187">
        <v>337298</v>
      </c>
      <c r="L19" s="184">
        <v>395991</v>
      </c>
      <c r="M19" s="185">
        <v>58693</v>
      </c>
      <c r="N19" s="186">
        <v>17.40093329933768</v>
      </c>
      <c r="O19" s="152"/>
    </row>
    <row r="20" spans="1:15" s="138" customFormat="1" ht="19.5" customHeight="1">
      <c r="A20" s="181" t="s">
        <v>100</v>
      </c>
      <c r="B20" s="182" t="s">
        <v>104</v>
      </c>
      <c r="C20" s="183">
        <v>0</v>
      </c>
      <c r="D20" s="184">
        <v>0</v>
      </c>
      <c r="E20" s="185">
        <v>0</v>
      </c>
      <c r="F20" s="186" t="s">
        <v>151</v>
      </c>
      <c r="G20" s="187">
        <v>122062</v>
      </c>
      <c r="H20" s="184">
        <v>111050</v>
      </c>
      <c r="I20" s="185">
        <v>-11012</v>
      </c>
      <c r="J20" s="186">
        <v>-9.0216447379200702</v>
      </c>
      <c r="K20" s="187">
        <v>3718089</v>
      </c>
      <c r="L20" s="184">
        <v>3819421</v>
      </c>
      <c r="M20" s="185">
        <v>101332</v>
      </c>
      <c r="N20" s="186">
        <v>2.7253785479583712</v>
      </c>
      <c r="O20" s="152"/>
    </row>
    <row r="21" spans="1:15" s="138" customFormat="1" ht="19.5" customHeight="1">
      <c r="A21" s="181" t="s">
        <v>100</v>
      </c>
      <c r="B21" s="182" t="s">
        <v>105</v>
      </c>
      <c r="C21" s="183">
        <v>0</v>
      </c>
      <c r="D21" s="184">
        <v>0</v>
      </c>
      <c r="E21" s="185">
        <v>0</v>
      </c>
      <c r="F21" s="186" t="s">
        <v>151</v>
      </c>
      <c r="G21" s="187">
        <v>0</v>
      </c>
      <c r="H21" s="184">
        <v>0</v>
      </c>
      <c r="I21" s="185">
        <v>0</v>
      </c>
      <c r="J21" s="186" t="s">
        <v>151</v>
      </c>
      <c r="K21" s="187">
        <v>963699</v>
      </c>
      <c r="L21" s="184">
        <v>895689</v>
      </c>
      <c r="M21" s="185">
        <v>-68010</v>
      </c>
      <c r="N21" s="186">
        <v>-7.0571827925524531</v>
      </c>
      <c r="O21" s="152"/>
    </row>
    <row r="22" spans="1:15" s="138" customFormat="1" ht="19.5" customHeight="1">
      <c r="A22" s="181" t="s">
        <v>106</v>
      </c>
      <c r="B22" s="182" t="s">
        <v>107</v>
      </c>
      <c r="C22" s="183">
        <v>0</v>
      </c>
      <c r="D22" s="184">
        <v>0</v>
      </c>
      <c r="E22" s="185">
        <v>0</v>
      </c>
      <c r="F22" s="186" t="s">
        <v>151</v>
      </c>
      <c r="G22" s="187">
        <v>130254</v>
      </c>
      <c r="H22" s="184">
        <v>151206</v>
      </c>
      <c r="I22" s="185">
        <v>20952</v>
      </c>
      <c r="J22" s="186">
        <v>16.085494495370579</v>
      </c>
      <c r="K22" s="187">
        <v>71006</v>
      </c>
      <c r="L22" s="184">
        <v>68900</v>
      </c>
      <c r="M22" s="185">
        <v>-2106</v>
      </c>
      <c r="N22" s="186">
        <v>-2.9659465397290319</v>
      </c>
      <c r="O22" s="152"/>
    </row>
    <row r="23" spans="1:15" s="138" customFormat="1" ht="19.5" customHeight="1">
      <c r="A23" s="181" t="s">
        <v>106</v>
      </c>
      <c r="B23" s="182" t="s">
        <v>108</v>
      </c>
      <c r="C23" s="183">
        <v>11521</v>
      </c>
      <c r="D23" s="184">
        <v>11752</v>
      </c>
      <c r="E23" s="185">
        <v>231</v>
      </c>
      <c r="F23" s="186">
        <v>2.0050342852183012</v>
      </c>
      <c r="G23" s="187">
        <v>3720647</v>
      </c>
      <c r="H23" s="184">
        <v>3692801</v>
      </c>
      <c r="I23" s="185">
        <v>-27846</v>
      </c>
      <c r="J23" s="186">
        <v>-0.74841821865928182</v>
      </c>
      <c r="K23" s="187">
        <v>682472</v>
      </c>
      <c r="L23" s="184">
        <v>690441</v>
      </c>
      <c r="M23" s="185">
        <v>7969</v>
      </c>
      <c r="N23" s="186">
        <v>1.167666951904252</v>
      </c>
      <c r="O23" s="152"/>
    </row>
    <row r="24" spans="1:15" s="138" customFormat="1" ht="19.5" customHeight="1">
      <c r="A24" s="181" t="s">
        <v>109</v>
      </c>
      <c r="B24" s="182" t="s">
        <v>110</v>
      </c>
      <c r="C24" s="183">
        <v>0</v>
      </c>
      <c r="D24" s="184">
        <v>0</v>
      </c>
      <c r="E24" s="185">
        <v>0</v>
      </c>
      <c r="F24" s="186" t="s">
        <v>151</v>
      </c>
      <c r="G24" s="187">
        <v>77560</v>
      </c>
      <c r="H24" s="184">
        <v>75995</v>
      </c>
      <c r="I24" s="185">
        <v>-1565</v>
      </c>
      <c r="J24" s="186">
        <v>-2.0177926766374412</v>
      </c>
      <c r="K24" s="187">
        <v>15060</v>
      </c>
      <c r="L24" s="184">
        <v>3394</v>
      </c>
      <c r="M24" s="185">
        <v>-11666</v>
      </c>
      <c r="N24" s="186">
        <v>-77.463479415670648</v>
      </c>
      <c r="O24" s="152"/>
    </row>
    <row r="25" spans="1:15" s="138" customFormat="1" ht="19.5" customHeight="1">
      <c r="A25" s="181" t="s">
        <v>109</v>
      </c>
      <c r="B25" s="182" t="s">
        <v>111</v>
      </c>
      <c r="C25" s="183">
        <v>0</v>
      </c>
      <c r="D25" s="184">
        <v>0</v>
      </c>
      <c r="E25" s="185">
        <v>0</v>
      </c>
      <c r="F25" s="186" t="s">
        <v>151</v>
      </c>
      <c r="G25" s="187">
        <v>133539</v>
      </c>
      <c r="H25" s="184">
        <v>180279</v>
      </c>
      <c r="I25" s="185">
        <v>46740</v>
      </c>
      <c r="J25" s="186">
        <v>35.001010940624099</v>
      </c>
      <c r="K25" s="187">
        <v>49080</v>
      </c>
      <c r="L25" s="184">
        <v>36255</v>
      </c>
      <c r="M25" s="185">
        <v>-12825</v>
      </c>
      <c r="N25" s="186">
        <v>-26.130806845965761</v>
      </c>
      <c r="O25" s="152"/>
    </row>
    <row r="26" spans="1:15" s="138" customFormat="1" ht="19.5" customHeight="1">
      <c r="A26" s="181" t="s">
        <v>109</v>
      </c>
      <c r="B26" s="182" t="s">
        <v>112</v>
      </c>
      <c r="C26" s="183">
        <v>75608</v>
      </c>
      <c r="D26" s="184">
        <v>44314</v>
      </c>
      <c r="E26" s="185">
        <v>-31294</v>
      </c>
      <c r="F26" s="186">
        <v>-41.389800021161783</v>
      </c>
      <c r="G26" s="187">
        <v>866887</v>
      </c>
      <c r="H26" s="184">
        <v>837562</v>
      </c>
      <c r="I26" s="185">
        <v>-29325</v>
      </c>
      <c r="J26" s="186">
        <v>-3.3827938358748071</v>
      </c>
      <c r="K26" s="187">
        <v>527676</v>
      </c>
      <c r="L26" s="184">
        <v>600398</v>
      </c>
      <c r="M26" s="185">
        <v>72722</v>
      </c>
      <c r="N26" s="186">
        <v>13.78156292876689</v>
      </c>
      <c r="O26" s="152"/>
    </row>
    <row r="27" spans="1:15" s="138" customFormat="1" ht="19.5" customHeight="1">
      <c r="A27" s="181" t="s">
        <v>113</v>
      </c>
      <c r="B27" s="182" t="s">
        <v>114</v>
      </c>
      <c r="C27" s="183">
        <v>5780080</v>
      </c>
      <c r="D27" s="184">
        <v>6103984</v>
      </c>
      <c r="E27" s="185">
        <v>323904</v>
      </c>
      <c r="F27" s="186">
        <v>5.6037978713097374</v>
      </c>
      <c r="G27" s="187">
        <v>672476</v>
      </c>
      <c r="H27" s="184">
        <v>535746</v>
      </c>
      <c r="I27" s="185">
        <v>-136730</v>
      </c>
      <c r="J27" s="186">
        <v>-20.332324127552511</v>
      </c>
      <c r="K27" s="187">
        <v>6295826</v>
      </c>
      <c r="L27" s="184">
        <v>5548217</v>
      </c>
      <c r="M27" s="185">
        <v>-747609</v>
      </c>
      <c r="N27" s="186">
        <v>-11.874676968518511</v>
      </c>
      <c r="O27" s="152"/>
    </row>
    <row r="28" spans="1:15" s="138" customFormat="1" ht="19.5" customHeight="1">
      <c r="A28" s="181" t="s">
        <v>115</v>
      </c>
      <c r="B28" s="182" t="s">
        <v>116</v>
      </c>
      <c r="C28" s="183">
        <v>441802</v>
      </c>
      <c r="D28" s="184">
        <v>454144</v>
      </c>
      <c r="E28" s="185">
        <v>12342</v>
      </c>
      <c r="F28" s="186">
        <v>2.7935591056627231</v>
      </c>
      <c r="G28" s="187">
        <v>38680</v>
      </c>
      <c r="H28" s="184">
        <v>24235</v>
      </c>
      <c r="I28" s="185">
        <v>-14445</v>
      </c>
      <c r="J28" s="186">
        <v>-37.344881075491209</v>
      </c>
      <c r="K28" s="187">
        <v>27606</v>
      </c>
      <c r="L28" s="184">
        <v>25455</v>
      </c>
      <c r="M28" s="185">
        <v>-2151</v>
      </c>
      <c r="N28" s="186">
        <v>-7.7917843946968048</v>
      </c>
      <c r="O28" s="152"/>
    </row>
    <row r="29" spans="1:15" s="138" customFormat="1" ht="19.5" customHeight="1">
      <c r="A29" s="181" t="s">
        <v>115</v>
      </c>
      <c r="B29" s="182" t="s">
        <v>117</v>
      </c>
      <c r="C29" s="183">
        <v>0</v>
      </c>
      <c r="D29" s="184">
        <v>0</v>
      </c>
      <c r="E29" s="185">
        <v>0</v>
      </c>
      <c r="F29" s="186" t="s">
        <v>151</v>
      </c>
      <c r="G29" s="187">
        <v>1730222</v>
      </c>
      <c r="H29" s="184">
        <v>1574805</v>
      </c>
      <c r="I29" s="185">
        <v>-155417</v>
      </c>
      <c r="J29" s="186">
        <v>-8.98248895228474</v>
      </c>
      <c r="K29" s="187">
        <v>320990</v>
      </c>
      <c r="L29" s="184">
        <v>265974</v>
      </c>
      <c r="M29" s="185">
        <v>-55016</v>
      </c>
      <c r="N29" s="186">
        <v>-17.139474749992221</v>
      </c>
      <c r="O29" s="152"/>
    </row>
    <row r="30" spans="1:15" s="138" customFormat="1" ht="19.5" customHeight="1">
      <c r="A30" s="181" t="s">
        <v>115</v>
      </c>
      <c r="B30" s="182" t="s">
        <v>118</v>
      </c>
      <c r="C30" s="183">
        <v>0</v>
      </c>
      <c r="D30" s="184">
        <v>0</v>
      </c>
      <c r="E30" s="185">
        <v>0</v>
      </c>
      <c r="F30" s="186" t="s">
        <v>151</v>
      </c>
      <c r="G30" s="187">
        <v>328431</v>
      </c>
      <c r="H30" s="184">
        <v>441687</v>
      </c>
      <c r="I30" s="185">
        <v>113256</v>
      </c>
      <c r="J30" s="186">
        <v>34.483955534039133</v>
      </c>
      <c r="K30" s="187">
        <v>4607121</v>
      </c>
      <c r="L30" s="184">
        <v>4198870</v>
      </c>
      <c r="M30" s="185">
        <v>-408251</v>
      </c>
      <c r="N30" s="186">
        <v>-8.8613040551789339</v>
      </c>
      <c r="O30" s="152"/>
    </row>
    <row r="31" spans="1:15" s="138" customFormat="1" ht="19.5" customHeight="1">
      <c r="A31" s="181" t="s">
        <v>119</v>
      </c>
      <c r="B31" s="182" t="s">
        <v>120</v>
      </c>
      <c r="C31" s="183">
        <v>0</v>
      </c>
      <c r="D31" s="184">
        <v>0</v>
      </c>
      <c r="E31" s="185">
        <v>0</v>
      </c>
      <c r="F31" s="186" t="s">
        <v>151</v>
      </c>
      <c r="G31" s="187">
        <v>4728873</v>
      </c>
      <c r="H31" s="184">
        <v>4092942</v>
      </c>
      <c r="I31" s="185">
        <v>-635931</v>
      </c>
      <c r="J31" s="186">
        <v>-13.44783418797671</v>
      </c>
      <c r="K31" s="187">
        <v>562397</v>
      </c>
      <c r="L31" s="184">
        <v>579319</v>
      </c>
      <c r="M31" s="185">
        <v>16922</v>
      </c>
      <c r="N31" s="186">
        <v>3.0089065197716138</v>
      </c>
      <c r="O31" s="152"/>
    </row>
    <row r="32" spans="1:15" s="138" customFormat="1" ht="19.5" customHeight="1">
      <c r="A32" s="181" t="s">
        <v>119</v>
      </c>
      <c r="B32" s="182" t="s">
        <v>121</v>
      </c>
      <c r="C32" s="183">
        <v>0</v>
      </c>
      <c r="D32" s="184">
        <v>0</v>
      </c>
      <c r="E32" s="185">
        <v>0</v>
      </c>
      <c r="F32" s="186" t="s">
        <v>151</v>
      </c>
      <c r="G32" s="187">
        <v>680689</v>
      </c>
      <c r="H32" s="184">
        <v>769367</v>
      </c>
      <c r="I32" s="185">
        <v>88678</v>
      </c>
      <c r="J32" s="186">
        <v>13.027682245489499</v>
      </c>
      <c r="K32" s="187">
        <v>41982</v>
      </c>
      <c r="L32" s="184">
        <v>25346</v>
      </c>
      <c r="M32" s="185">
        <v>-16636</v>
      </c>
      <c r="N32" s="186">
        <v>-39.626506598065838</v>
      </c>
      <c r="O32" s="152"/>
    </row>
    <row r="33" spans="1:15" s="138" customFormat="1" ht="19.5" customHeight="1">
      <c r="A33" s="181" t="s">
        <v>119</v>
      </c>
      <c r="B33" s="182" t="s">
        <v>122</v>
      </c>
      <c r="C33" s="183">
        <v>0</v>
      </c>
      <c r="D33" s="184">
        <v>0</v>
      </c>
      <c r="E33" s="185">
        <v>0</v>
      </c>
      <c r="F33" s="186" t="s">
        <v>151</v>
      </c>
      <c r="G33" s="187">
        <v>12102</v>
      </c>
      <c r="H33" s="184">
        <v>10695</v>
      </c>
      <c r="I33" s="185">
        <v>-1407</v>
      </c>
      <c r="J33" s="186">
        <v>-11.626177491323739</v>
      </c>
      <c r="K33" s="187">
        <v>2697097</v>
      </c>
      <c r="L33" s="184">
        <v>2911501</v>
      </c>
      <c r="M33" s="185">
        <v>214404</v>
      </c>
      <c r="N33" s="186">
        <v>7.9494360047117283</v>
      </c>
      <c r="O33" s="152"/>
    </row>
    <row r="34" spans="1:15" s="138" customFormat="1" ht="19.5" customHeight="1">
      <c r="A34" s="181" t="s">
        <v>119</v>
      </c>
      <c r="B34" s="182" t="s">
        <v>123</v>
      </c>
      <c r="C34" s="183">
        <v>29782</v>
      </c>
      <c r="D34" s="184">
        <v>33587</v>
      </c>
      <c r="E34" s="185">
        <v>3805</v>
      </c>
      <c r="F34" s="186">
        <v>12.776173527634141</v>
      </c>
      <c r="G34" s="187">
        <v>0</v>
      </c>
      <c r="H34" s="184">
        <v>0</v>
      </c>
      <c r="I34" s="185">
        <v>0</v>
      </c>
      <c r="J34" s="186" t="s">
        <v>151</v>
      </c>
      <c r="K34" s="187">
        <v>2171005</v>
      </c>
      <c r="L34" s="184">
        <v>1910404</v>
      </c>
      <c r="M34" s="185">
        <v>-260601</v>
      </c>
      <c r="N34" s="186">
        <v>-12.00370335397662</v>
      </c>
      <c r="O34" s="152"/>
    </row>
    <row r="35" spans="1:15" s="138" customFormat="1" ht="19.5" customHeight="1">
      <c r="A35" s="181" t="s">
        <v>119</v>
      </c>
      <c r="B35" s="182" t="s">
        <v>124</v>
      </c>
      <c r="C35" s="183">
        <v>0</v>
      </c>
      <c r="D35" s="184">
        <v>0</v>
      </c>
      <c r="E35" s="185">
        <v>0</v>
      </c>
      <c r="F35" s="186" t="s">
        <v>151</v>
      </c>
      <c r="G35" s="187">
        <v>0</v>
      </c>
      <c r="H35" s="184">
        <v>0</v>
      </c>
      <c r="I35" s="185">
        <v>0</v>
      </c>
      <c r="J35" s="186" t="s">
        <v>151</v>
      </c>
      <c r="K35" s="187">
        <v>855013</v>
      </c>
      <c r="L35" s="184">
        <v>899531</v>
      </c>
      <c r="M35" s="185">
        <v>44518</v>
      </c>
      <c r="N35" s="186">
        <v>5.2067044594643619</v>
      </c>
      <c r="O35" s="152"/>
    </row>
    <row r="36" spans="1:15" s="138" customFormat="1" ht="19.5" customHeight="1">
      <c r="A36" s="181" t="s">
        <v>119</v>
      </c>
      <c r="B36" s="182" t="s">
        <v>125</v>
      </c>
      <c r="C36" s="183">
        <v>0</v>
      </c>
      <c r="D36" s="184">
        <v>0</v>
      </c>
      <c r="E36" s="185">
        <v>0</v>
      </c>
      <c r="F36" s="186" t="s">
        <v>151</v>
      </c>
      <c r="G36" s="187">
        <v>0</v>
      </c>
      <c r="H36" s="184">
        <v>0</v>
      </c>
      <c r="I36" s="185">
        <v>0</v>
      </c>
      <c r="J36" s="186" t="s">
        <v>151</v>
      </c>
      <c r="K36" s="187">
        <v>1091505</v>
      </c>
      <c r="L36" s="184">
        <v>920802</v>
      </c>
      <c r="M36" s="185">
        <v>-170703</v>
      </c>
      <c r="N36" s="186">
        <v>-15.63923206948205</v>
      </c>
      <c r="O36" s="152"/>
    </row>
    <row r="37" spans="1:15" s="138" customFormat="1" ht="19.5" customHeight="1">
      <c r="A37" s="181" t="s">
        <v>119</v>
      </c>
      <c r="B37" s="182" t="s">
        <v>126</v>
      </c>
      <c r="C37" s="183">
        <v>1071873</v>
      </c>
      <c r="D37" s="184">
        <v>1396522</v>
      </c>
      <c r="E37" s="185">
        <v>324649</v>
      </c>
      <c r="F37" s="186">
        <v>30.288009866840561</v>
      </c>
      <c r="G37" s="187">
        <v>0</v>
      </c>
      <c r="H37" s="184">
        <v>0</v>
      </c>
      <c r="I37" s="185">
        <v>0</v>
      </c>
      <c r="J37" s="186" t="s">
        <v>151</v>
      </c>
      <c r="K37" s="187">
        <v>698313</v>
      </c>
      <c r="L37" s="184">
        <v>760784</v>
      </c>
      <c r="M37" s="185">
        <v>62471</v>
      </c>
      <c r="N37" s="186">
        <v>8.9459884034809676</v>
      </c>
      <c r="O37" s="152"/>
    </row>
    <row r="38" spans="1:15" s="138" customFormat="1" ht="19.5" customHeight="1">
      <c r="A38" s="181" t="s">
        <v>119</v>
      </c>
      <c r="B38" s="182" t="s">
        <v>127</v>
      </c>
      <c r="C38" s="183">
        <v>27903</v>
      </c>
      <c r="D38" s="184">
        <v>47398</v>
      </c>
      <c r="E38" s="185">
        <v>19495</v>
      </c>
      <c r="F38" s="186">
        <v>69.867039386445896</v>
      </c>
      <c r="G38" s="187">
        <v>61669</v>
      </c>
      <c r="H38" s="184">
        <v>36196</v>
      </c>
      <c r="I38" s="185">
        <v>-25473</v>
      </c>
      <c r="J38" s="186">
        <v>-41.306004637662362</v>
      </c>
      <c r="K38" s="187">
        <v>5076214</v>
      </c>
      <c r="L38" s="184">
        <v>5315112</v>
      </c>
      <c r="M38" s="185">
        <v>238898</v>
      </c>
      <c r="N38" s="186">
        <v>4.7062239692810408</v>
      </c>
      <c r="O38" s="152"/>
    </row>
    <row r="39" spans="1:15" s="138" customFormat="1" ht="19.5" customHeight="1">
      <c r="A39" s="181" t="s">
        <v>119</v>
      </c>
      <c r="B39" s="182" t="s">
        <v>128</v>
      </c>
      <c r="C39" s="183">
        <v>0</v>
      </c>
      <c r="D39" s="184">
        <v>0</v>
      </c>
      <c r="E39" s="185">
        <v>0</v>
      </c>
      <c r="F39" s="186" t="s">
        <v>151</v>
      </c>
      <c r="G39" s="187">
        <v>0</v>
      </c>
      <c r="H39" s="184">
        <v>0</v>
      </c>
      <c r="I39" s="185">
        <v>0</v>
      </c>
      <c r="J39" s="186" t="s">
        <v>151</v>
      </c>
      <c r="K39" s="187">
        <v>818657</v>
      </c>
      <c r="L39" s="184">
        <v>959672</v>
      </c>
      <c r="M39" s="185">
        <v>141015</v>
      </c>
      <c r="N39" s="186">
        <v>17.225162674966441</v>
      </c>
      <c r="O39" s="152"/>
    </row>
    <row r="40" spans="1:15" s="138" customFormat="1" ht="19.5" customHeight="1">
      <c r="A40" s="181" t="s">
        <v>119</v>
      </c>
      <c r="B40" s="182" t="s">
        <v>129</v>
      </c>
      <c r="C40" s="183">
        <v>0</v>
      </c>
      <c r="D40" s="184">
        <v>6296</v>
      </c>
      <c r="E40" s="185">
        <v>6296</v>
      </c>
      <c r="F40" s="186" t="s">
        <v>151</v>
      </c>
      <c r="G40" s="187">
        <v>884911</v>
      </c>
      <c r="H40" s="184">
        <v>885876</v>
      </c>
      <c r="I40" s="185">
        <v>965</v>
      </c>
      <c r="J40" s="186">
        <v>0.10905051468452601</v>
      </c>
      <c r="K40" s="187">
        <v>1215232</v>
      </c>
      <c r="L40" s="184">
        <v>963600</v>
      </c>
      <c r="M40" s="185">
        <v>-251632</v>
      </c>
      <c r="N40" s="186">
        <v>-20.706498841373499</v>
      </c>
      <c r="O40" s="152"/>
    </row>
    <row r="41" spans="1:15" s="138" customFormat="1" ht="19.5" customHeight="1">
      <c r="A41" s="181" t="s">
        <v>130</v>
      </c>
      <c r="B41" s="182" t="s">
        <v>131</v>
      </c>
      <c r="C41" s="183">
        <v>0</v>
      </c>
      <c r="D41" s="184">
        <v>0</v>
      </c>
      <c r="E41" s="185">
        <v>0</v>
      </c>
      <c r="F41" s="186" t="s">
        <v>151</v>
      </c>
      <c r="G41" s="187">
        <v>146549</v>
      </c>
      <c r="H41" s="184">
        <v>82871</v>
      </c>
      <c r="I41" s="185">
        <v>-63678</v>
      </c>
      <c r="J41" s="186">
        <v>-43.451678278255052</v>
      </c>
      <c r="K41" s="187">
        <v>1259503</v>
      </c>
      <c r="L41" s="184">
        <v>1327393</v>
      </c>
      <c r="M41" s="185">
        <v>67890</v>
      </c>
      <c r="N41" s="186">
        <v>5.3902213809732871</v>
      </c>
      <c r="O41" s="152"/>
    </row>
    <row r="42" spans="1:15" s="138" customFormat="1" ht="19.5" customHeight="1">
      <c r="A42" s="181" t="s">
        <v>130</v>
      </c>
      <c r="B42" s="182" t="s">
        <v>132</v>
      </c>
      <c r="C42" s="183">
        <v>0</v>
      </c>
      <c r="D42" s="184">
        <v>0</v>
      </c>
      <c r="E42" s="185">
        <v>0</v>
      </c>
      <c r="F42" s="186" t="s">
        <v>151</v>
      </c>
      <c r="G42" s="187">
        <v>0</v>
      </c>
      <c r="H42" s="184">
        <v>0</v>
      </c>
      <c r="I42" s="185">
        <v>0</v>
      </c>
      <c r="J42" s="186" t="s">
        <v>151</v>
      </c>
      <c r="K42" s="187">
        <v>2727213</v>
      </c>
      <c r="L42" s="184">
        <v>2435465</v>
      </c>
      <c r="M42" s="185">
        <v>-291748</v>
      </c>
      <c r="N42" s="186">
        <v>-10.69766094544137</v>
      </c>
      <c r="O42" s="152"/>
    </row>
    <row r="43" spans="1:15" s="138" customFormat="1" ht="19.5" customHeight="1">
      <c r="A43" s="181" t="s">
        <v>130</v>
      </c>
      <c r="B43" s="182" t="s">
        <v>174</v>
      </c>
      <c r="C43" s="183">
        <v>0</v>
      </c>
      <c r="D43" s="184">
        <v>0</v>
      </c>
      <c r="E43" s="185">
        <v>0</v>
      </c>
      <c r="F43" s="186" t="s">
        <v>151</v>
      </c>
      <c r="G43" s="187">
        <v>0</v>
      </c>
      <c r="H43" s="184">
        <v>0</v>
      </c>
      <c r="I43" s="185">
        <v>0</v>
      </c>
      <c r="J43" s="186" t="s">
        <v>151</v>
      </c>
      <c r="K43" s="187">
        <v>3380427</v>
      </c>
      <c r="L43" s="184">
        <v>3196493</v>
      </c>
      <c r="M43" s="185">
        <v>-183934</v>
      </c>
      <c r="N43" s="186">
        <v>-5.4411469320295964</v>
      </c>
      <c r="O43" s="152"/>
    </row>
    <row r="44" spans="1:15" s="138" customFormat="1" ht="19.5" customHeight="1">
      <c r="A44" s="181" t="s">
        <v>130</v>
      </c>
      <c r="B44" s="182" t="s">
        <v>134</v>
      </c>
      <c r="C44" s="183">
        <v>1601</v>
      </c>
      <c r="D44" s="184">
        <v>352</v>
      </c>
      <c r="E44" s="185">
        <v>-1249</v>
      </c>
      <c r="F44" s="186">
        <v>-78.013741411617744</v>
      </c>
      <c r="G44" s="187">
        <v>17531</v>
      </c>
      <c r="H44" s="184">
        <v>33133</v>
      </c>
      <c r="I44" s="185">
        <v>15602</v>
      </c>
      <c r="J44" s="186">
        <v>88.996634533112768</v>
      </c>
      <c r="K44" s="187">
        <v>7470607</v>
      </c>
      <c r="L44" s="184">
        <v>7286171</v>
      </c>
      <c r="M44" s="185">
        <v>-184436</v>
      </c>
      <c r="N44" s="186">
        <v>-2.4688221452420152</v>
      </c>
      <c r="O44" s="152"/>
    </row>
    <row r="45" spans="1:15" s="138" customFormat="1" ht="19.5" customHeight="1">
      <c r="A45" s="181" t="s">
        <v>135</v>
      </c>
      <c r="B45" s="182" t="s">
        <v>136</v>
      </c>
      <c r="C45" s="183">
        <v>0</v>
      </c>
      <c r="D45" s="184">
        <v>0</v>
      </c>
      <c r="E45" s="185">
        <v>0</v>
      </c>
      <c r="F45" s="186" t="s">
        <v>151</v>
      </c>
      <c r="G45" s="187">
        <v>0</v>
      </c>
      <c r="H45" s="184">
        <v>0</v>
      </c>
      <c r="I45" s="185">
        <v>0</v>
      </c>
      <c r="J45" s="186" t="s">
        <v>151</v>
      </c>
      <c r="K45" s="187">
        <v>2432551</v>
      </c>
      <c r="L45" s="184">
        <v>2628864</v>
      </c>
      <c r="M45" s="185">
        <v>196313</v>
      </c>
      <c r="N45" s="186">
        <v>8.0702521755967354</v>
      </c>
      <c r="O45" s="152"/>
    </row>
    <row r="46" spans="1:15" s="138" customFormat="1" ht="19.5" customHeight="1">
      <c r="A46" s="181" t="s">
        <v>135</v>
      </c>
      <c r="B46" s="182" t="s">
        <v>137</v>
      </c>
      <c r="C46" s="183">
        <v>0</v>
      </c>
      <c r="D46" s="184">
        <v>0</v>
      </c>
      <c r="E46" s="185">
        <v>0</v>
      </c>
      <c r="F46" s="186" t="s">
        <v>151</v>
      </c>
      <c r="G46" s="187">
        <v>0</v>
      </c>
      <c r="H46" s="184">
        <v>0</v>
      </c>
      <c r="I46" s="185">
        <v>0</v>
      </c>
      <c r="J46" s="186" t="s">
        <v>151</v>
      </c>
      <c r="K46" s="187">
        <v>7411013</v>
      </c>
      <c r="L46" s="184">
        <v>7297602</v>
      </c>
      <c r="M46" s="185">
        <v>-113411</v>
      </c>
      <c r="N46" s="186">
        <v>-1.5303036170628701</v>
      </c>
      <c r="O46" s="152"/>
    </row>
    <row r="47" spans="1:15" s="138" customFormat="1" ht="19.5" customHeight="1">
      <c r="A47" s="181" t="s">
        <v>135</v>
      </c>
      <c r="B47" s="182" t="s">
        <v>53</v>
      </c>
      <c r="C47" s="183">
        <v>0</v>
      </c>
      <c r="D47" s="184">
        <v>0</v>
      </c>
      <c r="E47" s="185">
        <v>0</v>
      </c>
      <c r="F47" s="186" t="s">
        <v>151</v>
      </c>
      <c r="G47" s="187">
        <v>0</v>
      </c>
      <c r="H47" s="184">
        <v>0</v>
      </c>
      <c r="I47" s="185">
        <v>0</v>
      </c>
      <c r="J47" s="186" t="s">
        <v>151</v>
      </c>
      <c r="K47" s="187">
        <v>8962401</v>
      </c>
      <c r="L47" s="184">
        <v>9195857</v>
      </c>
      <c r="M47" s="185">
        <v>233456</v>
      </c>
      <c r="N47" s="186">
        <v>2.6048376991835061</v>
      </c>
      <c r="O47" s="152"/>
    </row>
    <row r="48" spans="1:15" ht="19.5" customHeight="1">
      <c r="A48" s="203" t="s">
        <v>162</v>
      </c>
      <c r="B48" s="203"/>
      <c r="C48" s="175">
        <f>SUM(C8:C47)</f>
        <v>43271575</v>
      </c>
      <c r="D48" s="175">
        <f>SUM(D8:D47)</f>
        <v>44302017</v>
      </c>
      <c r="E48" s="175">
        <f>D48-C48</f>
        <v>1030442</v>
      </c>
      <c r="F48" s="176">
        <f t="shared" ref="F48" si="0">((D48*100/C48)-100)</f>
        <v>2.3813369400120052</v>
      </c>
      <c r="G48" s="175">
        <f>SUM(G8:G47)</f>
        <v>20246015</v>
      </c>
      <c r="H48" s="175">
        <f>SUM(H8:H47)</f>
        <v>18540793</v>
      </c>
      <c r="I48" s="175">
        <f>H48-G48</f>
        <v>-1705222</v>
      </c>
      <c r="J48" s="176">
        <f t="shared" ref="J48" si="1">((H48*100/G48)-100)</f>
        <v>-8.4225068488786548</v>
      </c>
      <c r="K48" s="175">
        <f>SUM(K8:K47)</f>
        <v>67608557</v>
      </c>
      <c r="L48" s="175">
        <f>SUM(L8:L47)</f>
        <v>66283222</v>
      </c>
      <c r="M48" s="175">
        <f>L48-K48</f>
        <v>-1325335</v>
      </c>
      <c r="N48" s="176">
        <f t="shared" ref="N48" si="2">((L48*100/K48)-100)</f>
        <v>-1.9603065925515892</v>
      </c>
    </row>
    <row r="49" spans="1:14" ht="15" customHeight="1">
      <c r="A49" s="114" t="s">
        <v>49</v>
      </c>
      <c r="B49" s="81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</row>
    <row r="53" spans="1:14">
      <c r="D53" s="134"/>
    </row>
    <row r="54" spans="1:14">
      <c r="C54" s="137"/>
      <c r="D54" s="133"/>
      <c r="E54" s="135"/>
    </row>
    <row r="55" spans="1:14">
      <c r="D55" s="136"/>
    </row>
    <row r="62" spans="1:14">
      <c r="D62" s="75"/>
    </row>
  </sheetData>
  <mergeCells count="11">
    <mergeCell ref="A6:B7"/>
    <mergeCell ref="A48:B48"/>
    <mergeCell ref="C5:F5"/>
    <mergeCell ref="G5:J5"/>
    <mergeCell ref="K5:N5"/>
    <mergeCell ref="C6:D6"/>
    <mergeCell ref="E6:F6"/>
    <mergeCell ref="G6:H6"/>
    <mergeCell ref="I6:J6"/>
    <mergeCell ref="K6:L6"/>
    <mergeCell ref="M6:N6"/>
  </mergeCells>
  <conditionalFormatting sqref="B8:D47 G8:H47 K8:L47">
    <cfRule type="expression" dxfId="69" priority="1">
      <formula>MOD(ROW(),2)&lt;&gt;0</formula>
    </cfRule>
  </conditionalFormatting>
  <conditionalFormatting sqref="E8:E47">
    <cfRule type="dataBar" priority="23">
      <dataBar>
        <cfvo type="min"/>
        <cfvo type="max"/>
        <color rgb="FF3CCC7A"/>
      </dataBar>
      <extLst>
        <ext xmlns:x14="http://schemas.microsoft.com/office/spreadsheetml/2009/9/main" uri="{B025F937-C7B1-47D3-B67F-A62EFF666E3E}">
          <x14:id>{3A66895E-0D24-493E-BD8C-780A1A9DB3E1}</x14:id>
        </ext>
      </extLst>
    </cfRule>
  </conditionalFormatting>
  <conditionalFormatting sqref="E8:F48 I8:J48 M8:N48">
    <cfRule type="expression" dxfId="68" priority="7">
      <formula>E8&lt;0</formula>
    </cfRule>
  </conditionalFormatting>
  <conditionalFormatting sqref="I8:I47">
    <cfRule type="dataBar" priority="24">
      <dataBar>
        <cfvo type="min"/>
        <cfvo type="max"/>
        <color rgb="FF3CCC7A"/>
      </dataBar>
      <extLst>
        <ext xmlns:x14="http://schemas.microsoft.com/office/spreadsheetml/2009/9/main" uri="{B025F937-C7B1-47D3-B67F-A62EFF666E3E}">
          <x14:id>{99D2901E-C5E7-40D7-93FD-E146C335BC32}</x14:id>
        </ext>
      </extLst>
    </cfRule>
  </conditionalFormatting>
  <conditionalFormatting sqref="M8:M47">
    <cfRule type="dataBar" priority="25">
      <dataBar>
        <cfvo type="min"/>
        <cfvo type="max"/>
        <color rgb="FF3CCC7A"/>
      </dataBar>
      <extLst>
        <ext xmlns:x14="http://schemas.microsoft.com/office/spreadsheetml/2009/9/main" uri="{B025F937-C7B1-47D3-B67F-A62EFF666E3E}">
          <x14:id>{39267451-35AB-47D2-925A-52227CEC1C92}</x14:id>
        </ext>
      </extLst>
    </cfRule>
  </conditionalFormatting>
  <pageMargins left="0.62992125984252001" right="0.23622047244094499" top="0.78740157480314998" bottom="0.23622047244094499" header="0.31496062992126" footer="0.15748031496063"/>
  <pageSetup paperSize="9" scale="55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A66895E-0D24-493E-BD8C-780A1A9DB3E1}">
            <x14:dataBar minLength="0" maxLength="100" gradient="0">
              <x14:cfvo type="autoMin"/>
              <x14:cfvo type="autoMax"/>
              <x14:negativeFillColor rgb="FFFFB7B7"/>
              <x14:axisColor rgb="FF000000"/>
            </x14:dataBar>
          </x14:cfRule>
          <xm:sqref>E8:E47</xm:sqref>
        </x14:conditionalFormatting>
        <x14:conditionalFormatting xmlns:xm="http://schemas.microsoft.com/office/excel/2006/main">
          <x14:cfRule type="dataBar" id="{99D2901E-C5E7-40D7-93FD-E146C335BC32}">
            <x14:dataBar minLength="0" maxLength="100" gradient="0">
              <x14:cfvo type="autoMin"/>
              <x14:cfvo type="autoMax"/>
              <x14:negativeFillColor rgb="FFFFB7B7"/>
              <x14:axisColor rgb="FF000000"/>
            </x14:dataBar>
          </x14:cfRule>
          <xm:sqref>I8:I47</xm:sqref>
        </x14:conditionalFormatting>
        <x14:conditionalFormatting xmlns:xm="http://schemas.microsoft.com/office/excel/2006/main">
          <x14:cfRule type="dataBar" id="{39267451-35AB-47D2-925A-52227CEC1C92}">
            <x14:dataBar minLength="0" maxLength="100" gradient="0">
              <x14:cfvo type="autoMin"/>
              <x14:cfvo type="autoMax"/>
              <x14:negativeFillColor rgb="FFFFB7B7"/>
              <x14:axisColor rgb="FF000000"/>
            </x14:dataBar>
          </x14:cfRule>
          <xm:sqref>M8:M47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71BDE-4C90-4125-B810-527FFEA78541}">
  <sheetPr codeName="Hoja6">
    <pageSetUpPr fitToPage="1"/>
  </sheetPr>
  <dimension ref="A1:AA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27" ht="19.2" customHeight="1">
      <c r="A1" s="32" t="s">
        <v>50</v>
      </c>
      <c r="E1" s="5"/>
      <c r="H1" s="4"/>
      <c r="I1" s="4"/>
      <c r="J1" s="4"/>
      <c r="K1" s="4"/>
      <c r="L1" s="4"/>
      <c r="M1" s="4"/>
      <c r="AA1" s="39" t="str">
        <f>"Acumulado "&amp;E6</f>
        <v>Acumulado 2026</v>
      </c>
    </row>
    <row r="2" spans="1:27" ht="15.6" customHeight="1">
      <c r="A2" s="139"/>
      <c r="H2" s="3"/>
      <c r="I2" s="3"/>
      <c r="J2" s="3"/>
      <c r="K2" s="3"/>
      <c r="L2" s="3"/>
      <c r="M2" s="3"/>
      <c r="AA2" s="39" t="str">
        <f>"Acumulado "&amp;D6</f>
        <v>Acumulado 2025</v>
      </c>
    </row>
    <row r="3" spans="1:27" ht="15.6" customHeight="1">
      <c r="H3" s="3"/>
      <c r="I3" s="3"/>
      <c r="J3" s="3"/>
      <c r="K3" s="3"/>
      <c r="L3" s="3"/>
      <c r="M3" s="3"/>
    </row>
    <row r="4" spans="1:27" ht="15.6" customHeight="1">
      <c r="A4" s="31" t="s">
        <v>51</v>
      </c>
    </row>
    <row r="5" spans="1:27" ht="15.6" customHeight="1">
      <c r="A5" s="210" t="s">
        <v>1</v>
      </c>
      <c r="B5" s="197" t="s">
        <v>155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27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27" ht="15.6" customHeight="1">
      <c r="A7" s="188" t="s">
        <v>18</v>
      </c>
      <c r="B7" s="189">
        <v>1261031.1429999999</v>
      </c>
      <c r="C7" s="189">
        <v>844949.44099999999</v>
      </c>
      <c r="D7" s="189">
        <v>3262721.1949999998</v>
      </c>
      <c r="E7" s="189">
        <v>2780116.0120000001</v>
      </c>
      <c r="F7" s="190">
        <v>-14.791493178748309</v>
      </c>
      <c r="G7" s="37"/>
    </row>
    <row r="8" spans="1:27" ht="15.6" customHeight="1">
      <c r="A8" s="188" t="s">
        <v>11</v>
      </c>
      <c r="B8" s="189">
        <v>259782</v>
      </c>
      <c r="C8" s="189">
        <v>350794</v>
      </c>
      <c r="D8" s="189">
        <v>685367</v>
      </c>
      <c r="E8" s="189">
        <v>746267</v>
      </c>
      <c r="F8" s="190">
        <v>8.885750262268246</v>
      </c>
      <c r="G8" s="6"/>
    </row>
    <row r="9" spans="1:27" ht="15.6" customHeight="1">
      <c r="A9" s="188" t="s">
        <v>8</v>
      </c>
      <c r="B9" s="189">
        <v>419976.30599999998</v>
      </c>
      <c r="C9" s="189">
        <v>569896.995</v>
      </c>
      <c r="D9" s="189">
        <v>1374548.344</v>
      </c>
      <c r="E9" s="189">
        <v>1586639.024</v>
      </c>
      <c r="F9" s="190">
        <v>15.429845077897101</v>
      </c>
      <c r="G9" s="6"/>
    </row>
    <row r="10" spans="1:27" ht="15.6" customHeight="1">
      <c r="A10" s="188" t="s">
        <v>10</v>
      </c>
      <c r="B10" s="189">
        <v>348803.90100000001</v>
      </c>
      <c r="C10" s="189">
        <v>219833.23199999999</v>
      </c>
      <c r="D10" s="189">
        <v>1140248.929</v>
      </c>
      <c r="E10" s="189">
        <v>913715.53599999996</v>
      </c>
      <c r="F10" s="190">
        <v>-19.86701212678798</v>
      </c>
    </row>
    <row r="11" spans="1:27" ht="15.6" customHeight="1">
      <c r="A11" s="188" t="s">
        <v>9</v>
      </c>
      <c r="B11" s="189">
        <v>8669841.9010000005</v>
      </c>
      <c r="C11" s="189">
        <v>9145170.7650000006</v>
      </c>
      <c r="D11" s="189">
        <v>25172273.857000001</v>
      </c>
      <c r="E11" s="189">
        <v>23233259.046</v>
      </c>
      <c r="F11" s="190">
        <v>-7.7029783722172311</v>
      </c>
    </row>
    <row r="12" spans="1:27" ht="15.6" customHeight="1">
      <c r="A12" s="188" t="s">
        <v>6</v>
      </c>
      <c r="B12" s="189">
        <v>389839.587</v>
      </c>
      <c r="C12" s="189">
        <v>465610.87900000002</v>
      </c>
      <c r="D12" s="189">
        <v>1286991.4240000001</v>
      </c>
      <c r="E12" s="189">
        <v>1363948.2490000001</v>
      </c>
      <c r="F12" s="190">
        <v>5.9795911274075459</v>
      </c>
    </row>
    <row r="13" spans="1:27" ht="15.6" customHeight="1">
      <c r="A13" s="188" t="s">
        <v>175</v>
      </c>
      <c r="B13" s="189">
        <v>1465539.132</v>
      </c>
      <c r="C13" s="189">
        <v>1397753.8959999999</v>
      </c>
      <c r="D13" s="189">
        <v>3977913.2439999999</v>
      </c>
      <c r="E13" s="189">
        <v>3665750.4419999998</v>
      </c>
      <c r="F13" s="190">
        <v>-7.8474009575458723</v>
      </c>
    </row>
    <row r="14" spans="1:27" ht="15.6" customHeight="1">
      <c r="A14" s="188" t="s">
        <v>148</v>
      </c>
      <c r="B14" s="189">
        <v>6476430.8250000002</v>
      </c>
      <c r="C14" s="189">
        <v>6049001.7539999997</v>
      </c>
      <c r="D14" s="189">
        <v>16586612.493000001</v>
      </c>
      <c r="E14" s="189">
        <v>17200725.502999999</v>
      </c>
      <c r="F14" s="190">
        <v>3.7024619117325561</v>
      </c>
    </row>
    <row r="15" spans="1:27" ht="15.6" customHeight="1">
      <c r="A15" s="188" t="s">
        <v>145</v>
      </c>
      <c r="B15" s="189">
        <v>2882569</v>
      </c>
      <c r="C15" s="189">
        <v>3128441</v>
      </c>
      <c r="D15" s="189">
        <v>8159550</v>
      </c>
      <c r="E15" s="189">
        <v>8353687</v>
      </c>
      <c r="F15" s="190">
        <v>2.3792611112132391</v>
      </c>
    </row>
    <row r="16" spans="1:27" ht="15.6" customHeight="1">
      <c r="A16" s="188" t="s">
        <v>144</v>
      </c>
      <c r="B16" s="189">
        <v>3114049.585</v>
      </c>
      <c r="C16" s="189">
        <v>3024687.8190000001</v>
      </c>
      <c r="D16" s="189">
        <v>8679724.1239999998</v>
      </c>
      <c r="E16" s="189">
        <v>9091092.8990000002</v>
      </c>
      <c r="F16" s="190">
        <v>4.739422234199111</v>
      </c>
      <c r="G16" s="1"/>
    </row>
    <row r="17" spans="1:7" ht="15.6" customHeight="1">
      <c r="A17" s="188" t="s">
        <v>150</v>
      </c>
      <c r="B17" s="189">
        <v>1507553.919</v>
      </c>
      <c r="C17" s="189">
        <v>1361713.9920000001</v>
      </c>
      <c r="D17" s="189">
        <v>4425676.6969999997</v>
      </c>
      <c r="E17" s="189">
        <v>4609504.92</v>
      </c>
      <c r="F17" s="190">
        <v>4.1536749199192684</v>
      </c>
      <c r="G17" s="2"/>
    </row>
    <row r="18" spans="1:7" ht="15.6" customHeight="1">
      <c r="A18" s="188" t="s">
        <v>147</v>
      </c>
      <c r="B18" s="189">
        <v>166917</v>
      </c>
      <c r="C18" s="189">
        <v>199001</v>
      </c>
      <c r="D18" s="189">
        <v>511059</v>
      </c>
      <c r="E18" s="189">
        <v>487595</v>
      </c>
      <c r="F18" s="190">
        <v>-4.5912507166491574</v>
      </c>
    </row>
    <row r="19" spans="1:7" ht="15.6" customHeight="1">
      <c r="A19" s="188" t="s">
        <v>143</v>
      </c>
      <c r="B19" s="189">
        <v>594681.77399999998</v>
      </c>
      <c r="C19" s="189">
        <v>494398.23300000001</v>
      </c>
      <c r="D19" s="189">
        <v>1450489.1089999999</v>
      </c>
      <c r="E19" s="189">
        <v>1802147.8559999999</v>
      </c>
      <c r="F19" s="190">
        <v>24.244149426426361</v>
      </c>
    </row>
    <row r="20" spans="1:7" ht="15.6" customHeight="1">
      <c r="A20" s="188" t="s">
        <v>142</v>
      </c>
      <c r="B20" s="189">
        <v>1561759.8119999999</v>
      </c>
      <c r="C20" s="189">
        <v>1032804.552</v>
      </c>
      <c r="D20" s="189">
        <v>4126673.591</v>
      </c>
      <c r="E20" s="189">
        <v>3127125.17</v>
      </c>
      <c r="F20" s="190">
        <v>-24.221649688503319</v>
      </c>
    </row>
    <row r="21" spans="1:7" ht="15.6" customHeight="1">
      <c r="A21" s="188" t="s">
        <v>149</v>
      </c>
      <c r="B21" s="189">
        <v>2236931.2390000001</v>
      </c>
      <c r="C21" s="189">
        <v>1992929.8</v>
      </c>
      <c r="D21" s="189">
        <v>7110837.2860000003</v>
      </c>
      <c r="E21" s="189">
        <v>7073906.057</v>
      </c>
      <c r="F21" s="190">
        <v>-0.51936540683769294</v>
      </c>
    </row>
    <row r="22" spans="1:7" ht="15.6" customHeight="1">
      <c r="A22" s="188" t="s">
        <v>146</v>
      </c>
      <c r="B22" s="189">
        <v>3141466.1860000002</v>
      </c>
      <c r="C22" s="189">
        <v>3266006.9509999999</v>
      </c>
      <c r="D22" s="189">
        <v>8541919.0390000008</v>
      </c>
      <c r="E22" s="189">
        <v>8892661.5559999999</v>
      </c>
      <c r="F22" s="190">
        <v>4.1061325376488327</v>
      </c>
    </row>
    <row r="23" spans="1:7" ht="15.6" customHeight="1">
      <c r="A23" s="188" t="s">
        <v>165</v>
      </c>
      <c r="B23" s="189">
        <v>544198.89500000002</v>
      </c>
      <c r="C23" s="189">
        <v>527179.30599999998</v>
      </c>
      <c r="D23" s="189">
        <v>1289229.8640000001</v>
      </c>
      <c r="E23" s="189">
        <v>1666275.0490000001</v>
      </c>
      <c r="F23" s="190">
        <v>29.245768774714008</v>
      </c>
    </row>
    <row r="24" spans="1:7" ht="15.6" customHeight="1">
      <c r="A24" s="188" t="s">
        <v>141</v>
      </c>
      <c r="B24" s="189">
        <v>182295.62599999999</v>
      </c>
      <c r="C24" s="189">
        <v>181178.82699999999</v>
      </c>
      <c r="D24" s="189">
        <v>589512.38800000004</v>
      </c>
      <c r="E24" s="189">
        <v>482152.80599999998</v>
      </c>
      <c r="F24" s="190">
        <v>-18.211590491631881</v>
      </c>
    </row>
    <row r="25" spans="1:7" ht="15.6" customHeight="1">
      <c r="A25" s="188" t="s">
        <v>140</v>
      </c>
      <c r="B25" s="189">
        <v>42770</v>
      </c>
      <c r="C25" s="189">
        <v>45417</v>
      </c>
      <c r="D25" s="189">
        <v>131896</v>
      </c>
      <c r="E25" s="189">
        <v>137192</v>
      </c>
      <c r="F25" s="190">
        <v>4.0152847698186491</v>
      </c>
    </row>
    <row r="26" spans="1:7" ht="15.6" customHeight="1">
      <c r="A26" s="188" t="s">
        <v>152</v>
      </c>
      <c r="B26" s="189">
        <v>281523.12</v>
      </c>
      <c r="C26" s="189">
        <v>220009.834</v>
      </c>
      <c r="D26" s="189">
        <v>659556.44200000004</v>
      </c>
      <c r="E26" s="189">
        <v>631682.89</v>
      </c>
      <c r="F26" s="190">
        <v>-4.2261056408573552</v>
      </c>
    </row>
    <row r="27" spans="1:7" ht="15.6" customHeight="1">
      <c r="A27" s="188" t="s">
        <v>173</v>
      </c>
      <c r="B27" s="189">
        <v>326224.25400000002</v>
      </c>
      <c r="C27" s="189">
        <v>346480.33399999997</v>
      </c>
      <c r="D27" s="189">
        <v>870091.56299999997</v>
      </c>
      <c r="E27" s="189">
        <v>876284.255</v>
      </c>
      <c r="F27" s="190">
        <v>0.71172877238898025</v>
      </c>
    </row>
    <row r="28" spans="1:7" ht="15.6" customHeight="1">
      <c r="A28" s="188" t="s">
        <v>177</v>
      </c>
      <c r="B28" s="189">
        <v>1274957.3500000001</v>
      </c>
      <c r="C28" s="189">
        <v>1305137.9469999999</v>
      </c>
      <c r="D28" s="189">
        <v>3810011.7549999999</v>
      </c>
      <c r="E28" s="189">
        <v>3679568.7629999998</v>
      </c>
      <c r="F28" s="190">
        <v>-3.4236900143107221</v>
      </c>
    </row>
    <row r="29" spans="1:7" ht="15.6" customHeight="1">
      <c r="A29" s="188" t="s">
        <v>178</v>
      </c>
      <c r="B29" s="189">
        <v>748005.16700000002</v>
      </c>
      <c r="C29" s="189">
        <v>597200.88</v>
      </c>
      <c r="D29" s="189">
        <v>1751804.477</v>
      </c>
      <c r="E29" s="189">
        <v>1712572.5160000001</v>
      </c>
      <c r="F29" s="190">
        <v>-2.2395171102191398</v>
      </c>
    </row>
    <row r="30" spans="1:7" ht="15.6" customHeight="1">
      <c r="A30" s="188" t="s">
        <v>179</v>
      </c>
      <c r="B30" s="189">
        <v>374631</v>
      </c>
      <c r="C30" s="189">
        <v>396125</v>
      </c>
      <c r="D30" s="189">
        <v>1089864</v>
      </c>
      <c r="E30" s="189">
        <v>1025650</v>
      </c>
      <c r="F30" s="190">
        <v>-5.8919278001658881</v>
      </c>
    </row>
    <row r="31" spans="1:7" ht="15.6" customHeight="1">
      <c r="A31" s="188" t="s">
        <v>180</v>
      </c>
      <c r="B31" s="189">
        <v>2273321.1370000001</v>
      </c>
      <c r="C31" s="189">
        <v>2329806.4330000002</v>
      </c>
      <c r="D31" s="189">
        <v>7175851.3700000001</v>
      </c>
      <c r="E31" s="189">
        <v>7392740.5920000002</v>
      </c>
      <c r="F31" s="190">
        <v>3.0224876577955091</v>
      </c>
    </row>
    <row r="32" spans="1:7" ht="15.6" customHeight="1">
      <c r="A32" s="188" t="s">
        <v>181</v>
      </c>
      <c r="B32" s="189">
        <v>6714847.8849999998</v>
      </c>
      <c r="C32" s="189">
        <v>7087299.8049999997</v>
      </c>
      <c r="D32" s="189">
        <v>19443701.942000002</v>
      </c>
      <c r="E32" s="189">
        <v>18760797.191</v>
      </c>
      <c r="F32" s="190">
        <v>-3.5122156934779549</v>
      </c>
    </row>
    <row r="33" spans="1:6" ht="15.6" customHeight="1">
      <c r="A33" s="188" t="s">
        <v>182</v>
      </c>
      <c r="B33" s="189">
        <v>482319.00699999998</v>
      </c>
      <c r="C33" s="189">
        <v>455567.94699999999</v>
      </c>
      <c r="D33" s="189">
        <v>1234876.9680000001</v>
      </c>
      <c r="E33" s="189">
        <v>1224933.274</v>
      </c>
      <c r="F33" s="190">
        <v>-0.8052376275269495</v>
      </c>
    </row>
    <row r="34" spans="1:6" ht="15.6" customHeight="1">
      <c r="A34" s="188" t="s">
        <v>183</v>
      </c>
      <c r="B34" s="189">
        <v>110068</v>
      </c>
      <c r="C34" s="189">
        <v>138643</v>
      </c>
      <c r="D34" s="189">
        <v>358427</v>
      </c>
      <c r="E34" s="189">
        <v>397352</v>
      </c>
      <c r="F34" s="190">
        <v>10.859951956744331</v>
      </c>
    </row>
    <row r="35" spans="1:6" ht="15.6" customHeight="1">
      <c r="A35" s="179" t="s">
        <v>153</v>
      </c>
      <c r="B35" s="178">
        <f>SUM(B7:B34)</f>
        <v>47852334.751000002</v>
      </c>
      <c r="C35" s="77">
        <f>SUM(C7:C34)</f>
        <v>47173040.621999994</v>
      </c>
      <c r="D35" s="76">
        <f>SUM(D7:D34)</f>
        <v>134897429.10100001</v>
      </c>
      <c r="E35" s="78">
        <f>SUM(E7:E34)</f>
        <v>132915342.60599998</v>
      </c>
      <c r="F35" s="177">
        <f>E35*100/D35-100</f>
        <v>-1.4693285915152643</v>
      </c>
    </row>
    <row r="36" spans="1:6" ht="15.6" customHeight="1">
      <c r="A36" s="73" t="s">
        <v>52</v>
      </c>
      <c r="B36" s="72"/>
      <c r="D36" s="72"/>
      <c r="E36" s="23"/>
    </row>
  </sheetData>
  <mergeCells count="3">
    <mergeCell ref="B5:C5"/>
    <mergeCell ref="D5:F5"/>
    <mergeCell ref="A5:A6"/>
  </mergeCells>
  <conditionalFormatting sqref="A7:F34">
    <cfRule type="expression" dxfId="67" priority="2">
      <formula>MOD(ROW(),2)=0</formula>
    </cfRule>
  </conditionalFormatting>
  <conditionalFormatting sqref="F7:F35">
    <cfRule type="expression" dxfId="66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D28A1-DC2C-4B63-8AF2-D4B137C9C210}">
  <sheetPr codeName="Hoja7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54</v>
      </c>
      <c r="E1" s="5"/>
      <c r="H1" s="4"/>
      <c r="I1" s="4"/>
      <c r="J1" s="4"/>
      <c r="K1" s="4"/>
      <c r="L1" s="4"/>
      <c r="M1" s="4"/>
    </row>
    <row r="2" spans="1:14" ht="15.6" customHeight="1">
      <c r="A2" s="79" t="s">
        <v>156</v>
      </c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1249467</v>
      </c>
      <c r="C7" s="189">
        <v>839828</v>
      </c>
      <c r="D7" s="189">
        <v>3242685</v>
      </c>
      <c r="E7" s="189">
        <v>2768047</v>
      </c>
      <c r="F7" s="190">
        <v>-14.637191093183571</v>
      </c>
      <c r="G7" s="13"/>
    </row>
    <row r="8" spans="1:14" ht="15.6" customHeight="1">
      <c r="A8" s="188" t="s">
        <v>11</v>
      </c>
      <c r="B8" s="189">
        <v>258913</v>
      </c>
      <c r="C8" s="189">
        <v>348334</v>
      </c>
      <c r="D8" s="189">
        <v>683205</v>
      </c>
      <c r="E8" s="189">
        <v>739557</v>
      </c>
      <c r="F8" s="190">
        <v>8.2481831953805909</v>
      </c>
      <c r="G8" s="6"/>
    </row>
    <row r="9" spans="1:14" ht="15.6" customHeight="1">
      <c r="A9" s="188" t="s">
        <v>8</v>
      </c>
      <c r="B9" s="189">
        <v>415304</v>
      </c>
      <c r="C9" s="189">
        <v>564313</v>
      </c>
      <c r="D9" s="189">
        <v>1358999</v>
      </c>
      <c r="E9" s="189">
        <v>1570616</v>
      </c>
      <c r="F9" s="190">
        <v>15.57153463689083</v>
      </c>
      <c r="G9" s="6"/>
    </row>
    <row r="10" spans="1:14" ht="15.6" customHeight="1">
      <c r="A10" s="188" t="s">
        <v>10</v>
      </c>
      <c r="B10" s="189">
        <v>343704</v>
      </c>
      <c r="C10" s="189">
        <v>215890</v>
      </c>
      <c r="D10" s="189">
        <v>1112639</v>
      </c>
      <c r="E10" s="189">
        <v>903032</v>
      </c>
      <c r="F10" s="190">
        <v>-18.838724869432038</v>
      </c>
    </row>
    <row r="11" spans="1:14" ht="15.6" customHeight="1">
      <c r="A11" s="188" t="s">
        <v>9</v>
      </c>
      <c r="B11" s="189">
        <v>8165354</v>
      </c>
      <c r="C11" s="189">
        <v>8512505</v>
      </c>
      <c r="D11" s="189">
        <v>23525958</v>
      </c>
      <c r="E11" s="189">
        <v>21646456</v>
      </c>
      <c r="F11" s="190">
        <v>-7.9890561736104502</v>
      </c>
    </row>
    <row r="12" spans="1:14" ht="15.6" customHeight="1">
      <c r="A12" s="188" t="s">
        <v>6</v>
      </c>
      <c r="B12" s="189">
        <v>377957</v>
      </c>
      <c r="C12" s="189">
        <v>450919</v>
      </c>
      <c r="D12" s="189">
        <v>1258798</v>
      </c>
      <c r="E12" s="189">
        <v>1330341</v>
      </c>
      <c r="F12" s="190">
        <v>5.6834376921475922</v>
      </c>
    </row>
    <row r="13" spans="1:14" ht="15.6" customHeight="1">
      <c r="A13" s="188" t="s">
        <v>175</v>
      </c>
      <c r="B13" s="189">
        <v>1457836</v>
      </c>
      <c r="C13" s="189">
        <v>1391382</v>
      </c>
      <c r="D13" s="189">
        <v>3955471</v>
      </c>
      <c r="E13" s="189">
        <v>3652425</v>
      </c>
      <c r="F13" s="190">
        <v>-7.6614390549191276</v>
      </c>
    </row>
    <row r="14" spans="1:14" ht="15.6" customHeight="1">
      <c r="A14" s="188" t="s">
        <v>148</v>
      </c>
      <c r="B14" s="189">
        <v>6334809</v>
      </c>
      <c r="C14" s="189">
        <v>5915583</v>
      </c>
      <c r="D14" s="189">
        <v>16211563</v>
      </c>
      <c r="E14" s="189">
        <v>16831916</v>
      </c>
      <c r="F14" s="190">
        <v>3.826608205513566</v>
      </c>
    </row>
    <row r="15" spans="1:14" ht="15.6" customHeight="1">
      <c r="A15" s="188" t="s">
        <v>145</v>
      </c>
      <c r="B15" s="189">
        <v>2880477</v>
      </c>
      <c r="C15" s="189">
        <v>3126529</v>
      </c>
      <c r="D15" s="189">
        <v>8153955</v>
      </c>
      <c r="E15" s="189">
        <v>8348632</v>
      </c>
      <c r="F15" s="190">
        <v>2.3875162421180822</v>
      </c>
    </row>
    <row r="16" spans="1:14" ht="15.6" customHeight="1">
      <c r="A16" s="188" t="s">
        <v>144</v>
      </c>
      <c r="B16" s="189">
        <v>3096083</v>
      </c>
      <c r="C16" s="189">
        <v>2998831</v>
      </c>
      <c r="D16" s="189">
        <v>8621071</v>
      </c>
      <c r="E16" s="189">
        <v>9019119</v>
      </c>
      <c r="F16" s="190">
        <v>4.6171525556395494</v>
      </c>
      <c r="G16" s="1"/>
    </row>
    <row r="17" spans="1:7" ht="15.6" customHeight="1">
      <c r="A17" s="188" t="s">
        <v>150</v>
      </c>
      <c r="B17" s="189">
        <v>1506002</v>
      </c>
      <c r="C17" s="189">
        <v>1359300</v>
      </c>
      <c r="D17" s="189">
        <v>4421142</v>
      </c>
      <c r="E17" s="189">
        <v>4601612</v>
      </c>
      <c r="F17" s="190">
        <v>4.0819770095599779</v>
      </c>
      <c r="G17" s="2"/>
    </row>
    <row r="18" spans="1:7" ht="15.6" customHeight="1">
      <c r="A18" s="188" t="s">
        <v>147</v>
      </c>
      <c r="B18" s="189">
        <v>101039</v>
      </c>
      <c r="C18" s="189">
        <v>142482</v>
      </c>
      <c r="D18" s="189">
        <v>323679</v>
      </c>
      <c r="E18" s="189">
        <v>336930</v>
      </c>
      <c r="F18" s="190">
        <v>4.0938707793832796</v>
      </c>
    </row>
    <row r="19" spans="1:7" ht="15.6" customHeight="1">
      <c r="A19" s="188" t="s">
        <v>143</v>
      </c>
      <c r="B19" s="189">
        <v>593489</v>
      </c>
      <c r="C19" s="189">
        <v>488037</v>
      </c>
      <c r="D19" s="189">
        <v>1447701</v>
      </c>
      <c r="E19" s="189">
        <v>1793797</v>
      </c>
      <c r="F19" s="190">
        <v>23.90659397209782</v>
      </c>
    </row>
    <row r="20" spans="1:7" ht="15.6" customHeight="1">
      <c r="A20" s="188" t="s">
        <v>142</v>
      </c>
      <c r="B20" s="189">
        <v>1559583</v>
      </c>
      <c r="C20" s="189">
        <v>1032213</v>
      </c>
      <c r="D20" s="189">
        <v>4117498</v>
      </c>
      <c r="E20" s="189">
        <v>3120927</v>
      </c>
      <c r="F20" s="190">
        <v>-24.203314731421859</v>
      </c>
    </row>
    <row r="21" spans="1:7" ht="15.6" customHeight="1">
      <c r="A21" s="188" t="s">
        <v>149</v>
      </c>
      <c r="B21" s="189">
        <v>2216713</v>
      </c>
      <c r="C21" s="189">
        <v>1966523</v>
      </c>
      <c r="D21" s="189">
        <v>7015046</v>
      </c>
      <c r="E21" s="189">
        <v>6951542</v>
      </c>
      <c r="F21" s="190">
        <v>-0.90525422071358719</v>
      </c>
    </row>
    <row r="22" spans="1:7" ht="15.6" customHeight="1">
      <c r="A22" s="188" t="s">
        <v>146</v>
      </c>
      <c r="B22" s="189">
        <v>2866205</v>
      </c>
      <c r="C22" s="189">
        <v>3018772</v>
      </c>
      <c r="D22" s="189">
        <v>7806588</v>
      </c>
      <c r="E22" s="189">
        <v>8142696</v>
      </c>
      <c r="F22" s="190">
        <v>4.3054404818084464</v>
      </c>
    </row>
    <row r="23" spans="1:7" ht="15.6" customHeight="1">
      <c r="A23" s="188" t="s">
        <v>165</v>
      </c>
      <c r="B23" s="189">
        <v>537730</v>
      </c>
      <c r="C23" s="189">
        <v>516832</v>
      </c>
      <c r="D23" s="189">
        <v>1277790</v>
      </c>
      <c r="E23" s="189">
        <v>1629702</v>
      </c>
      <c r="F23" s="190">
        <v>27.54067569788462</v>
      </c>
    </row>
    <row r="24" spans="1:7" ht="15.6" customHeight="1">
      <c r="A24" s="188" t="s">
        <v>141</v>
      </c>
      <c r="B24" s="189">
        <v>181105</v>
      </c>
      <c r="C24" s="189">
        <v>179197</v>
      </c>
      <c r="D24" s="189">
        <v>582701</v>
      </c>
      <c r="E24" s="189">
        <v>476496</v>
      </c>
      <c r="F24" s="190">
        <v>-18.226328768956979</v>
      </c>
    </row>
    <row r="25" spans="1:7" ht="15.6" customHeight="1">
      <c r="A25" s="188" t="s">
        <v>140</v>
      </c>
      <c r="B25" s="189">
        <v>42609</v>
      </c>
      <c r="C25" s="189">
        <v>45417</v>
      </c>
      <c r="D25" s="189">
        <v>130897</v>
      </c>
      <c r="E25" s="189">
        <v>136085</v>
      </c>
      <c r="F25" s="190">
        <v>3.9634216215803231</v>
      </c>
    </row>
    <row r="26" spans="1:7" ht="15.6" customHeight="1">
      <c r="A26" s="188" t="s">
        <v>152</v>
      </c>
      <c r="B26" s="189">
        <v>280028</v>
      </c>
      <c r="C26" s="189">
        <v>218907</v>
      </c>
      <c r="D26" s="189">
        <v>654558</v>
      </c>
      <c r="E26" s="189">
        <v>627795</v>
      </c>
      <c r="F26" s="190">
        <v>-4.0887132996617623</v>
      </c>
    </row>
    <row r="27" spans="1:7" ht="15.6" customHeight="1">
      <c r="A27" s="188" t="s">
        <v>173</v>
      </c>
      <c r="B27" s="189">
        <v>318187</v>
      </c>
      <c r="C27" s="189">
        <v>341139</v>
      </c>
      <c r="D27" s="189">
        <v>854759</v>
      </c>
      <c r="E27" s="189">
        <v>863414</v>
      </c>
      <c r="F27" s="190">
        <v>1.0125661151271861</v>
      </c>
    </row>
    <row r="28" spans="1:7" ht="15.6" customHeight="1">
      <c r="A28" s="188" t="s">
        <v>177</v>
      </c>
      <c r="B28" s="189">
        <v>1190987</v>
      </c>
      <c r="C28" s="189">
        <v>1199619</v>
      </c>
      <c r="D28" s="189">
        <v>3594326</v>
      </c>
      <c r="E28" s="189">
        <v>3368176</v>
      </c>
      <c r="F28" s="190">
        <v>-6.2918611166599732</v>
      </c>
    </row>
    <row r="29" spans="1:7" ht="15.6" customHeight="1">
      <c r="A29" s="188" t="s">
        <v>178</v>
      </c>
      <c r="B29" s="189">
        <v>741996</v>
      </c>
      <c r="C29" s="189">
        <v>593817</v>
      </c>
      <c r="D29" s="189">
        <v>1737381</v>
      </c>
      <c r="E29" s="189">
        <v>1701260</v>
      </c>
      <c r="F29" s="190">
        <v>-2.079048867231776</v>
      </c>
    </row>
    <row r="30" spans="1:7" ht="15.6" customHeight="1">
      <c r="A30" s="188" t="s">
        <v>179</v>
      </c>
      <c r="B30" s="189">
        <v>371238</v>
      </c>
      <c r="C30" s="189">
        <v>394095</v>
      </c>
      <c r="D30" s="189">
        <v>1081956</v>
      </c>
      <c r="E30" s="189">
        <v>1018862</v>
      </c>
      <c r="F30" s="190">
        <v>-5.8314755868075991</v>
      </c>
    </row>
    <row r="31" spans="1:7" ht="15.6" customHeight="1">
      <c r="A31" s="188" t="s">
        <v>180</v>
      </c>
      <c r="B31" s="189">
        <v>2264724</v>
      </c>
      <c r="C31" s="189">
        <v>2318206</v>
      </c>
      <c r="D31" s="189">
        <v>7081492</v>
      </c>
      <c r="E31" s="189">
        <v>7355057</v>
      </c>
      <c r="F31" s="190">
        <v>3.8630983414229689</v>
      </c>
    </row>
    <row r="32" spans="1:7" ht="15.6" customHeight="1">
      <c r="A32" s="188" t="s">
        <v>181</v>
      </c>
      <c r="B32" s="189">
        <v>6668339</v>
      </c>
      <c r="C32" s="189">
        <v>7020047</v>
      </c>
      <c r="D32" s="189">
        <v>19315294</v>
      </c>
      <c r="E32" s="189">
        <v>18593902</v>
      </c>
      <c r="F32" s="190">
        <v>-3.734822778260579</v>
      </c>
    </row>
    <row r="33" spans="1:6" ht="15.6" customHeight="1">
      <c r="A33" s="188" t="s">
        <v>182</v>
      </c>
      <c r="B33" s="189">
        <v>468956</v>
      </c>
      <c r="C33" s="189">
        <v>451441</v>
      </c>
      <c r="D33" s="189">
        <v>1202363</v>
      </c>
      <c r="E33" s="189">
        <v>1202595</v>
      </c>
      <c r="F33" s="190">
        <v>1.9295337597711178E-2</v>
      </c>
    </row>
    <row r="34" spans="1:6" ht="15.6" customHeight="1">
      <c r="A34" s="188" t="s">
        <v>183</v>
      </c>
      <c r="B34" s="189">
        <v>109481</v>
      </c>
      <c r="C34" s="189">
        <v>138200</v>
      </c>
      <c r="D34" s="189">
        <v>356632</v>
      </c>
      <c r="E34" s="189">
        <v>395043</v>
      </c>
      <c r="F34" s="190">
        <v>10.770486103322201</v>
      </c>
    </row>
    <row r="35" spans="1:6" ht="15.6" customHeight="1">
      <c r="A35" s="156" t="s">
        <v>153</v>
      </c>
      <c r="B35" s="178">
        <f>SUM(B7:B34)</f>
        <v>46598315</v>
      </c>
      <c r="C35" s="178">
        <f>SUM(C7:C34)</f>
        <v>45788358</v>
      </c>
      <c r="D35" s="76">
        <f>SUM(D7:D34)</f>
        <v>131126147</v>
      </c>
      <c r="E35" s="78">
        <f>SUM(E7:E34)</f>
        <v>129126032</v>
      </c>
      <c r="F35" s="140">
        <f>E35*100/D35-100</f>
        <v>-1.5253365143109079</v>
      </c>
    </row>
    <row r="36" spans="1:6" ht="15.6" customHeight="1">
      <c r="A36" s="73" t="s">
        <v>52</v>
      </c>
      <c r="B36" s="72"/>
      <c r="D36" s="72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65" priority="2">
      <formula>MOD(ROW(),2)=0</formula>
    </cfRule>
  </conditionalFormatting>
  <conditionalFormatting sqref="F7:F35">
    <cfRule type="expression" dxfId="64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914CF-B767-418E-A7A2-CC834A334D66}">
  <sheetPr codeName="Hoja8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55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11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1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853395</v>
      </c>
      <c r="C7" s="189">
        <v>634732</v>
      </c>
      <c r="D7" s="189">
        <v>2172114</v>
      </c>
      <c r="E7" s="189">
        <v>1930950</v>
      </c>
      <c r="F7" s="190">
        <v>-11.102732177040441</v>
      </c>
      <c r="G7" s="37"/>
    </row>
    <row r="8" spans="1:14" ht="15.6" customHeight="1">
      <c r="A8" s="188" t="s">
        <v>11</v>
      </c>
      <c r="B8" s="189">
        <v>3003</v>
      </c>
      <c r="C8" s="189">
        <v>7551</v>
      </c>
      <c r="D8" s="189">
        <v>9534</v>
      </c>
      <c r="E8" s="189">
        <v>19756</v>
      </c>
      <c r="F8" s="190">
        <v>107.21627858191739</v>
      </c>
      <c r="G8" s="6"/>
    </row>
    <row r="9" spans="1:14" ht="15.6" customHeight="1">
      <c r="A9" s="188" t="s">
        <v>8</v>
      </c>
      <c r="B9" s="189">
        <v>13172</v>
      </c>
      <c r="C9" s="189">
        <v>9003</v>
      </c>
      <c r="D9" s="189">
        <v>26263</v>
      </c>
      <c r="E9" s="189">
        <v>41907</v>
      </c>
      <c r="F9" s="190">
        <v>59.566690781708111</v>
      </c>
      <c r="G9" s="6"/>
    </row>
    <row r="10" spans="1:14" ht="15.6" customHeight="1">
      <c r="A10" s="188" t="s">
        <v>10</v>
      </c>
      <c r="B10" s="189">
        <v>47691</v>
      </c>
      <c r="C10" s="189">
        <v>27804</v>
      </c>
      <c r="D10" s="189">
        <v>142812</v>
      </c>
      <c r="E10" s="189">
        <v>126187</v>
      </c>
      <c r="F10" s="190">
        <v>-11.641178612441539</v>
      </c>
    </row>
    <row r="11" spans="1:14" ht="15.6" customHeight="1">
      <c r="A11" s="188" t="s">
        <v>9</v>
      </c>
      <c r="B11" s="189">
        <v>2541346</v>
      </c>
      <c r="C11" s="189">
        <v>2632047</v>
      </c>
      <c r="D11" s="189">
        <v>7253929</v>
      </c>
      <c r="E11" s="189">
        <v>6202795</v>
      </c>
      <c r="F11" s="190">
        <v>-14.490547122807509</v>
      </c>
    </row>
    <row r="12" spans="1:14" ht="15.6" customHeight="1">
      <c r="A12" s="188" t="s">
        <v>6</v>
      </c>
      <c r="B12" s="189">
        <v>41755</v>
      </c>
      <c r="C12" s="189">
        <v>27179</v>
      </c>
      <c r="D12" s="189">
        <v>151411</v>
      </c>
      <c r="E12" s="189">
        <v>187260</v>
      </c>
      <c r="F12" s="190">
        <v>23.676615305360912</v>
      </c>
    </row>
    <row r="13" spans="1:14" ht="15.6" customHeight="1">
      <c r="A13" s="188" t="s">
        <v>175</v>
      </c>
      <c r="B13" s="189">
        <v>121707</v>
      </c>
      <c r="C13" s="189">
        <v>69738</v>
      </c>
      <c r="D13" s="189">
        <v>332546</v>
      </c>
      <c r="E13" s="189">
        <v>195855</v>
      </c>
      <c r="F13" s="190">
        <v>-41.104388565792412</v>
      </c>
    </row>
    <row r="14" spans="1:14" ht="15.6" customHeight="1">
      <c r="A14" s="188" t="s">
        <v>148</v>
      </c>
      <c r="B14" s="189">
        <v>1410453</v>
      </c>
      <c r="C14" s="189">
        <v>1617752</v>
      </c>
      <c r="D14" s="189">
        <v>3192667</v>
      </c>
      <c r="E14" s="189">
        <v>4120575</v>
      </c>
      <c r="F14" s="190">
        <v>29.063726345403381</v>
      </c>
    </row>
    <row r="15" spans="1:14" ht="15.6" customHeight="1">
      <c r="A15" s="188" t="s">
        <v>145</v>
      </c>
      <c r="B15" s="189">
        <v>1695583</v>
      </c>
      <c r="C15" s="189">
        <v>2077578</v>
      </c>
      <c r="D15" s="189">
        <v>5049340</v>
      </c>
      <c r="E15" s="189">
        <v>5376723</v>
      </c>
      <c r="F15" s="190">
        <v>6.4836790550844228</v>
      </c>
    </row>
    <row r="16" spans="1:14" ht="15.6" customHeight="1">
      <c r="A16" s="188" t="s">
        <v>144</v>
      </c>
      <c r="B16" s="189">
        <v>2277434</v>
      </c>
      <c r="C16" s="189">
        <v>2236551</v>
      </c>
      <c r="D16" s="189">
        <v>6527807</v>
      </c>
      <c r="E16" s="189">
        <v>6774351</v>
      </c>
      <c r="F16" s="190">
        <v>3.7768273479899079</v>
      </c>
      <c r="G16" s="1"/>
    </row>
    <row r="17" spans="1:7" ht="15.6" customHeight="1">
      <c r="A17" s="188" t="s">
        <v>150</v>
      </c>
      <c r="B17" s="189">
        <v>734455</v>
      </c>
      <c r="C17" s="189">
        <v>634382</v>
      </c>
      <c r="D17" s="189">
        <v>2257580</v>
      </c>
      <c r="E17" s="189">
        <v>2294457</v>
      </c>
      <c r="F17" s="190">
        <v>1.633474782731952</v>
      </c>
      <c r="G17" s="2"/>
    </row>
    <row r="18" spans="1:7" ht="15.6" customHeight="1">
      <c r="A18" s="188" t="s">
        <v>147</v>
      </c>
      <c r="B18" s="189">
        <v>51764</v>
      </c>
      <c r="C18" s="189">
        <v>88907</v>
      </c>
      <c r="D18" s="189">
        <v>174311</v>
      </c>
      <c r="E18" s="189">
        <v>192643</v>
      </c>
      <c r="F18" s="190">
        <v>10.516834852648429</v>
      </c>
    </row>
    <row r="19" spans="1:7" ht="15.6" customHeight="1">
      <c r="A19" s="188" t="s">
        <v>143</v>
      </c>
      <c r="B19" s="189">
        <v>243545</v>
      </c>
      <c r="C19" s="189">
        <v>213525</v>
      </c>
      <c r="D19" s="189">
        <v>530569</v>
      </c>
      <c r="E19" s="189">
        <v>806251</v>
      </c>
      <c r="F19" s="190">
        <v>51.959688560771554</v>
      </c>
    </row>
    <row r="20" spans="1:7" ht="15.6" customHeight="1">
      <c r="A20" s="188" t="s">
        <v>142</v>
      </c>
      <c r="B20" s="189">
        <v>153595</v>
      </c>
      <c r="C20" s="189">
        <v>161218</v>
      </c>
      <c r="D20" s="189">
        <v>397505</v>
      </c>
      <c r="E20" s="189">
        <v>411037</v>
      </c>
      <c r="F20" s="190">
        <v>3.4042339090074312</v>
      </c>
    </row>
    <row r="21" spans="1:7" ht="15.6" customHeight="1">
      <c r="A21" s="188" t="s">
        <v>149</v>
      </c>
      <c r="B21" s="189">
        <v>1700729</v>
      </c>
      <c r="C21" s="189">
        <v>1354775</v>
      </c>
      <c r="D21" s="189">
        <v>5357097</v>
      </c>
      <c r="E21" s="189">
        <v>5321519</v>
      </c>
      <c r="F21" s="190">
        <v>-0.66412835160535622</v>
      </c>
    </row>
    <row r="22" spans="1:7" ht="15.6" customHeight="1">
      <c r="A22" s="188" t="s">
        <v>146</v>
      </c>
      <c r="B22" s="189">
        <v>1042526</v>
      </c>
      <c r="C22" s="189">
        <v>1044876</v>
      </c>
      <c r="D22" s="189">
        <v>2540241</v>
      </c>
      <c r="E22" s="189">
        <v>2789443</v>
      </c>
      <c r="F22" s="190">
        <v>9.8101715545887203</v>
      </c>
    </row>
    <row r="23" spans="1:7" ht="15.6" customHeight="1">
      <c r="A23" s="188" t="s">
        <v>165</v>
      </c>
      <c r="B23" s="189">
        <v>15218</v>
      </c>
      <c r="C23" s="189">
        <v>4878</v>
      </c>
      <c r="D23" s="189">
        <v>34388</v>
      </c>
      <c r="E23" s="189">
        <v>28744</v>
      </c>
      <c r="F23" s="190">
        <v>-16.412702105385609</v>
      </c>
    </row>
    <row r="24" spans="1:7" ht="15.6" customHeight="1">
      <c r="A24" s="188" t="s">
        <v>141</v>
      </c>
      <c r="B24" s="189">
        <v>0</v>
      </c>
      <c r="C24" s="189">
        <v>0</v>
      </c>
      <c r="D24" s="189">
        <v>0</v>
      </c>
      <c r="E24" s="189">
        <v>0</v>
      </c>
      <c r="F24" s="190" t="s">
        <v>151</v>
      </c>
    </row>
    <row r="25" spans="1:7" ht="15.6" customHeight="1">
      <c r="A25" s="188" t="s">
        <v>140</v>
      </c>
      <c r="B25" s="189">
        <v>3723</v>
      </c>
      <c r="C25" s="189">
        <v>5342</v>
      </c>
      <c r="D25" s="189">
        <v>14534</v>
      </c>
      <c r="E25" s="189">
        <v>18365</v>
      </c>
      <c r="F25" s="190">
        <v>26.358882620063302</v>
      </c>
    </row>
    <row r="26" spans="1:7" ht="15.6" customHeight="1">
      <c r="A26" s="188" t="s">
        <v>152</v>
      </c>
      <c r="B26" s="189">
        <v>136324</v>
      </c>
      <c r="C26" s="189">
        <v>120329</v>
      </c>
      <c r="D26" s="189">
        <v>311685</v>
      </c>
      <c r="E26" s="189">
        <v>361468</v>
      </c>
      <c r="F26" s="190">
        <v>15.97221553812342</v>
      </c>
    </row>
    <row r="27" spans="1:7" ht="15.6" customHeight="1">
      <c r="A27" s="188" t="s">
        <v>173</v>
      </c>
      <c r="B27" s="189">
        <v>0</v>
      </c>
      <c r="C27" s="189">
        <v>0</v>
      </c>
      <c r="D27" s="189">
        <v>0</v>
      </c>
      <c r="E27" s="189">
        <v>0</v>
      </c>
      <c r="F27" s="190" t="s">
        <v>151</v>
      </c>
    </row>
    <row r="28" spans="1:7" ht="15.6" customHeight="1">
      <c r="A28" s="188" t="s">
        <v>177</v>
      </c>
      <c r="B28" s="189">
        <v>339270</v>
      </c>
      <c r="C28" s="189">
        <v>347297</v>
      </c>
      <c r="D28" s="189">
        <v>1087274</v>
      </c>
      <c r="E28" s="189">
        <v>1013183</v>
      </c>
      <c r="F28" s="190">
        <v>-6.8143816554060956</v>
      </c>
    </row>
    <row r="29" spans="1:7" ht="15.6" customHeight="1">
      <c r="A29" s="188" t="s">
        <v>178</v>
      </c>
      <c r="B29" s="189">
        <v>16228</v>
      </c>
      <c r="C29" s="189">
        <v>15472</v>
      </c>
      <c r="D29" s="189">
        <v>55464</v>
      </c>
      <c r="E29" s="189">
        <v>39175</v>
      </c>
      <c r="F29" s="190">
        <v>-29.368599451896731</v>
      </c>
    </row>
    <row r="30" spans="1:7" ht="15.6" customHeight="1">
      <c r="A30" s="188" t="s">
        <v>179</v>
      </c>
      <c r="B30" s="189">
        <v>31202</v>
      </c>
      <c r="C30" s="189">
        <v>92081</v>
      </c>
      <c r="D30" s="189">
        <v>93921</v>
      </c>
      <c r="E30" s="189">
        <v>195210</v>
      </c>
      <c r="F30" s="190">
        <v>107.8448909189638</v>
      </c>
    </row>
    <row r="31" spans="1:7" ht="15.6" customHeight="1">
      <c r="A31" s="188" t="s">
        <v>180</v>
      </c>
      <c r="B31" s="189">
        <v>1377359</v>
      </c>
      <c r="C31" s="189">
        <v>1542507</v>
      </c>
      <c r="D31" s="189">
        <v>4459954</v>
      </c>
      <c r="E31" s="189">
        <v>4606141</v>
      </c>
      <c r="F31" s="190">
        <v>3.2777692325974641</v>
      </c>
    </row>
    <row r="32" spans="1:7" ht="15.6" customHeight="1">
      <c r="A32" s="188" t="s">
        <v>181</v>
      </c>
      <c r="B32" s="189">
        <v>471200</v>
      </c>
      <c r="C32" s="189">
        <v>464223</v>
      </c>
      <c r="D32" s="189">
        <v>1026998</v>
      </c>
      <c r="E32" s="189">
        <v>1172455</v>
      </c>
      <c r="F32" s="190">
        <v>14.163318721165959</v>
      </c>
    </row>
    <row r="33" spans="1:6" ht="15.6" customHeight="1">
      <c r="A33" s="188" t="s">
        <v>182</v>
      </c>
      <c r="B33" s="189">
        <v>0</v>
      </c>
      <c r="C33" s="189">
        <v>2367</v>
      </c>
      <c r="D33" s="189">
        <v>2986</v>
      </c>
      <c r="E33" s="189">
        <v>8269</v>
      </c>
      <c r="F33" s="190">
        <v>176.9256530475553</v>
      </c>
    </row>
    <row r="34" spans="1:6" ht="15.6" customHeight="1">
      <c r="A34" s="188" t="s">
        <v>183</v>
      </c>
      <c r="B34" s="189">
        <v>14807</v>
      </c>
      <c r="C34" s="189">
        <v>16977</v>
      </c>
      <c r="D34" s="189">
        <v>68645</v>
      </c>
      <c r="E34" s="189">
        <v>67298</v>
      </c>
      <c r="F34" s="190">
        <v>-1.96226964818996</v>
      </c>
    </row>
    <row r="35" spans="1:6" ht="15.6" customHeight="1">
      <c r="A35" s="156" t="s">
        <v>153</v>
      </c>
      <c r="B35" s="76">
        <f>SUM(B7:B34)</f>
        <v>15337484</v>
      </c>
      <c r="C35" s="77">
        <f>SUM(C7:C34)</f>
        <v>15449091</v>
      </c>
      <c r="D35" s="76">
        <f>SUM(D7:D34)</f>
        <v>43271575</v>
      </c>
      <c r="E35" s="78">
        <f>SUM(E7:E34)</f>
        <v>44302017</v>
      </c>
      <c r="F35" s="140">
        <f>E35*100/D35-100</f>
        <v>2.3813369400120052</v>
      </c>
    </row>
    <row r="36" spans="1:6" ht="15.6" customHeight="1">
      <c r="A36" s="73" t="s">
        <v>56</v>
      </c>
      <c r="B36" s="72"/>
      <c r="D36" s="72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63" priority="2">
      <formula>MOD(ROW(),2)=0</formula>
    </cfRule>
  </conditionalFormatting>
  <conditionalFormatting sqref="F7:F35">
    <cfRule type="expression" dxfId="62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6539C-D68F-4AD5-9527-AF1CD5684CE2}">
  <sheetPr codeName="Hoja9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57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343483</v>
      </c>
      <c r="C7" s="189">
        <v>163372</v>
      </c>
      <c r="D7" s="189">
        <v>982466</v>
      </c>
      <c r="E7" s="189">
        <v>718127</v>
      </c>
      <c r="F7" s="190">
        <v>-26.905663911015751</v>
      </c>
      <c r="G7" s="37"/>
    </row>
    <row r="8" spans="1:14" ht="15.6" customHeight="1">
      <c r="A8" s="188" t="s">
        <v>11</v>
      </c>
      <c r="B8" s="189">
        <v>132315</v>
      </c>
      <c r="C8" s="189">
        <v>102307</v>
      </c>
      <c r="D8" s="189">
        <v>317889</v>
      </c>
      <c r="E8" s="189">
        <v>258884</v>
      </c>
      <c r="F8" s="190">
        <v>-18.561510464344479</v>
      </c>
      <c r="G8" s="6"/>
    </row>
    <row r="9" spans="1:14" ht="15.6" customHeight="1">
      <c r="A9" s="188" t="s">
        <v>8</v>
      </c>
      <c r="B9" s="189">
        <v>256862</v>
      </c>
      <c r="C9" s="189">
        <v>413373</v>
      </c>
      <c r="D9" s="189">
        <v>915405</v>
      </c>
      <c r="E9" s="189">
        <v>1136085</v>
      </c>
      <c r="F9" s="190">
        <v>24.107362315040891</v>
      </c>
      <c r="G9" s="6"/>
    </row>
    <row r="10" spans="1:14" ht="15.6" customHeight="1">
      <c r="A10" s="188" t="s">
        <v>10</v>
      </c>
      <c r="B10" s="189">
        <v>220546</v>
      </c>
      <c r="C10" s="189">
        <v>141564</v>
      </c>
      <c r="D10" s="189">
        <v>668814</v>
      </c>
      <c r="E10" s="189">
        <v>528951</v>
      </c>
      <c r="F10" s="190">
        <v>-20.912092151181039</v>
      </c>
    </row>
    <row r="11" spans="1:14" ht="15.6" customHeight="1">
      <c r="A11" s="188" t="s">
        <v>9</v>
      </c>
      <c r="B11" s="189">
        <v>20762</v>
      </c>
      <c r="C11" s="189">
        <v>24362</v>
      </c>
      <c r="D11" s="189">
        <v>90941</v>
      </c>
      <c r="E11" s="189">
        <v>59350</v>
      </c>
      <c r="F11" s="190">
        <v>-34.737906994644867</v>
      </c>
    </row>
    <row r="12" spans="1:14" ht="15.6" customHeight="1">
      <c r="A12" s="188" t="s">
        <v>6</v>
      </c>
      <c r="B12" s="189">
        <v>105001</v>
      </c>
      <c r="C12" s="189">
        <v>198592</v>
      </c>
      <c r="D12" s="189">
        <v>471691</v>
      </c>
      <c r="E12" s="189">
        <v>533722</v>
      </c>
      <c r="F12" s="190">
        <v>13.150770313616331</v>
      </c>
    </row>
    <row r="13" spans="1:14" ht="15.6" customHeight="1">
      <c r="A13" s="188" t="s">
        <v>175</v>
      </c>
      <c r="B13" s="189">
        <v>38473</v>
      </c>
      <c r="C13" s="189">
        <v>29973</v>
      </c>
      <c r="D13" s="189">
        <v>95205</v>
      </c>
      <c r="E13" s="189">
        <v>75386</v>
      </c>
      <c r="F13" s="190">
        <v>-20.817183971430069</v>
      </c>
    </row>
    <row r="14" spans="1:14" ht="15.6" customHeight="1">
      <c r="A14" s="188" t="s">
        <v>148</v>
      </c>
      <c r="B14" s="189">
        <v>480679</v>
      </c>
      <c r="C14" s="189">
        <v>318653</v>
      </c>
      <c r="D14" s="189">
        <v>990789</v>
      </c>
      <c r="E14" s="189">
        <v>916329</v>
      </c>
      <c r="F14" s="190">
        <v>-7.5152227164411443</v>
      </c>
    </row>
    <row r="15" spans="1:14" ht="15.6" customHeight="1">
      <c r="A15" s="188" t="s">
        <v>145</v>
      </c>
      <c r="B15" s="189">
        <v>478373</v>
      </c>
      <c r="C15" s="189">
        <v>245539</v>
      </c>
      <c r="D15" s="189">
        <v>1096080</v>
      </c>
      <c r="E15" s="189">
        <v>946697</v>
      </c>
      <c r="F15" s="190">
        <v>-13.628840960513831</v>
      </c>
    </row>
    <row r="16" spans="1:14" ht="15.6" customHeight="1">
      <c r="A16" s="188" t="s">
        <v>144</v>
      </c>
      <c r="B16" s="189">
        <v>735289</v>
      </c>
      <c r="C16" s="189">
        <v>672343</v>
      </c>
      <c r="D16" s="189">
        <v>1858758</v>
      </c>
      <c r="E16" s="189">
        <v>2053293</v>
      </c>
      <c r="F16" s="190">
        <v>10.46585946099492</v>
      </c>
      <c r="G16" s="1"/>
    </row>
    <row r="17" spans="1:7" ht="15.6" customHeight="1">
      <c r="A17" s="188" t="s">
        <v>150</v>
      </c>
      <c r="B17" s="189">
        <v>658047</v>
      </c>
      <c r="C17" s="189">
        <v>498617</v>
      </c>
      <c r="D17" s="189">
        <v>1864052</v>
      </c>
      <c r="E17" s="189">
        <v>1814150</v>
      </c>
      <c r="F17" s="190">
        <v>-2.6770712405018742</v>
      </c>
      <c r="G17" s="2"/>
    </row>
    <row r="18" spans="1:7" ht="15.6" customHeight="1">
      <c r="A18" s="188" t="s">
        <v>147</v>
      </c>
      <c r="B18" s="189">
        <v>1400</v>
      </c>
      <c r="C18" s="189">
        <v>1614</v>
      </c>
      <c r="D18" s="189">
        <v>2700</v>
      </c>
      <c r="E18" s="189">
        <v>2386</v>
      </c>
      <c r="F18" s="190">
        <v>-11.62962962962963</v>
      </c>
    </row>
    <row r="19" spans="1:7" ht="15.6" customHeight="1">
      <c r="A19" s="188" t="s">
        <v>143</v>
      </c>
      <c r="B19" s="189">
        <v>292023</v>
      </c>
      <c r="C19" s="189">
        <v>202182</v>
      </c>
      <c r="D19" s="189">
        <v>756933</v>
      </c>
      <c r="E19" s="189">
        <v>774613</v>
      </c>
      <c r="F19" s="190">
        <v>2.3357417367191</v>
      </c>
    </row>
    <row r="20" spans="1:7" ht="15.6" customHeight="1">
      <c r="A20" s="188" t="s">
        <v>142</v>
      </c>
      <c r="B20" s="189">
        <v>1257258</v>
      </c>
      <c r="C20" s="189">
        <v>681715</v>
      </c>
      <c r="D20" s="189">
        <v>3338953</v>
      </c>
      <c r="E20" s="189">
        <v>2241664</v>
      </c>
      <c r="F20" s="190">
        <v>-32.863265820153799</v>
      </c>
    </row>
    <row r="21" spans="1:7" ht="15.6" customHeight="1">
      <c r="A21" s="188" t="s">
        <v>149</v>
      </c>
      <c r="B21" s="189">
        <v>382030</v>
      </c>
      <c r="C21" s="189">
        <v>401313</v>
      </c>
      <c r="D21" s="189">
        <v>1288635</v>
      </c>
      <c r="E21" s="189">
        <v>1143061</v>
      </c>
      <c r="F21" s="190">
        <v>-11.29675974965758</v>
      </c>
    </row>
    <row r="22" spans="1:7" ht="15.6" customHeight="1">
      <c r="A22" s="188" t="s">
        <v>146</v>
      </c>
      <c r="B22" s="189">
        <v>49933</v>
      </c>
      <c r="C22" s="189">
        <v>33765</v>
      </c>
      <c r="D22" s="189">
        <v>111392</v>
      </c>
      <c r="E22" s="189">
        <v>114530</v>
      </c>
      <c r="F22" s="190">
        <v>2.817078425739723</v>
      </c>
    </row>
    <row r="23" spans="1:7" ht="15.6" customHeight="1">
      <c r="A23" s="188" t="s">
        <v>165</v>
      </c>
      <c r="B23" s="189">
        <v>82579</v>
      </c>
      <c r="C23" s="189">
        <v>98104</v>
      </c>
      <c r="D23" s="189">
        <v>297517</v>
      </c>
      <c r="E23" s="189">
        <v>262590</v>
      </c>
      <c r="F23" s="190">
        <v>-11.739497238813239</v>
      </c>
    </row>
    <row r="24" spans="1:7" ht="15.6" customHeight="1">
      <c r="A24" s="188" t="s">
        <v>141</v>
      </c>
      <c r="B24" s="189">
        <v>88332</v>
      </c>
      <c r="C24" s="189">
        <v>75074</v>
      </c>
      <c r="D24" s="189">
        <v>316801</v>
      </c>
      <c r="E24" s="189">
        <v>184142</v>
      </c>
      <c r="F24" s="190">
        <v>-41.8745521636611</v>
      </c>
    </row>
    <row r="25" spans="1:7" ht="15.6" customHeight="1">
      <c r="A25" s="188" t="s">
        <v>140</v>
      </c>
      <c r="B25" s="189">
        <v>0</v>
      </c>
      <c r="C25" s="189">
        <v>0</v>
      </c>
      <c r="D25" s="189">
        <v>0</v>
      </c>
      <c r="E25" s="189">
        <v>6281</v>
      </c>
      <c r="F25" s="190" t="s">
        <v>151</v>
      </c>
    </row>
    <row r="26" spans="1:7" ht="15.6" customHeight="1">
      <c r="A26" s="188" t="s">
        <v>152</v>
      </c>
      <c r="B26" s="189">
        <v>73162</v>
      </c>
      <c r="C26" s="189">
        <v>89934</v>
      </c>
      <c r="D26" s="189">
        <v>148044</v>
      </c>
      <c r="E26" s="189">
        <v>239416</v>
      </c>
      <c r="F26" s="190">
        <v>61.719488800626827</v>
      </c>
    </row>
    <row r="27" spans="1:7" ht="15.6" customHeight="1">
      <c r="A27" s="188" t="s">
        <v>173</v>
      </c>
      <c r="B27" s="189">
        <v>105403</v>
      </c>
      <c r="C27" s="189">
        <v>72386</v>
      </c>
      <c r="D27" s="189">
        <v>276157</v>
      </c>
      <c r="E27" s="189">
        <v>201914</v>
      </c>
      <c r="F27" s="190">
        <v>-26.88434477489254</v>
      </c>
    </row>
    <row r="28" spans="1:7" ht="15.6" customHeight="1">
      <c r="A28" s="188" t="s">
        <v>177</v>
      </c>
      <c r="B28" s="189">
        <v>33638</v>
      </c>
      <c r="C28" s="189">
        <v>45867</v>
      </c>
      <c r="D28" s="189">
        <v>114934</v>
      </c>
      <c r="E28" s="189">
        <v>95788</v>
      </c>
      <c r="F28" s="190">
        <v>-16.658256042598371</v>
      </c>
    </row>
    <row r="29" spans="1:7" ht="15.6" customHeight="1">
      <c r="A29" s="188" t="s">
        <v>178</v>
      </c>
      <c r="B29" s="189">
        <v>349222</v>
      </c>
      <c r="C29" s="189">
        <v>267102</v>
      </c>
      <c r="D29" s="189">
        <v>766076</v>
      </c>
      <c r="E29" s="189">
        <v>794898</v>
      </c>
      <c r="F29" s="190">
        <v>3.7622899033516291</v>
      </c>
    </row>
    <row r="30" spans="1:7" ht="15.6" customHeight="1">
      <c r="A30" s="188" t="s">
        <v>179</v>
      </c>
      <c r="B30" s="189">
        <v>205698</v>
      </c>
      <c r="C30" s="189">
        <v>146823</v>
      </c>
      <c r="D30" s="189">
        <v>581046</v>
      </c>
      <c r="E30" s="189">
        <v>413586</v>
      </c>
      <c r="F30" s="190">
        <v>-28.82043762455984</v>
      </c>
    </row>
    <row r="31" spans="1:7" ht="15.6" customHeight="1">
      <c r="A31" s="188" t="s">
        <v>180</v>
      </c>
      <c r="B31" s="189">
        <v>700267</v>
      </c>
      <c r="C31" s="189">
        <v>600758</v>
      </c>
      <c r="D31" s="189">
        <v>2126767</v>
      </c>
      <c r="E31" s="189">
        <v>2330142</v>
      </c>
      <c r="F31" s="190">
        <v>9.5626366216891654</v>
      </c>
    </row>
    <row r="32" spans="1:7" ht="15.6" customHeight="1">
      <c r="A32" s="188" t="s">
        <v>181</v>
      </c>
      <c r="B32" s="189">
        <v>194458</v>
      </c>
      <c r="C32" s="189">
        <v>220009</v>
      </c>
      <c r="D32" s="189">
        <v>609603</v>
      </c>
      <c r="E32" s="189">
        <v>544832</v>
      </c>
      <c r="F32" s="190">
        <v>-10.62511175305896</v>
      </c>
    </row>
    <row r="33" spans="1:6" ht="15.6" customHeight="1">
      <c r="A33" s="188" t="s">
        <v>182</v>
      </c>
      <c r="B33" s="189">
        <v>29123</v>
      </c>
      <c r="C33" s="189">
        <v>26028</v>
      </c>
      <c r="D33" s="189">
        <v>65755</v>
      </c>
      <c r="E33" s="189">
        <v>52535</v>
      </c>
      <c r="F33" s="190">
        <v>-20.10493498593263</v>
      </c>
    </row>
    <row r="34" spans="1:6" ht="15.6" customHeight="1">
      <c r="A34" s="188" t="s">
        <v>183</v>
      </c>
      <c r="B34" s="189">
        <v>27247</v>
      </c>
      <c r="C34" s="189">
        <v>41368</v>
      </c>
      <c r="D34" s="189">
        <v>92612</v>
      </c>
      <c r="E34" s="189">
        <v>97441</v>
      </c>
      <c r="F34" s="190">
        <v>5.214227098000265</v>
      </c>
    </row>
    <row r="35" spans="1:6" ht="15.6" customHeight="1">
      <c r="A35" s="156" t="s">
        <v>153</v>
      </c>
      <c r="B35" s="76">
        <f>SUM(B7:B34)</f>
        <v>7341603</v>
      </c>
      <c r="C35" s="77">
        <f>SUM(C7:C34)</f>
        <v>5812737</v>
      </c>
      <c r="D35" s="76">
        <f>SUM(D7:D34)</f>
        <v>20246015</v>
      </c>
      <c r="E35" s="78">
        <f>SUM(E7:E34)</f>
        <v>18540793</v>
      </c>
      <c r="F35" s="140">
        <f>E35*100/D35-100</f>
        <v>-8.4225068488786548</v>
      </c>
    </row>
    <row r="36" spans="1:6" ht="15.6" customHeight="1">
      <c r="A36" s="73" t="s">
        <v>56</v>
      </c>
      <c r="B36" s="72"/>
      <c r="D36" s="72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61" priority="2">
      <formula>MOD(ROW(),2)=0</formula>
    </cfRule>
  </conditionalFormatting>
  <conditionalFormatting sqref="F7:F35">
    <cfRule type="expression" dxfId="60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Tables>
{
  "Settings": [],
  "tables": []
}
</seTables>
</json>
</file>

<file path=customXml/item2.xml><?xml version="1.0" encoding="utf-8"?>
<json>
  <seSettings>
{
  "Settings": [
    {
      "Key": "seAutoReconnect",
      "Value": "true"
    }
  ]
}
</seSettings>
</json>
</file>

<file path=customXml/itemProps1.xml><?xml version="1.0" encoding="utf-8"?>
<ds:datastoreItem xmlns:ds="http://schemas.openxmlformats.org/officeDocument/2006/customXml" ds:itemID="{1DF40704-024A-4A26-9DC1-3207D90A6339}">
  <ds:schemaRefs/>
</ds:datastoreItem>
</file>

<file path=customXml/itemProps2.xml><?xml version="1.0" encoding="utf-8"?>
<ds:datastoreItem xmlns:ds="http://schemas.openxmlformats.org/officeDocument/2006/customXml" ds:itemID="{635FB22F-BDB4-4FD1-AFF0-CD2A6598EAE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45</vt:i4>
      </vt:variant>
      <vt:variant>
        <vt:lpstr>Rangos con nombre</vt:lpstr>
      </vt:variant>
      <vt:variant>
        <vt:i4>44</vt:i4>
      </vt:variant>
    </vt:vector>
  </HeadingPairs>
  <TitlesOfParts>
    <vt:vector size="89" baseType="lpstr">
      <vt:lpstr>Portada</vt:lpstr>
      <vt:lpstr>Cálculo</vt:lpstr>
      <vt:lpstr>Resumen general</vt:lpstr>
      <vt:lpstr>Resumen naturalezas3</vt:lpstr>
      <vt:lpstr>Resumen naturalezas</vt:lpstr>
      <vt:lpstr>Total tráfico</vt:lpstr>
      <vt:lpstr>Total presentación</vt:lpstr>
      <vt:lpstr>Líquidos</vt:lpstr>
      <vt:lpstr>Sólidos</vt:lpstr>
      <vt:lpstr>Mercancía general</vt:lpstr>
      <vt:lpstr>Mercancías contenedores</vt:lpstr>
      <vt:lpstr>Pesca</vt:lpstr>
      <vt:lpstr>Avituallamiento</vt:lpstr>
      <vt:lpstr>Avi. combustibles</vt:lpstr>
      <vt:lpstr>Tráfico interior</vt:lpstr>
      <vt:lpstr>Mercancías tránsito</vt:lpstr>
      <vt:lpstr>Mercan. contene. tránsito</vt:lpstr>
      <vt:lpstr>Ro-Ro</vt:lpstr>
      <vt:lpstr>Ro-Ro UTIS</vt:lpstr>
      <vt:lpstr>TEUS</vt:lpstr>
      <vt:lpstr>TEUS tránsito</vt:lpstr>
      <vt:lpstr>TEUS nacional</vt:lpstr>
      <vt:lpstr>TEUS exterior</vt:lpstr>
      <vt:lpstr>Buques número</vt:lpstr>
      <vt:lpstr>Buques GT</vt:lpstr>
      <vt:lpstr>Cruceros</vt:lpstr>
      <vt:lpstr>Pasajeros total</vt:lpstr>
      <vt:lpstr>Pasajeros regulares</vt:lpstr>
      <vt:lpstr>Pasajeros crucero</vt:lpstr>
      <vt:lpstr>Automóviles régimen pasaje</vt:lpstr>
      <vt:lpstr>Automóviles régimen mercancía</vt:lpstr>
      <vt:lpstr>Portada (2)</vt:lpstr>
      <vt:lpstr>Import total</vt:lpstr>
      <vt:lpstr>Import GL</vt:lpstr>
      <vt:lpstr>Import GS</vt:lpstr>
      <vt:lpstr>Import MG</vt:lpstr>
      <vt:lpstr>Export total</vt:lpstr>
      <vt:lpstr>Export GL</vt:lpstr>
      <vt:lpstr>Export GS</vt:lpstr>
      <vt:lpstr>Export MG</vt:lpstr>
      <vt:lpstr>Portada (3)</vt:lpstr>
      <vt:lpstr>Evolución Mensual (t)</vt:lpstr>
      <vt:lpstr>Evolución Mensual %</vt:lpstr>
      <vt:lpstr>Evolución Interanual (t)</vt:lpstr>
      <vt:lpstr>Evolución Interanual %</vt:lpstr>
      <vt:lpstr>'Automóviles régimen mercancía'!Área_de_impresión</vt:lpstr>
      <vt:lpstr>'Automóviles régimen pasaje'!Área_de_impresión</vt:lpstr>
      <vt:lpstr>'Avi. combustibles'!Área_de_impresión</vt:lpstr>
      <vt:lpstr>Avituallamiento!Área_de_impresión</vt:lpstr>
      <vt:lpstr>'Buques GT'!Área_de_impresión</vt:lpstr>
      <vt:lpstr>'Buques número'!Área_de_impresión</vt:lpstr>
      <vt:lpstr>Cruceros!Área_de_impresión</vt:lpstr>
      <vt:lpstr>'Evolución Interanual %'!Área_de_impresión</vt:lpstr>
      <vt:lpstr>'Evolución Interanual (t)'!Área_de_impresión</vt:lpstr>
      <vt:lpstr>'Evolución Mensual %'!Área_de_impresión</vt:lpstr>
      <vt:lpstr>'Evolución Mensual (t)'!Área_de_impresión</vt:lpstr>
      <vt:lpstr>'Export GL'!Área_de_impresión</vt:lpstr>
      <vt:lpstr>'Export GS'!Área_de_impresión</vt:lpstr>
      <vt:lpstr>'Export MG'!Área_de_impresión</vt:lpstr>
      <vt:lpstr>'Export total'!Área_de_impresión</vt:lpstr>
      <vt:lpstr>'Import GL'!Área_de_impresión</vt:lpstr>
      <vt:lpstr>'Import GS'!Área_de_impresión</vt:lpstr>
      <vt:lpstr>'Import MG'!Área_de_impresión</vt:lpstr>
      <vt:lpstr>'Import total'!Área_de_impresión</vt:lpstr>
      <vt:lpstr>Líquidos!Área_de_impresión</vt:lpstr>
      <vt:lpstr>'Mercan. contene. tránsito'!Área_de_impresión</vt:lpstr>
      <vt:lpstr>'Mercancía general'!Área_de_impresión</vt:lpstr>
      <vt:lpstr>'Mercancías contenedores'!Área_de_impresión</vt:lpstr>
      <vt:lpstr>'Mercancías tránsito'!Área_de_impresión</vt:lpstr>
      <vt:lpstr>'Pasajeros crucero'!Área_de_impresión</vt:lpstr>
      <vt:lpstr>'Pasajeros regulares'!Área_de_impresión</vt:lpstr>
      <vt:lpstr>'Pasajeros total'!Área_de_impresión</vt:lpstr>
      <vt:lpstr>Pesca!Área_de_impresión</vt:lpstr>
      <vt:lpstr>Portada!Área_de_impresión</vt:lpstr>
      <vt:lpstr>'Portada (2)'!Área_de_impresión</vt:lpstr>
      <vt:lpstr>'Portada (3)'!Área_de_impresión</vt:lpstr>
      <vt:lpstr>'Resumen general'!Área_de_impresión</vt:lpstr>
      <vt:lpstr>'Resumen naturalezas'!Área_de_impresión</vt:lpstr>
      <vt:lpstr>'Resumen naturalezas3'!Área_de_impresión</vt:lpstr>
      <vt:lpstr>'Ro-Ro'!Área_de_impresión</vt:lpstr>
      <vt:lpstr>'Ro-Ro UTIS'!Área_de_impresión</vt:lpstr>
      <vt:lpstr>Sólidos!Área_de_impresión</vt:lpstr>
      <vt:lpstr>TEUS!Área_de_impresión</vt:lpstr>
      <vt:lpstr>'TEUS exterior'!Área_de_impresión</vt:lpstr>
      <vt:lpstr>'TEUS nacional'!Área_de_impresión</vt:lpstr>
      <vt:lpstr>'TEUS tránsito'!Área_de_impresión</vt:lpstr>
      <vt:lpstr>'Total presentación'!Área_de_impresión</vt:lpstr>
      <vt:lpstr>'Total tráfico'!Área_de_impresión</vt:lpstr>
      <vt:lpstr>'Tráfico interior'!Área_de_impresión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Raquel Bartolomé Jiménez</dc:creator>
  <cp:keywords/>
  <dc:description/>
  <cp:lastModifiedBy>Raquel Bartolomé Jiménez</cp:lastModifiedBy>
  <cp:lastPrinted>2026-08-24T07:29:52Z</cp:lastPrinted>
  <dcterms:created xsi:type="dcterms:W3CDTF">2014-04-30T10:51:23Z</dcterms:created>
  <dcterms:modified xsi:type="dcterms:W3CDTF">2026-08-24T07:31:49Z</dcterms:modified>
  <cp:category/>
</cp:coreProperties>
</file>