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charts/chart29.xml" ContentType="application/vnd.openxmlformats-officedocument.drawingml.chart+xml"/>
  <Override PartName="/xl/theme/themeOverride27.xml" ContentType="application/vnd.openxmlformats-officedocument.themeOverride+xml"/>
  <Override PartName="/xl/drawings/drawing35.xml" ContentType="application/vnd.openxmlformats-officedocument.drawing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drawings/drawing36.xml" ContentType="application/vnd.openxmlformats-officedocument.drawing+xml"/>
  <Override PartName="/xl/charts/chart31.xml" ContentType="application/vnd.openxmlformats-officedocument.drawingml.chart+xml"/>
  <Override PartName="/xl/theme/themeOverride29.xml" ContentType="application/vnd.openxmlformats-officedocument.themeOverride+xml"/>
  <Override PartName="/xl/drawings/drawing37.xml" ContentType="application/vnd.openxmlformats-officedocument.drawing+xml"/>
  <Override PartName="/xl/charts/chart32.xml" ContentType="application/vnd.openxmlformats-officedocument.drawingml.chart+xml"/>
  <Override PartName="/xl/theme/themeOverride30.xml" ContentType="application/vnd.openxmlformats-officedocument.themeOverride+xml"/>
  <Override PartName="/xl/drawings/drawing38.xml" ContentType="application/vnd.openxmlformats-officedocument.drawing+xml"/>
  <Override PartName="/xl/charts/chart33.xml" ContentType="application/vnd.openxmlformats-officedocument.drawingml.chart+xml"/>
  <Override PartName="/xl/theme/themeOverride31.xml" ContentType="application/vnd.openxmlformats-officedocument.themeOverride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32.xml" ContentType="application/vnd.openxmlformats-officedocument.themeOverride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4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Resumen\"/>
    </mc:Choice>
  </mc:AlternateContent>
  <xr:revisionPtr revIDLastSave="0" documentId="13_ncr:1_{DCA4E99A-7C30-40D1-B55A-B7F7CC21F968}" xr6:coauthVersionLast="47" xr6:coauthVersionMax="47" xr10:uidLastSave="{00000000-0000-0000-0000-000000000000}"/>
  <bookViews>
    <workbookView xWindow="-28920" yWindow="-120" windowWidth="29040" windowHeight="15720" tabRatio="863" xr2:uid="{00000000-000D-0000-FFFF-FFFF00000000}"/>
  </bookViews>
  <sheets>
    <sheet name="Portada" sheetId="41" r:id="rId1"/>
    <sheet name="Cálculo" sheetId="37" state="hidden" r:id="rId2"/>
    <sheet name="Resumen general" sheetId="6" r:id="rId3"/>
    <sheet name="Resumen naturalezas3" sheetId="39" state="hidden" r:id="rId4"/>
    <sheet name="Resumen naturalezas" sheetId="40" r:id="rId5"/>
    <sheet name="Total tráfico" sheetId="7" r:id="rId6"/>
    <sheet name="Total presentación" sheetId="9" r:id="rId7"/>
    <sheet name="Líquidos" sheetId="10" r:id="rId8"/>
    <sheet name="Sólidos" sheetId="11" r:id="rId9"/>
    <sheet name="Mercancía general" sheetId="12" r:id="rId10"/>
    <sheet name="Mercancías contenedores" sheetId="13" r:id="rId11"/>
    <sheet name="Pesca" sheetId="14" r:id="rId12"/>
    <sheet name="Avituallamiento" sheetId="15" r:id="rId13"/>
    <sheet name="Avi. combustibles" sheetId="16" r:id="rId14"/>
    <sheet name="Tráfico interior" sheetId="17" r:id="rId15"/>
    <sheet name="Mercancías tránsito" sheetId="18" r:id="rId16"/>
    <sheet name="Mercan. contene. tránsito" sheetId="19" r:id="rId17"/>
    <sheet name="Ro-Ro" sheetId="20" r:id="rId18"/>
    <sheet name="Ro-Ro UTIS" sheetId="21" r:id="rId19"/>
    <sheet name="TEUS" sheetId="22" r:id="rId20"/>
    <sheet name="TEUS tránsito" sheetId="24" r:id="rId21"/>
    <sheet name="TEUS nacional" sheetId="25" r:id="rId22"/>
    <sheet name="TEUS exterior" sheetId="26" r:id="rId23"/>
    <sheet name="Buques número" sheetId="32" r:id="rId24"/>
    <sheet name="Buques GT" sheetId="33" r:id="rId25"/>
    <sheet name="Cruceros" sheetId="34" r:id="rId26"/>
    <sheet name="Pasajeros total" sheetId="28" r:id="rId27"/>
    <sheet name="Pasajeros regulares" sheetId="38" r:id="rId28"/>
    <sheet name="Pasajeros crucero" sheetId="29" r:id="rId29"/>
    <sheet name="Automóviles régimen pasaje" sheetId="30" r:id="rId30"/>
    <sheet name="Automóviles régimen mercancía" sheetId="31" r:id="rId31"/>
    <sheet name="Portada (2)" sheetId="42" r:id="rId32"/>
    <sheet name="Import total" sheetId="43" r:id="rId33"/>
    <sheet name="Import GL" sheetId="44" r:id="rId34"/>
    <sheet name="Import GS" sheetId="45" r:id="rId35"/>
    <sheet name="Import MG" sheetId="46" r:id="rId36"/>
    <sheet name="Export total" sheetId="47" r:id="rId37"/>
    <sheet name="Export GL" sheetId="48" r:id="rId38"/>
    <sheet name="Export GS" sheetId="49" r:id="rId39"/>
    <sheet name="Export MG" sheetId="50" r:id="rId40"/>
    <sheet name="Portada (3)" sheetId="51" r:id="rId41"/>
    <sheet name="Evolución Mensual (t)" sheetId="52" r:id="rId42"/>
    <sheet name="Evolución Mensual %" sheetId="53" r:id="rId43"/>
    <sheet name="Evolución Interanual (t)" sheetId="54" r:id="rId44"/>
    <sheet name="Evolución Interanual %" sheetId="55" r:id="rId45"/>
  </sheets>
  <definedNames>
    <definedName name="_xlnm.Print_Area" localSheetId="30">'Automóviles régimen mercancía'!$A$1:$N$36</definedName>
    <definedName name="_xlnm.Print_Area" localSheetId="29">'Automóviles régimen pasaje'!$A$1:$N$36</definedName>
    <definedName name="_xlnm.Print_Area" localSheetId="13">'Avi. combustibles'!$A$1:$N$36</definedName>
    <definedName name="_xlnm.Print_Area" localSheetId="12">Avituallamiento!$A$1:$N$36</definedName>
    <definedName name="_xlnm.Print_Area" localSheetId="24">'Buques GT'!$A$1:$N$36</definedName>
    <definedName name="_xlnm.Print_Area" localSheetId="23">'Buques número'!$A$1:$N$36</definedName>
    <definedName name="_xlnm.Print_Area" localSheetId="25">Cruceros!$A$1:$N$36</definedName>
    <definedName name="_xlnm.Print_Area" localSheetId="44">'Evolución Interanual %'!$A$1:$X$59</definedName>
    <definedName name="_xlnm.Print_Area" localSheetId="43">'Evolución Interanual (t)'!$A$1:$X$58</definedName>
    <definedName name="_xlnm.Print_Area" localSheetId="42">'Evolución Mensual %'!$A$1:$X$58</definedName>
    <definedName name="_xlnm.Print_Area" localSheetId="41">'Evolución Mensual (t)'!$A$1:$X$58</definedName>
    <definedName name="_xlnm.Print_Area" localSheetId="37">'Export GL'!$A$1:$N$36</definedName>
    <definedName name="_xlnm.Print_Area" localSheetId="38">'Export GS'!$A$1:$N$36</definedName>
    <definedName name="_xlnm.Print_Area" localSheetId="39">'Export MG'!$A$1:$N$36</definedName>
    <definedName name="_xlnm.Print_Area" localSheetId="36">'Export total'!$A$1:$N$36</definedName>
    <definedName name="_xlnm.Print_Area" localSheetId="33">'Import GL'!$A$1:$N$36</definedName>
    <definedName name="_xlnm.Print_Area" localSheetId="34">'Import GS'!$A$1:$N$36</definedName>
    <definedName name="_xlnm.Print_Area" localSheetId="35">'Import MG'!$A$1:$N$36</definedName>
    <definedName name="_xlnm.Print_Area" localSheetId="32">'Import total'!$A$1:$N$36</definedName>
    <definedName name="_xlnm.Print_Area" localSheetId="7">Líquidos!$A$1:$N$36</definedName>
    <definedName name="_xlnm.Print_Area" localSheetId="16">'Mercan. contene. tránsito'!$A$1:$N$36</definedName>
    <definedName name="_xlnm.Print_Area" localSheetId="9">'Mercancía general'!$A$1:$N$36</definedName>
    <definedName name="_xlnm.Print_Area" localSheetId="10">'Mercancías contenedores'!$A$1:$N$36</definedName>
    <definedName name="_xlnm.Print_Area" localSheetId="15">'Mercancías tránsito'!$A$1:$N$36</definedName>
    <definedName name="_xlnm.Print_Area" localSheetId="28">'Pasajeros crucero'!$A$1:$N$36</definedName>
    <definedName name="_xlnm.Print_Area" localSheetId="27">'Pasajeros regulares'!$A$1:$N$36</definedName>
    <definedName name="_xlnm.Print_Area" localSheetId="26">'Pasajeros total'!$A$1:$N$36</definedName>
    <definedName name="_xlnm.Print_Area" localSheetId="11">Pesca!$A$1:$N$36</definedName>
    <definedName name="_xlnm.Print_Area" localSheetId="0">Portada!$A$1:$K$47</definedName>
    <definedName name="_xlnm.Print_Area" localSheetId="31">'Portada (2)'!$A$1:$K$47</definedName>
    <definedName name="_xlnm.Print_Area" localSheetId="40">'Portada (3)'!$A$1:$K$47</definedName>
    <definedName name="_xlnm.Print_Area" localSheetId="2">'Resumen general'!$A$1:$I$36</definedName>
    <definedName name="_xlnm.Print_Area" localSheetId="4">'Resumen naturalezas'!$A$1:$N$49</definedName>
    <definedName name="_xlnm.Print_Area" localSheetId="3">'Resumen naturalezas3'!$A$1:$N$50</definedName>
    <definedName name="_xlnm.Print_Area" localSheetId="17">'Ro-Ro'!$A$1:$N$36</definedName>
    <definedName name="_xlnm.Print_Area" localSheetId="18">'Ro-Ro UTIS'!$A$1:$N$36</definedName>
    <definedName name="_xlnm.Print_Area" localSheetId="8">Sólidos!$A$1:$N$36</definedName>
    <definedName name="_xlnm.Print_Area" localSheetId="19">TEUS!$A$1:$N$36</definedName>
    <definedName name="_xlnm.Print_Area" localSheetId="22">'TEUS exterior'!$A$1:$N$36</definedName>
    <definedName name="_xlnm.Print_Area" localSheetId="21">'TEUS nacional'!$A$1:$N$36</definedName>
    <definedName name="_xlnm.Print_Area" localSheetId="20">'TEUS tránsito'!$A$1:$N$36</definedName>
    <definedName name="_xlnm.Print_Area" localSheetId="6">'Total presentación'!$A$1:$N$36</definedName>
    <definedName name="_xlnm.Print_Area" localSheetId="5">'Total tráfico'!$A$1:$N$36</definedName>
    <definedName name="_xlnm.Print_Area" localSheetId="14">'Tráfico interior'!$A$1:$N$36</definedName>
    <definedName name="CABECERA">#REF!</definedName>
    <definedName name="CONCEPTO">#REF!</definedName>
    <definedName name="LblRes00_Acum">#REF!</definedName>
    <definedName name="LblRes00_Mes">#REF!</definedName>
    <definedName name="LblRes00_Var">#REF!</definedName>
    <definedName name="LblRes01_1_Acum">#REF!</definedName>
    <definedName name="LblRes01_1_Mes">#REF!</definedName>
    <definedName name="LblRes01_Acum">#REF!</definedName>
    <definedName name="LblRes01_Mes">#REF!</definedName>
    <definedName name="LblRes02_Acum">#REF!</definedName>
    <definedName name="LblRes02_Mes">#REF!</definedName>
    <definedName name="LblRes03_Acum">#REF!</definedName>
    <definedName name="LblRes03_Mes">#REF!</definedName>
    <definedName name="LblRes04_Acum">#REF!</definedName>
    <definedName name="LblRes04_Mes">#REF!</definedName>
    <definedName name="LblRes05_Acum">#REF!</definedName>
    <definedName name="LblRes05_Mes">#REF!</definedName>
    <definedName name="LblRes06_Acum">#REF!</definedName>
    <definedName name="LblRes06_Mes">#REF!</definedName>
    <definedName name="LblRes07_1_Acum">#REF!</definedName>
    <definedName name="LblRes07_1_Mes">#REF!</definedName>
    <definedName name="LblRes07_Acum">#REF!</definedName>
    <definedName name="LblRes07_Mes">#REF!</definedName>
    <definedName name="LblRes08_Acum">#REF!</definedName>
    <definedName name="LblRes08_Mes">#REF!</definedName>
    <definedName name="LblRes09_Acum">#REF!</definedName>
    <definedName name="LblRes09_Mes">#REF!</definedName>
    <definedName name="LblRes10_1_Acum">#REF!</definedName>
    <definedName name="LblRes10_1_Mes">#REF!</definedName>
    <definedName name="LblRes10_2_Acum">#REF!</definedName>
    <definedName name="LblRes10_2_Mes">#REF!</definedName>
    <definedName name="LblRes10_3_Acum">#REF!</definedName>
    <definedName name="LblRes10_3_Mes">#REF!</definedName>
    <definedName name="LblRes10_4_Acum">#REF!</definedName>
    <definedName name="LblRes10_4_Mes">#REF!</definedName>
    <definedName name="LblRes10_Acum">#REF!</definedName>
    <definedName name="LblRes10_Mes">#REF!</definedName>
    <definedName name="LblRes11_1_Acum">#REF!</definedName>
    <definedName name="LblRes11_1_Mes">#REF!</definedName>
    <definedName name="LblRes11_2_Acum">#REF!</definedName>
    <definedName name="LblRes11_2_Mes">#REF!</definedName>
    <definedName name="LblRes11_Acum">#REF!</definedName>
    <definedName name="LblRes11_Mes">#REF!</definedName>
    <definedName name="LblRes12_1_Acum">#REF!</definedName>
    <definedName name="LblRes12_1_Mes">#REF!</definedName>
    <definedName name="LblRes12_2_Acum">#REF!</definedName>
    <definedName name="LblRes12_2_Mes">#REF!</definedName>
    <definedName name="LblRes12_3_Acum">#REF!</definedName>
    <definedName name="LblRes12_3_Mes">#REF!</definedName>
    <definedName name="PROVINCIAS">#REF!</definedName>
    <definedName name="TxtFech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0" l="1"/>
  <c r="F35" i="50" s="1"/>
  <c r="D35" i="50"/>
  <c r="C35" i="50"/>
  <c r="B35" i="50"/>
  <c r="E35" i="49"/>
  <c r="F35" i="49" s="1"/>
  <c r="D35" i="49"/>
  <c r="C35" i="49"/>
  <c r="B35" i="49"/>
  <c r="E35" i="48"/>
  <c r="F35" i="48" s="1"/>
  <c r="D35" i="48"/>
  <c r="C35" i="48"/>
  <c r="B35" i="48"/>
  <c r="F35" i="47"/>
  <c r="E35" i="47"/>
  <c r="D35" i="47"/>
  <c r="C35" i="47"/>
  <c r="B35" i="47"/>
  <c r="F35" i="46"/>
  <c r="E35" i="46"/>
  <c r="D35" i="46"/>
  <c r="C35" i="46"/>
  <c r="B35" i="46"/>
  <c r="E35" i="45"/>
  <c r="F35" i="45" s="1"/>
  <c r="D35" i="45"/>
  <c r="C35" i="45"/>
  <c r="B35" i="45"/>
  <c r="E35" i="44"/>
  <c r="F35" i="44" s="1"/>
  <c r="D35" i="44"/>
  <c r="C35" i="44"/>
  <c r="B35" i="44"/>
  <c r="F35" i="43"/>
  <c r="E35" i="43"/>
  <c r="D35" i="43"/>
  <c r="C35" i="43"/>
  <c r="B35" i="43"/>
  <c r="AA2" i="43"/>
  <c r="AA1" i="43"/>
  <c r="E35" i="31"/>
  <c r="D35" i="31"/>
  <c r="F35" i="31" s="1"/>
  <c r="C35" i="31"/>
  <c r="B35" i="31"/>
  <c r="E35" i="30"/>
  <c r="F35" i="30" s="1"/>
  <c r="D35" i="30"/>
  <c r="C35" i="30"/>
  <c r="B35" i="30"/>
  <c r="F35" i="29"/>
  <c r="E35" i="29"/>
  <c r="D35" i="29"/>
  <c r="C35" i="29"/>
  <c r="B35" i="29"/>
  <c r="D33" i="6" s="1" a="1"/>
  <c r="E35" i="38"/>
  <c r="F35" i="38" s="1"/>
  <c r="D35" i="38"/>
  <c r="C35" i="38"/>
  <c r="B35" i="38"/>
  <c r="E35" i="28"/>
  <c r="F35" i="28" s="1"/>
  <c r="D35" i="28"/>
  <c r="C35" i="28"/>
  <c r="B35" i="28"/>
  <c r="E35" i="34"/>
  <c r="F35" i="34" s="1"/>
  <c r="D35" i="34"/>
  <c r="C35" i="34"/>
  <c r="B35" i="34"/>
  <c r="E35" i="33"/>
  <c r="D35" i="33"/>
  <c r="F35" i="33" s="1"/>
  <c r="C35" i="33"/>
  <c r="B35" i="33"/>
  <c r="E35" i="32"/>
  <c r="F35" i="32" s="1"/>
  <c r="D35" i="32"/>
  <c r="C35" i="32"/>
  <c r="B35" i="32"/>
  <c r="F35" i="26"/>
  <c r="E35" i="26"/>
  <c r="D35" i="26"/>
  <c r="C35" i="26"/>
  <c r="B35" i="26"/>
  <c r="E35" i="25"/>
  <c r="F35" i="25" s="1"/>
  <c r="D35" i="25"/>
  <c r="C35" i="25"/>
  <c r="B35" i="25"/>
  <c r="F35" i="24"/>
  <c r="E35" i="24"/>
  <c r="D35" i="24"/>
  <c r="C35" i="24"/>
  <c r="B35" i="24"/>
  <c r="E35" i="22"/>
  <c r="F35" i="22" s="1"/>
  <c r="D35" i="22"/>
  <c r="C35" i="22"/>
  <c r="B35" i="22"/>
  <c r="E35" i="21"/>
  <c r="F35" i="21" s="1"/>
  <c r="D35" i="21"/>
  <c r="D23" i="6" s="1" a="1"/>
  <c r="C35" i="21"/>
  <c r="B35" i="21"/>
  <c r="F35" i="20"/>
  <c r="E35" i="20"/>
  <c r="D35" i="20"/>
  <c r="C35" i="20"/>
  <c r="B35" i="20"/>
  <c r="F35" i="19"/>
  <c r="E35" i="19"/>
  <c r="D35" i="19"/>
  <c r="C35" i="19"/>
  <c r="B35" i="19"/>
  <c r="D21" i="6" s="1" a="1"/>
  <c r="E35" i="18"/>
  <c r="F35" i="18" s="1"/>
  <c r="D35" i="18"/>
  <c r="D20" i="6" s="1" a="1"/>
  <c r="C35" i="18"/>
  <c r="B35" i="18"/>
  <c r="E35" i="17"/>
  <c r="D35" i="17"/>
  <c r="F35" i="17" s="1"/>
  <c r="C35" i="17"/>
  <c r="B35" i="17"/>
  <c r="E35" i="16"/>
  <c r="F35" i="16" s="1"/>
  <c r="D35" i="16"/>
  <c r="C35" i="16"/>
  <c r="B35" i="16"/>
  <c r="D15" i="6" s="1" a="1"/>
  <c r="F35" i="15"/>
  <c r="E35" i="15"/>
  <c r="D35" i="15"/>
  <c r="C35" i="15"/>
  <c r="B35" i="15"/>
  <c r="F35" i="14"/>
  <c r="E35" i="14"/>
  <c r="D35" i="14"/>
  <c r="C35" i="14"/>
  <c r="B35" i="14"/>
  <c r="E35" i="13"/>
  <c r="F35" i="13" s="1"/>
  <c r="D35" i="13"/>
  <c r="C35" i="13"/>
  <c r="B35" i="13"/>
  <c r="E35" i="12"/>
  <c r="F35" i="12" s="1"/>
  <c r="D35" i="12"/>
  <c r="C35" i="12"/>
  <c r="B35" i="12"/>
  <c r="F35" i="11"/>
  <c r="E35" i="11"/>
  <c r="D35" i="11"/>
  <c r="C35" i="11"/>
  <c r="B35" i="11"/>
  <c r="E35" i="10"/>
  <c r="F35" i="10" s="1"/>
  <c r="D35" i="10"/>
  <c r="C35" i="10"/>
  <c r="B35" i="10"/>
  <c r="E35" i="9"/>
  <c r="F35" i="9" s="1"/>
  <c r="D35" i="9"/>
  <c r="C35" i="9"/>
  <c r="B35" i="9"/>
  <c r="F35" i="7"/>
  <c r="E35" i="7"/>
  <c r="D35" i="7"/>
  <c r="C35" i="7"/>
  <c r="B35" i="7"/>
  <c r="AA2" i="7"/>
  <c r="AA1" i="7"/>
  <c r="L48" i="40"/>
  <c r="N48" i="40" s="1"/>
  <c r="K48" i="40"/>
  <c r="J48" i="40"/>
  <c r="I48" i="40"/>
  <c r="H48" i="40"/>
  <c r="G48" i="40"/>
  <c r="D48" i="40"/>
  <c r="F48" i="40" s="1"/>
  <c r="C48" i="40"/>
  <c r="L48" i="39"/>
  <c r="N48" i="39" s="1"/>
  <c r="K48" i="39"/>
  <c r="J48" i="39"/>
  <c r="I48" i="39"/>
  <c r="H48" i="39"/>
  <c r="G48" i="39"/>
  <c r="D48" i="39"/>
  <c r="F48" i="39" s="1"/>
  <c r="C48" i="39"/>
  <c r="N47" i="39"/>
  <c r="M47" i="39"/>
  <c r="J47" i="39"/>
  <c r="I47" i="39"/>
  <c r="F47" i="39"/>
  <c r="E47" i="39"/>
  <c r="N46" i="39"/>
  <c r="M46" i="39"/>
  <c r="J46" i="39"/>
  <c r="I46" i="39"/>
  <c r="F46" i="39"/>
  <c r="E46" i="39"/>
  <c r="N45" i="39"/>
  <c r="M45" i="39"/>
  <c r="J45" i="39"/>
  <c r="I45" i="39"/>
  <c r="F45" i="39"/>
  <c r="E45" i="39"/>
  <c r="N44" i="39"/>
  <c r="M44" i="39"/>
  <c r="J44" i="39"/>
  <c r="I44" i="39"/>
  <c r="F44" i="39"/>
  <c r="E44" i="39"/>
  <c r="N43" i="39"/>
  <c r="M43" i="39"/>
  <c r="J43" i="39"/>
  <c r="I43" i="39"/>
  <c r="F43" i="39"/>
  <c r="E43" i="39"/>
  <c r="N42" i="39"/>
  <c r="M42" i="39"/>
  <c r="J42" i="39"/>
  <c r="I42" i="39"/>
  <c r="F42" i="39"/>
  <c r="E42" i="39"/>
  <c r="N41" i="39"/>
  <c r="M41" i="39"/>
  <c r="J41" i="39"/>
  <c r="I41" i="39"/>
  <c r="F41" i="39"/>
  <c r="E41" i="39"/>
  <c r="N40" i="39"/>
  <c r="M40" i="39"/>
  <c r="J40" i="39"/>
  <c r="I40" i="39"/>
  <c r="F40" i="39"/>
  <c r="E40" i="39"/>
  <c r="N39" i="39"/>
  <c r="M39" i="39"/>
  <c r="J39" i="39"/>
  <c r="I39" i="39"/>
  <c r="F39" i="39"/>
  <c r="E39" i="39"/>
  <c r="N38" i="39"/>
  <c r="M38" i="39"/>
  <c r="J38" i="39"/>
  <c r="I38" i="39"/>
  <c r="F38" i="39"/>
  <c r="E38" i="39"/>
  <c r="N37" i="39"/>
  <c r="M37" i="39"/>
  <c r="J37" i="39"/>
  <c r="I37" i="39"/>
  <c r="F37" i="39"/>
  <c r="E37" i="39"/>
  <c r="N36" i="39"/>
  <c r="M36" i="39"/>
  <c r="J36" i="39"/>
  <c r="I36" i="39"/>
  <c r="F36" i="39"/>
  <c r="E36" i="39"/>
  <c r="N35" i="39"/>
  <c r="M35" i="39"/>
  <c r="J35" i="39"/>
  <c r="I35" i="39"/>
  <c r="F35" i="39"/>
  <c r="E35" i="39"/>
  <c r="N34" i="39"/>
  <c r="M34" i="39"/>
  <c r="J34" i="39"/>
  <c r="I34" i="39"/>
  <c r="F34" i="39"/>
  <c r="E34" i="39"/>
  <c r="N33" i="39"/>
  <c r="M33" i="39"/>
  <c r="J33" i="39"/>
  <c r="I33" i="39"/>
  <c r="F33" i="39"/>
  <c r="E33" i="39"/>
  <c r="N32" i="39"/>
  <c r="M32" i="39"/>
  <c r="J32" i="39"/>
  <c r="I32" i="39"/>
  <c r="F32" i="39"/>
  <c r="E32" i="39"/>
  <c r="N31" i="39"/>
  <c r="M31" i="39"/>
  <c r="J31" i="39"/>
  <c r="I31" i="39"/>
  <c r="F31" i="39"/>
  <c r="E31" i="39"/>
  <c r="N30" i="39"/>
  <c r="M30" i="39"/>
  <c r="J30" i="39"/>
  <c r="I30" i="39"/>
  <c r="F30" i="39"/>
  <c r="E30" i="39"/>
  <c r="N29" i="39"/>
  <c r="M29" i="39"/>
  <c r="J29" i="39"/>
  <c r="I29" i="39"/>
  <c r="F29" i="39"/>
  <c r="E29" i="39"/>
  <c r="N28" i="39"/>
  <c r="M28" i="39"/>
  <c r="J28" i="39"/>
  <c r="I28" i="39"/>
  <c r="F28" i="39"/>
  <c r="E28" i="39"/>
  <c r="N27" i="39"/>
  <c r="M27" i="39"/>
  <c r="J27" i="39"/>
  <c r="I27" i="39"/>
  <c r="F27" i="39"/>
  <c r="E27" i="39"/>
  <c r="N26" i="39"/>
  <c r="M26" i="39"/>
  <c r="J26" i="39"/>
  <c r="I26" i="39"/>
  <c r="F26" i="39"/>
  <c r="E26" i="39"/>
  <c r="N25" i="39"/>
  <c r="M25" i="39"/>
  <c r="J25" i="39"/>
  <c r="I25" i="39"/>
  <c r="F25" i="39"/>
  <c r="E25" i="39"/>
  <c r="N24" i="39"/>
  <c r="M24" i="39"/>
  <c r="J24" i="39"/>
  <c r="I24" i="39"/>
  <c r="F24" i="39"/>
  <c r="E24" i="39"/>
  <c r="N23" i="39"/>
  <c r="M23" i="39"/>
  <c r="J23" i="39"/>
  <c r="I23" i="39"/>
  <c r="F23" i="39"/>
  <c r="E23" i="39"/>
  <c r="N22" i="39"/>
  <c r="M22" i="39"/>
  <c r="J22" i="39"/>
  <c r="I22" i="39"/>
  <c r="F22" i="39"/>
  <c r="E22" i="39"/>
  <c r="N21" i="39"/>
  <c r="M21" i="39"/>
  <c r="J21" i="39"/>
  <c r="I21" i="39"/>
  <c r="F21" i="39"/>
  <c r="E21" i="39"/>
  <c r="N20" i="39"/>
  <c r="M20" i="39"/>
  <c r="J20" i="39"/>
  <c r="I20" i="39"/>
  <c r="F20" i="39"/>
  <c r="E20" i="39"/>
  <c r="N19" i="39"/>
  <c r="M19" i="39"/>
  <c r="J19" i="39"/>
  <c r="I19" i="39"/>
  <c r="F19" i="39"/>
  <c r="E19" i="39"/>
  <c r="N18" i="39"/>
  <c r="M18" i="39"/>
  <c r="J18" i="39"/>
  <c r="I18" i="39"/>
  <c r="F18" i="39"/>
  <c r="E18" i="39"/>
  <c r="N17" i="39"/>
  <c r="M17" i="39"/>
  <c r="J17" i="39"/>
  <c r="I17" i="39"/>
  <c r="F17" i="39"/>
  <c r="E17" i="39"/>
  <c r="N16" i="39"/>
  <c r="M16" i="39"/>
  <c r="J16" i="39"/>
  <c r="I16" i="39"/>
  <c r="F16" i="39"/>
  <c r="E16" i="39"/>
  <c r="N15" i="39"/>
  <c r="M15" i="39"/>
  <c r="J15" i="39"/>
  <c r="I15" i="39"/>
  <c r="F15" i="39"/>
  <c r="E15" i="39"/>
  <c r="N14" i="39"/>
  <c r="M14" i="39"/>
  <c r="J14" i="39"/>
  <c r="I14" i="39"/>
  <c r="F14" i="39"/>
  <c r="E14" i="39"/>
  <c r="N13" i="39"/>
  <c r="M13" i="39"/>
  <c r="J13" i="39"/>
  <c r="I13" i="39"/>
  <c r="F13" i="39"/>
  <c r="E13" i="39"/>
  <c r="N12" i="39"/>
  <c r="M12" i="39"/>
  <c r="J12" i="39"/>
  <c r="I12" i="39"/>
  <c r="F12" i="39"/>
  <c r="E12" i="39"/>
  <c r="N11" i="39"/>
  <c r="M11" i="39"/>
  <c r="J11" i="39"/>
  <c r="I11" i="39"/>
  <c r="F11" i="39"/>
  <c r="E11" i="39"/>
  <c r="N10" i="39"/>
  <c r="M10" i="39"/>
  <c r="J10" i="39"/>
  <c r="I10" i="39"/>
  <c r="F10" i="39"/>
  <c r="E10" i="39"/>
  <c r="N9" i="39"/>
  <c r="M9" i="39"/>
  <c r="J9" i="39"/>
  <c r="I9" i="39"/>
  <c r="F9" i="39"/>
  <c r="E9" i="39"/>
  <c r="N8" i="39"/>
  <c r="M8" i="39"/>
  <c r="J8" i="39"/>
  <c r="I8" i="39"/>
  <c r="F8" i="39"/>
  <c r="E8" i="39"/>
  <c r="D35" i="6" a="1"/>
  <c r="I35" i="6" s="1"/>
  <c r="D35" i="6"/>
  <c r="D34" i="6" a="1"/>
  <c r="I34" i="6" s="1"/>
  <c r="I32" i="6"/>
  <c r="D32" i="6" a="1"/>
  <c r="H32" i="6" s="1"/>
  <c r="D32" i="6"/>
  <c r="D31" i="6" a="1"/>
  <c r="I31" i="6" s="1"/>
  <c r="I29" i="6"/>
  <c r="D29" i="6" a="1"/>
  <c r="H29" i="6" s="1"/>
  <c r="D29" i="6"/>
  <c r="D28" i="6" a="1"/>
  <c r="I28" i="6" s="1"/>
  <c r="D27" i="6" a="1"/>
  <c r="I27" i="6" s="1"/>
  <c r="D27" i="6"/>
  <c r="I26" i="6"/>
  <c r="D26" i="6" a="1"/>
  <c r="H26" i="6" s="1"/>
  <c r="D26" i="6"/>
  <c r="D25" i="6" a="1"/>
  <c r="I25" i="6" s="1"/>
  <c r="D24" i="6" a="1"/>
  <c r="I24" i="6" s="1"/>
  <c r="D24" i="6"/>
  <c r="D22" i="6" a="1"/>
  <c r="I22" i="6" s="1"/>
  <c r="D16" i="6" a="1"/>
  <c r="I16" i="6" s="1"/>
  <c r="D14" i="6" a="1"/>
  <c r="H14" i="6" s="1"/>
  <c r="D14" i="6"/>
  <c r="D13" i="6" a="1"/>
  <c r="F17" i="6" s="1"/>
  <c r="D9" i="6" a="1"/>
  <c r="H9" i="6" s="1"/>
  <c r="D9" i="6"/>
  <c r="D8" i="6" a="1"/>
  <c r="I8" i="6" s="1"/>
  <c r="D7" i="6" a="1"/>
  <c r="I7" i="6" s="1"/>
  <c r="D7" i="6"/>
  <c r="H20" i="6" l="1"/>
  <c r="D20" i="6"/>
  <c r="I20" i="6"/>
  <c r="D21" i="6"/>
  <c r="I21" i="6"/>
  <c r="H21" i="6"/>
  <c r="I15" i="6"/>
  <c r="H15" i="6"/>
  <c r="D15" i="6"/>
  <c r="D12" i="6"/>
  <c r="H23" i="6"/>
  <c r="D23" i="6"/>
  <c r="I23" i="6"/>
  <c r="I33" i="6"/>
  <c r="H33" i="6"/>
  <c r="D33" i="6"/>
  <c r="G17" i="6"/>
  <c r="I9" i="6"/>
  <c r="E12" i="6"/>
  <c r="E18" i="6" s="1"/>
  <c r="F12" i="6"/>
  <c r="F18" i="6" s="1"/>
  <c r="G12" i="6"/>
  <c r="D30" i="6" a="1"/>
  <c r="E48" i="39"/>
  <c r="E48" i="40"/>
  <c r="I14" i="6"/>
  <c r="H24" i="6"/>
  <c r="H7" i="6"/>
  <c r="H27" i="6"/>
  <c r="D10" i="6" a="1"/>
  <c r="D8" i="6"/>
  <c r="D13" i="6"/>
  <c r="D16" i="6"/>
  <c r="D22" i="6"/>
  <c r="D25" i="6"/>
  <c r="D28" i="6"/>
  <c r="D31" i="6"/>
  <c r="D34" i="6"/>
  <c r="H22" i="6"/>
  <c r="H31" i="6"/>
  <c r="H8" i="6"/>
  <c r="H13" i="6"/>
  <c r="H16" i="6"/>
  <c r="H25" i="6"/>
  <c r="H28" i="6"/>
  <c r="H34" i="6"/>
  <c r="G11" i="6"/>
  <c r="I13" i="6"/>
  <c r="M48" i="39"/>
  <c r="M48" i="40"/>
  <c r="E17" i="6"/>
  <c r="H35" i="6"/>
  <c r="I30" i="6" l="1"/>
  <c r="H30" i="6"/>
  <c r="D30" i="6"/>
  <c r="E11" i="6"/>
  <c r="I10" i="6"/>
  <c r="H10" i="6"/>
  <c r="D10" i="6"/>
  <c r="D11" i="6" s="1"/>
  <c r="H11" i="6"/>
  <c r="I11" i="6"/>
  <c r="D17" i="6"/>
  <c r="D18" i="6" s="1"/>
  <c r="I17" i="6"/>
  <c r="H17" i="6"/>
  <c r="I12" i="6"/>
  <c r="H12" i="6"/>
  <c r="G18" i="6"/>
  <c r="F11" i="6"/>
  <c r="I18" i="6" l="1"/>
  <c r="H18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<sst xmlns="http://schemas.openxmlformats.org/spreadsheetml/2006/main" count="1885" uniqueCount="244">
  <si>
    <t>Acumulado desde Enero</t>
  </si>
  <si>
    <t>Autoridad Portuaria</t>
  </si>
  <si>
    <t>Total</t>
  </si>
  <si>
    <t>GRANELES LÍQUIDOS</t>
  </si>
  <si>
    <t>GRANELES SÓLIDOS</t>
  </si>
  <si>
    <t>MERCANCÍA GENERAL</t>
  </si>
  <si>
    <t>Bahía de Cádiz</t>
  </si>
  <si>
    <t>Var. (%)</t>
  </si>
  <si>
    <t>Almería</t>
  </si>
  <si>
    <t>Bahía de Algeciras</t>
  </si>
  <si>
    <t>Avilés</t>
  </si>
  <si>
    <t>Alicante</t>
  </si>
  <si>
    <t>Variación</t>
  </si>
  <si>
    <t>Diferencia</t>
  </si>
  <si>
    <t>%</t>
  </si>
  <si>
    <t>CONCEPTO</t>
  </si>
  <si>
    <t>MERCANCÍAS SEGÚN SU PRESENTACIÓN</t>
  </si>
  <si>
    <t>OTRAS MERCANCÍAS</t>
  </si>
  <si>
    <t>A Coruña</t>
  </si>
  <si>
    <t>Datos en toneladas salvo indicación expresa</t>
  </si>
  <si>
    <t>RESUMEN DEL TRÁFICO PORTUARIO</t>
  </si>
  <si>
    <t>Graneles líquidos</t>
  </si>
  <si>
    <t>Graneles sólidos</t>
  </si>
  <si>
    <t>Mercancía general</t>
  </si>
  <si>
    <t>En contenedores</t>
  </si>
  <si>
    <t>Convencional</t>
  </si>
  <si>
    <t>SUBTOTAL</t>
  </si>
  <si>
    <t>Pesca</t>
  </si>
  <si>
    <t>Avituallamiento</t>
  </si>
  <si>
    <t>Combustibles líquidos</t>
  </si>
  <si>
    <t>Trafico interior</t>
  </si>
  <si>
    <t>TRÁFICO PORTUARIO TOTAL (*)</t>
  </si>
  <si>
    <t>Mercancías en tránsito</t>
  </si>
  <si>
    <t>Tráfico ro-ro</t>
  </si>
  <si>
    <t>Total (t)</t>
  </si>
  <si>
    <t>UTIS (uds.)</t>
  </si>
  <si>
    <t>Contenedores (TEUS)</t>
  </si>
  <si>
    <t>Buques mercantes</t>
  </si>
  <si>
    <t>Pasajeros (nº)</t>
  </si>
  <si>
    <t>Automóviles (uds.)</t>
  </si>
  <si>
    <t>En tránsito</t>
  </si>
  <si>
    <t>Total número</t>
  </si>
  <si>
    <t>Total GT</t>
  </si>
  <si>
    <t>Cruceros (nº)</t>
  </si>
  <si>
    <t>En régimen de transporte</t>
  </si>
  <si>
    <t>De crucero</t>
  </si>
  <si>
    <t>En régimen de pasaje</t>
  </si>
  <si>
    <t>RESUMEN DE MERCANCÍAS SEGÚN SU NATURALEZA Y PRESENTACIÓN</t>
  </si>
  <si>
    <t>OTROS DATOS DE TRÁFICO</t>
  </si>
  <si>
    <t>(*) Incluye cargas, descargas, tránsito, transbordo y taras</t>
  </si>
  <si>
    <t>1. TRÁFICO PORTUARIO TOTAL</t>
  </si>
  <si>
    <t>Datos en toneladas</t>
  </si>
  <si>
    <t>Incluye cargas, descargas, tránsito, transbordo y taras</t>
  </si>
  <si>
    <t>Taras de contenedores</t>
  </si>
  <si>
    <t>1.1. MERCANCÍAS SEGÚN SU PRESENTACIÓN</t>
  </si>
  <si>
    <t>2. GRANELES LÍQUIDOS</t>
  </si>
  <si>
    <t>Incluye cargas, descargas, tránsito y transbordo</t>
  </si>
  <si>
    <t>3. GRANELES SÓLIDOS</t>
  </si>
  <si>
    <t>4. MERCANCÍA GENERAL</t>
  </si>
  <si>
    <t>4.1. MERCANCÍA GENERAL EN CONTENEDORES</t>
  </si>
  <si>
    <t>5. PESCA</t>
  </si>
  <si>
    <t>6. AVITUALLAMIENTO</t>
  </si>
  <si>
    <t>6.1. AVITUALLAMIENTO DE COMBUSTIBLES LÍQUIDOS</t>
  </si>
  <si>
    <t>7. TRÁFICO INTERIOR</t>
  </si>
  <si>
    <t>8. MERCANCÍAS EN TRÁNSITO</t>
  </si>
  <si>
    <t>Incluye cargas y descargas en tránsito y taras</t>
  </si>
  <si>
    <t>8.1. MERCANCÍAS EN TRÁNSITO EN CONTENEDORES</t>
  </si>
  <si>
    <t>9. TRÁFICO RO-RO</t>
  </si>
  <si>
    <t>Datos en unidades</t>
  </si>
  <si>
    <t>Incluye camiones, remolques, semirremolques, plataformas, cabezas tractoras, furgones y otros equipos</t>
  </si>
  <si>
    <t>9.1. UNIDADES DE TRANSPORTE INTERMODAL RO-RO</t>
  </si>
  <si>
    <t>10. CONTENEDORES</t>
  </si>
  <si>
    <t>Datos en TEUS</t>
  </si>
  <si>
    <t>10.1. CONTENEDORES EN TRÁNSITO</t>
  </si>
  <si>
    <t>11.1. BUQUES MERCANTES (G.T.)</t>
  </si>
  <si>
    <t>11. BUQUES MERCANTES (NÚMERO)</t>
  </si>
  <si>
    <t>Datos en número</t>
  </si>
  <si>
    <t>Incluye tanques, graneleros, carga general, portacontenedores, ro-ro, de pasaje y otros buques mercantes</t>
  </si>
  <si>
    <t>Datos en GT</t>
  </si>
  <si>
    <t>11.2. BUQUES DE CRUCERO (NÚMERO)</t>
  </si>
  <si>
    <t>Incluye embarques, desembarques y tránsito</t>
  </si>
  <si>
    <t>12. PASAJEROS EN RÉGIMEN DE TRANSPORTE Y DE CRUCERO</t>
  </si>
  <si>
    <t>Incluye cargas de combustibles líquidos</t>
  </si>
  <si>
    <t>12.2. PASAJEROS DE CRUCERO</t>
  </si>
  <si>
    <t>13.1. AUTOMÓVILES EN RÉGIMEN DE PASAJE</t>
  </si>
  <si>
    <t>Incluye embarques y desembarques</t>
  </si>
  <si>
    <t>Incluye descargas de peces, moluscos, crustáceos y otros productos</t>
  </si>
  <si>
    <t>12.1. PASAJEROS EN RÉGIMEN DE TRANSPORTE</t>
  </si>
  <si>
    <t>MERCANCÍAS SEGÚN SU NATURALEZA</t>
  </si>
  <si>
    <t>Acumulado desde enero</t>
  </si>
  <si>
    <t>Grupo energético</t>
  </si>
  <si>
    <t>Petróleo crudo</t>
  </si>
  <si>
    <t>Fueloil</t>
  </si>
  <si>
    <t>Gasoil</t>
  </si>
  <si>
    <t>Gasolina</t>
  </si>
  <si>
    <t>Otros productos petrolíferos</t>
  </si>
  <si>
    <t>Gases energéticos de petróleo</t>
  </si>
  <si>
    <t>Carbón y coque de petróleo</t>
  </si>
  <si>
    <t>Gas natural</t>
  </si>
  <si>
    <t>Biocombustibles</t>
  </si>
  <si>
    <t>Grupo siderometalúrgico</t>
  </si>
  <si>
    <t>Mineral de hierro</t>
  </si>
  <si>
    <t>Otros minerales y residuos metálicos</t>
  </si>
  <si>
    <t>Chatarra de hierro</t>
  </si>
  <si>
    <t>Productos siderúrgicos</t>
  </si>
  <si>
    <t>Otros productos metalúrgicos</t>
  </si>
  <si>
    <t>Grupo minerales no metálicos</t>
  </si>
  <si>
    <t>Sal común</t>
  </si>
  <si>
    <t>Otros minerales no metálicos</t>
  </si>
  <si>
    <t>Grupo abonos</t>
  </si>
  <si>
    <t>Fosfatos</t>
  </si>
  <si>
    <t>Potasas</t>
  </si>
  <si>
    <t>Abonos naturales y artificiales</t>
  </si>
  <si>
    <t>Grupo productos químicos</t>
  </si>
  <si>
    <t>Productos químicos</t>
  </si>
  <si>
    <t>Grupo materiales de construcción</t>
  </si>
  <si>
    <t>Asfalto</t>
  </si>
  <si>
    <t>Cemento y clínker</t>
  </si>
  <si>
    <t>Materiales de construcción elaborados</t>
  </si>
  <si>
    <t>Grupo agroganadero y alimentario</t>
  </si>
  <si>
    <t>Cereales y sus harinas</t>
  </si>
  <si>
    <t>Habas de soja</t>
  </si>
  <si>
    <t>Frutas, hortalizas y legumbres</t>
  </si>
  <si>
    <t>Vinos, bebidas, alcoholes y derivados</t>
  </si>
  <si>
    <t>Conservas</t>
  </si>
  <si>
    <t>Tabaco, cacao, café y especias</t>
  </si>
  <si>
    <t>Aceites y grasas</t>
  </si>
  <si>
    <t>Otros productos alimenticios</t>
  </si>
  <si>
    <t>Pescado congelado y refrigerado</t>
  </si>
  <si>
    <t>Piensos y forrajes</t>
  </si>
  <si>
    <t>Grupo otras mercancías</t>
  </si>
  <si>
    <t>Maderas y corcho</t>
  </si>
  <si>
    <t>Papel y pasta</t>
  </si>
  <si>
    <t>Maquinaria, aparatos, herramientas y respuestos</t>
  </si>
  <si>
    <t>Resto de mercancías</t>
  </si>
  <si>
    <t>Grupo vehículos y elementos de transporte</t>
  </si>
  <si>
    <t>Vehículos y sus piezas</t>
  </si>
  <si>
    <t>Taras de equipamiento ro-ro</t>
  </si>
  <si>
    <t>Tara de contenedores</t>
  </si>
  <si>
    <t>TOTAL MERCANCÍAS SEGÚN SU NATURALEZA Y PRESENTACIÓN  (*)</t>
  </si>
  <si>
    <t>Melilla</t>
  </si>
  <si>
    <t>Marín y Ría de Pontevedra</t>
  </si>
  <si>
    <t>Gijón</t>
  </si>
  <si>
    <t>Ferrol-San Cibrao</t>
  </si>
  <si>
    <t>Cartagena</t>
  </si>
  <si>
    <t>Bilbao</t>
  </si>
  <si>
    <t>Las Palmas</t>
  </si>
  <si>
    <t>Ceuta</t>
  </si>
  <si>
    <t>Barcelona</t>
  </si>
  <si>
    <t>Huelva</t>
  </si>
  <si>
    <t>Castellón</t>
  </si>
  <si>
    <t xml:space="preserve"> </t>
  </si>
  <si>
    <t>Motril</t>
  </si>
  <si>
    <t>TOTAL</t>
  </si>
  <si>
    <t xml:space="preserve"> Abril </t>
  </si>
  <si>
    <t xml:space="preserve"> Abril</t>
  </si>
  <si>
    <t>(graneles líquidos, graneles sólidos y mercancía general)</t>
  </si>
  <si>
    <t>13.2. AUTOMÓVILES EN RÉGIMEN DE MERCANCÍA</t>
  </si>
  <si>
    <t>Incluye tractores, autobuses, turismos, camiones, vehículos especiales, motocicletas y resto</t>
  </si>
  <si>
    <t>Incluye inicio, fin de línea y tránsito</t>
  </si>
  <si>
    <t>Incluye cargas de combustibles líquidos, agua, hielo, provisiones y varios</t>
  </si>
  <si>
    <t>Incluye buques de crucero en cualquier tipo de situación (sin indicencias, en reparación, en avituallamiento, en construcción, en desguace e inactivo)</t>
  </si>
  <si>
    <t xml:space="preserve"> TOTAL MERCANCÍAS SEGÚN SU NATURALEZA Y PRESENTACIÓN  (*)</t>
  </si>
  <si>
    <t xml:space="preserve"> Abril de 2026</t>
  </si>
  <si>
    <t>En régimen de mercancía</t>
  </si>
  <si>
    <t>Málaga</t>
  </si>
  <si>
    <t>10.2. CONTENEDORES ORIGEN-DESTINO NACIONAL</t>
  </si>
  <si>
    <t>Incluye descargas y cargas sin tránsito, y el origen o el destino, respectivamente, es nacional. No incluye transbordo</t>
  </si>
  <si>
    <t>10.3. CONTENEDORES IMPORT-EXPORT</t>
  </si>
  <si>
    <t>Incluye descargas y cargas sin tránsito, y el origen o el destino, respectivamente, no es nacional. No incluye transbordo</t>
  </si>
  <si>
    <t>Import-Export</t>
  </si>
  <si>
    <t>Origen-destino nacional</t>
  </si>
  <si>
    <t>Fecha: 21/8/2026</t>
  </si>
  <si>
    <t>Pasaia</t>
  </si>
  <si>
    <t>Maquinaria, aparatos, herramientas y repuestos</t>
  </si>
  <si>
    <t>Baleares</t>
  </si>
  <si>
    <t xml:space="preserve">Abril </t>
  </si>
  <si>
    <t>Santa Cruz de Tenerife</t>
  </si>
  <si>
    <t>Santander</t>
  </si>
  <si>
    <t>Sevilla</t>
  </si>
  <si>
    <t>Tarragona</t>
  </si>
  <si>
    <t>Valencia</t>
  </si>
  <si>
    <t>Vigo</t>
  </si>
  <si>
    <t>Vilagarcía</t>
  </si>
  <si>
    <t>1. IMPORTACIONES TOTALES</t>
  </si>
  <si>
    <t>Fecha: 21/08/2026</t>
  </si>
  <si>
    <t>Var.(%)</t>
  </si>
  <si>
    <t>No incluye tránsito, ni taras ni transbordo y el país de origen es distinto a España</t>
  </si>
  <si>
    <t>1.1. IMPORTACIONES DE GRANELES LÍQUIDOS</t>
  </si>
  <si>
    <t>1.2. IMPORTACIONES DE GRANELES SÓLIDOS</t>
  </si>
  <si>
    <t>1.3. IMPORTACIONES DE MERCANCÍA GENERAL</t>
  </si>
  <si>
    <t>-</t>
  </si>
  <si>
    <t>2. EXPORTACIONES TOTALES</t>
  </si>
  <si>
    <t>No incluye tránsito, ni taras ni transbordo y el país de destino es distinto a España</t>
  </si>
  <si>
    <t>2.1. EXPORTACIONES DE GRANELES LÍQUIDOS</t>
  </si>
  <si>
    <t>2.2. EXPORTACIONES DE GRANELES SÓLIDOS</t>
  </si>
  <si>
    <t>2.3. EXPORTACIONES DE MERCANCÍA GENERAL</t>
  </si>
  <si>
    <t>EVOLUCIÓN MENSUAL (toneladas)</t>
  </si>
  <si>
    <t>En la celda del mes actual del 2022 y 2021 copiar la fórmula del mes anterior y reemplazar el número del mes</t>
  </si>
  <si>
    <t>Año 2021: de enero al mes actual la fórmula está vinculada al resumen 2022 del mes correspondiente, para que los datos sean los más actualizados; para el resto de meses de 2021 la fórmula está vinculada al resumen 2021</t>
  </si>
  <si>
    <t xml:space="preserve">Gráfico 2022: incluir en Selcción datos el mes actual </t>
  </si>
  <si>
    <t>TRAFICO TOTAL</t>
  </si>
  <si>
    <t>GRANELES LIQUIDOS</t>
  </si>
  <si>
    <t>GRANELES SOLIDOS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</si>
  <si>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</si>
  <si>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</si>
  <si>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</si>
  <si>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</si>
  <si>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</si>
  <si>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</si>
  <si>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</si>
  <si>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</si>
  <si>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</si>
  <si>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</si>
  <si>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</si>
  <si>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</si>
  <si>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MERCANCIA GENERAL</t>
  </si>
  <si>
    <t>MERCANCIAS EN CONTENEDORES</t>
  </si>
  <si>
    <t>TEUS</t>
  </si>
  <si>
    <t>EVOLUCIÓN MENSUAL (%)</t>
  </si>
  <si>
    <t>Copiar la fórmula del mes anterior y actualizar de la siguiente forma:</t>
  </si>
  <si>
    <t>Tráfico total: la fórmula debe recoger de la celda AFx a la celda AF9 (para 2022) y de la celda AEx a la AE9 para 2021. Lo mismo para GL y GS pero cambiando la columna</t>
  </si>
  <si>
    <t>Mercancía General: la fórmula debe recoger de la celda AFx a la celda AF36 (para el 2022) y de la celda AEx a la AE36 para el 2021. Igual para M.en contenedores y Teus cambiando la columna</t>
  </si>
  <si>
    <t>Gráfico 2022: se incluirá en Selección datos el mes actual</t>
  </si>
  <si>
    <t>AFx a AF9</t>
  </si>
  <si>
    <t>AEx a AE9</t>
  </si>
  <si>
    <t>AFx a AF36</t>
  </si>
  <si>
    <t>AEx a AE36</t>
  </si>
  <si>
    <t>EVOLUCIÓN INTERANUAL (millones de toneladas)</t>
  </si>
  <si>
    <t>Añadir el mes actual en cada columna y copiar la fórmula del mes anterior, que habrá que cambiar de la siguiente forma:</t>
  </si>
  <si>
    <t>Tráfico total: la fórmula debe recoger de la celda AFx a la celda AF9 (para 2022) y de la celda AE20 a la AEx para 2021. Lo mismo para GL y GS pero cambiando la columna</t>
  </si>
  <si>
    <t>Mercancía General: la fórmula debe recoger de la celda AFx a la celda AF36 (para el 2022) y de la celda AE47 a la Aex para el 2021. Igual para M.en contenedores y Teus cambiando la columna</t>
  </si>
  <si>
    <t>En los gráficos se cambiará la Selección datos para que coja los datos del mes y los once meses anteriores</t>
  </si>
  <si>
    <t>Se marcará en gris la fila con los datos del mes anterior que ya no está en la Selección datos</t>
  </si>
  <si>
    <t>AE20 a AEx</t>
  </si>
  <si>
    <t xml:space="preserve">TEUS </t>
  </si>
  <si>
    <t>AE47 a AEx</t>
  </si>
  <si>
    <t>EVOLUCIÓN INTERANUAL (%)</t>
  </si>
  <si>
    <t>Tráfico total: la fórmula debe recoger de la celda AFx a la celda AF9 (para 2022) y de la celda AE20 a la AEx para 2021; también de la celda Aey a AE9 para el 2021 y de AD20 a Adx para 2020. Lo mismo para GL y GS pero cambiando la columna</t>
  </si>
  <si>
    <t>Mercancía General: la fórmula debe recoger de la celda AFx a la celda AF36 (para el 2022) y de la celda AE47 a la AEx para el 2021; además de la celda AEy a la AE36 para 2021 y de AD47 a Adx para 2020. Igual para M.en contenedores y Teus cambiando la columna</t>
  </si>
  <si>
    <t>AEy a AE9</t>
  </si>
  <si>
    <t>AD20 a ADx</t>
  </si>
  <si>
    <t>AEy a AE36</t>
  </si>
  <si>
    <t>AD47 a ADx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</si>
</sst>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\-m\-yyyy;@"/>
    <numFmt numFmtId="165" formatCode="#,##0.0_ ;[Red]\-#,##0.0\ "/>
    <numFmt numFmtId="166" formatCode="#,##0_ ;[Red]\-#,##0\ "/>
    <numFmt numFmtId="167" formatCode="0.0"/>
    <numFmt numFmtId="168" formatCode="#,##0.0"/>
    <numFmt numFmtId="169" formatCode="[$-C0A]mmm\-yy;@"/>
    <numFmt numFmtId="170" formatCode="[$-C0A]mmmm\-yy;@"/>
  </numFmts>
  <fonts count="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5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4" tint="-0.4999237037263100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28"/>
      <color rgb="FF0A0943"/>
      <name val="Archivo"/>
      <family val="2"/>
    </font>
    <font>
      <sz val="11"/>
      <color theme="1"/>
      <name val="Archivo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b/>
      <sz val="16"/>
      <color rgb="FF0A0A44"/>
      <name val="Arial"/>
      <family val="2"/>
    </font>
    <font>
      <b/>
      <sz val="8"/>
      <color rgb="FF363636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363636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i/>
      <sz val="9"/>
      <color rgb="FFFF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2"/>
      <color rgb="FF0A0A44"/>
      <name val="Arial"/>
      <family val="2"/>
    </font>
    <font>
      <b/>
      <sz val="10"/>
      <color theme="0"/>
      <name val="Arial"/>
      <family val="2"/>
    </font>
    <font>
      <b/>
      <sz val="10"/>
      <color rgb="FF363636"/>
      <name val="Arial"/>
      <family val="2"/>
    </font>
    <font>
      <sz val="10"/>
      <color rgb="FF363636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rgb="FF0A0A44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004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7BCE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A0A44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A7BCE3"/>
      </left>
      <right style="thin">
        <color rgb="FFA7BCE3"/>
      </right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 style="thin">
        <color rgb="FF0A0A44"/>
      </left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rgb="FF0A0A44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17600024414813E-2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0A0A44"/>
      </right>
      <top style="thin">
        <color auto="1"/>
      </top>
      <bottom style="thin">
        <color auto="1"/>
      </bottom>
      <diagonal/>
    </border>
    <border>
      <left style="thin">
        <color rgb="FF0A0A44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/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 style="thin">
        <color theme="0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/>
      <diagonal/>
    </border>
    <border>
      <left style="thin">
        <color theme="0"/>
      </left>
      <right/>
      <top/>
      <bottom style="thin">
        <color theme="2" tint="-9.9948118533890809E-2"/>
      </bottom>
      <diagonal/>
    </border>
    <border>
      <left style="thin">
        <color theme="0"/>
      </left>
      <right/>
      <top style="thin">
        <color theme="2" tint="-9.9948118533890809E-2"/>
      </top>
      <bottom/>
      <diagonal/>
    </border>
    <border>
      <left/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 tint="-9.9948118533890809E-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8" fillId="0" borderId="0"/>
  </cellStyleXfs>
  <cellXfs count="2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0" fillId="0" borderId="1" xfId="0" applyBorder="1"/>
    <xf numFmtId="164" fontId="7" fillId="0" borderId="0" xfId="0" applyNumberFormat="1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7" fillId="0" borderId="0" xfId="0" applyFont="1"/>
    <xf numFmtId="0" fontId="1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4" fillId="0" borderId="7" xfId="0" applyFont="1" applyBorder="1"/>
    <xf numFmtId="0" fontId="15" fillId="0" borderId="7" xfId="0" applyFont="1" applyBorder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8" xfId="0" applyFont="1" applyFill="1" applyBorder="1" applyAlignment="1">
      <alignment horizontal="left" vertical="center"/>
    </xf>
    <xf numFmtId="0" fontId="7" fillId="0" borderId="1" xfId="0" applyFont="1" applyBorder="1"/>
    <xf numFmtId="0" fontId="12" fillId="0" borderId="1" xfId="0" applyFont="1" applyBorder="1"/>
    <xf numFmtId="0" fontId="24" fillId="0" borderId="0" xfId="0" applyFont="1"/>
    <xf numFmtId="0" fontId="22" fillId="3" borderId="16" xfId="0" applyFont="1" applyFill="1" applyBorder="1" applyAlignment="1">
      <alignment horizontal="left" vertical="center"/>
    </xf>
    <xf numFmtId="0" fontId="20" fillId="3" borderId="10" xfId="0" applyFont="1" applyFill="1" applyBorder="1" applyAlignment="1">
      <alignment horizontal="right" vertical="center"/>
    </xf>
    <xf numFmtId="0" fontId="20" fillId="4" borderId="4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17" fillId="0" borderId="0" xfId="0" applyFont="1" applyAlignment="1">
      <alignment vertical="center"/>
    </xf>
    <xf numFmtId="3" fontId="28" fillId="4" borderId="6" xfId="0" applyNumberFormat="1" applyFont="1" applyFill="1" applyBorder="1" applyAlignment="1">
      <alignment vertical="center"/>
    </xf>
    <xf numFmtId="3" fontId="28" fillId="0" borderId="6" xfId="0" applyNumberFormat="1" applyFont="1" applyBorder="1" applyAlignment="1">
      <alignment vertical="center"/>
    </xf>
    <xf numFmtId="3" fontId="29" fillId="3" borderId="12" xfId="0" applyNumberFormat="1" applyFont="1" applyFill="1" applyBorder="1" applyAlignment="1">
      <alignment horizontal="right" vertical="center"/>
    </xf>
    <xf numFmtId="3" fontId="29" fillId="3" borderId="4" xfId="0" applyNumberFormat="1" applyFont="1" applyFill="1" applyBorder="1" applyAlignment="1">
      <alignment horizontal="right" vertical="center"/>
    </xf>
    <xf numFmtId="3" fontId="28" fillId="4" borderId="12" xfId="0" applyNumberFormat="1" applyFont="1" applyFill="1" applyBorder="1" applyAlignment="1">
      <alignment horizontal="right" vertical="center"/>
    </xf>
    <xf numFmtId="3" fontId="28" fillId="4" borderId="8" xfId="0" applyNumberFormat="1" applyFont="1" applyFill="1" applyBorder="1" applyAlignment="1">
      <alignment horizontal="right" vertical="center"/>
    </xf>
    <xf numFmtId="3" fontId="28" fillId="4" borderId="4" xfId="0" applyNumberFormat="1" applyFont="1" applyFill="1" applyBorder="1" applyAlignment="1">
      <alignment horizontal="right" vertical="center"/>
    </xf>
    <xf numFmtId="3" fontId="28" fillId="4" borderId="10" xfId="0" applyNumberFormat="1" applyFont="1" applyFill="1" applyBorder="1" applyAlignment="1">
      <alignment horizontal="right" vertical="center"/>
    </xf>
    <xf numFmtId="3" fontId="28" fillId="4" borderId="6" xfId="0" applyNumberFormat="1" applyFont="1" applyFill="1" applyBorder="1" applyAlignment="1">
      <alignment horizontal="right" vertical="center"/>
    </xf>
    <xf numFmtId="3" fontId="28" fillId="0" borderId="4" xfId="0" applyNumberFormat="1" applyFont="1" applyBorder="1" applyAlignment="1">
      <alignment horizontal="right" vertical="center"/>
    </xf>
    <xf numFmtId="3" fontId="28" fillId="0" borderId="9" xfId="0" applyNumberFormat="1" applyFont="1" applyBorder="1" applyAlignment="1">
      <alignment horizontal="right" vertical="center"/>
    </xf>
    <xf numFmtId="3" fontId="28" fillId="0" borderId="8" xfId="0" applyNumberFormat="1" applyFont="1" applyBorder="1" applyAlignment="1">
      <alignment horizontal="right" vertical="center"/>
    </xf>
    <xf numFmtId="3" fontId="28" fillId="4" borderId="3" xfId="0" applyNumberFormat="1" applyFont="1" applyFill="1" applyBorder="1" applyAlignment="1">
      <alignment horizontal="right" vertical="center"/>
    </xf>
    <xf numFmtId="3" fontId="28" fillId="4" borderId="13" xfId="0" applyNumberFormat="1" applyFont="1" applyFill="1" applyBorder="1" applyAlignment="1">
      <alignment horizontal="right" vertical="center"/>
    </xf>
    <xf numFmtId="166" fontId="28" fillId="4" borderId="4" xfId="0" applyNumberFormat="1" applyFont="1" applyFill="1" applyBorder="1" applyAlignment="1">
      <alignment horizontal="right" vertical="center"/>
    </xf>
    <xf numFmtId="165" fontId="28" fillId="4" borderId="4" xfId="0" applyNumberFormat="1" applyFont="1" applyFill="1" applyBorder="1" applyAlignment="1">
      <alignment horizontal="right" vertical="center"/>
    </xf>
    <xf numFmtId="3" fontId="28" fillId="2" borderId="4" xfId="0" applyNumberFormat="1" applyFont="1" applyFill="1" applyBorder="1" applyAlignment="1">
      <alignment horizontal="right" vertical="center"/>
    </xf>
    <xf numFmtId="166" fontId="28" fillId="2" borderId="4" xfId="0" applyNumberFormat="1" applyFont="1" applyFill="1" applyBorder="1" applyAlignment="1">
      <alignment horizontal="right" vertical="center"/>
    </xf>
    <xf numFmtId="165" fontId="28" fillId="2" borderId="4" xfId="0" applyNumberFormat="1" applyFont="1" applyFill="1" applyBorder="1" applyAlignment="1">
      <alignment horizontal="right" vertical="center"/>
    </xf>
    <xf numFmtId="3" fontId="28" fillId="4" borderId="1" xfId="0" applyNumberFormat="1" applyFont="1" applyFill="1" applyBorder="1" applyAlignment="1">
      <alignment horizontal="right" vertical="center"/>
    </xf>
    <xf numFmtId="3" fontId="28" fillId="4" borderId="0" xfId="0" applyNumberFormat="1" applyFont="1" applyFill="1" applyAlignment="1">
      <alignment horizontal="right" vertical="center"/>
    </xf>
    <xf numFmtId="3" fontId="28" fillId="0" borderId="14" xfId="0" applyNumberFormat="1" applyFont="1" applyBorder="1" applyAlignment="1">
      <alignment horizontal="right" vertical="center"/>
    </xf>
    <xf numFmtId="3" fontId="28" fillId="0" borderId="1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0" borderId="0" xfId="0" applyNumberFormat="1" applyFont="1" applyAlignment="1">
      <alignment horizontal="right" vertical="center"/>
    </xf>
    <xf numFmtId="0" fontId="7" fillId="0" borderId="10" xfId="0" applyFont="1" applyBorder="1"/>
    <xf numFmtId="0" fontId="17" fillId="0" borderId="10" xfId="0" applyFont="1" applyBorder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0" fontId="16" fillId="0" borderId="0" xfId="0" applyFont="1"/>
    <xf numFmtId="3" fontId="30" fillId="5" borderId="12" xfId="0" applyNumberFormat="1" applyFont="1" applyFill="1" applyBorder="1" applyAlignment="1">
      <alignment horizontal="right" vertical="center"/>
    </xf>
    <xf numFmtId="3" fontId="30" fillId="5" borderId="8" xfId="0" applyNumberFormat="1" applyFont="1" applyFill="1" applyBorder="1" applyAlignment="1">
      <alignment horizontal="right" vertical="center"/>
    </xf>
    <xf numFmtId="3" fontId="30" fillId="5" borderId="6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32" fillId="5" borderId="14" xfId="0" applyNumberFormat="1" applyFont="1" applyFill="1" applyBorder="1" applyAlignment="1">
      <alignment horizontal="right" vertical="center"/>
    </xf>
    <xf numFmtId="165" fontId="32" fillId="5" borderId="14" xfId="0" applyNumberFormat="1" applyFont="1" applyFill="1" applyBorder="1" applyAlignment="1">
      <alignment horizontal="right" vertical="center"/>
    </xf>
    <xf numFmtId="166" fontId="34" fillId="6" borderId="9" xfId="0" applyNumberFormat="1" applyFont="1" applyFill="1" applyBorder="1" applyAlignment="1">
      <alignment horizontal="right" vertical="center"/>
    </xf>
    <xf numFmtId="165" fontId="34" fillId="6" borderId="9" xfId="0" applyNumberFormat="1" applyFont="1" applyFill="1" applyBorder="1" applyAlignment="1">
      <alignment horizontal="right" vertical="center"/>
    </xf>
    <xf numFmtId="0" fontId="32" fillId="5" borderId="6" xfId="0" applyFont="1" applyFill="1" applyBorder="1" applyAlignment="1">
      <alignment horizontal="center" vertical="center"/>
    </xf>
    <xf numFmtId="165" fontId="34" fillId="6" borderId="17" xfId="0" applyNumberFormat="1" applyFont="1" applyFill="1" applyBorder="1" applyAlignment="1">
      <alignment horizontal="right" vertical="center"/>
    </xf>
    <xf numFmtId="0" fontId="33" fillId="0" borderId="8" xfId="0" applyFont="1" applyBorder="1" applyAlignment="1">
      <alignment vertical="center"/>
    </xf>
    <xf numFmtId="3" fontId="34" fillId="0" borderId="18" xfId="0" applyNumberFormat="1" applyFont="1" applyBorder="1" applyAlignment="1">
      <alignment horizontal="right" vertical="center"/>
    </xf>
    <xf numFmtId="3" fontId="34" fillId="0" borderId="19" xfId="0" applyNumberFormat="1" applyFont="1" applyBorder="1" applyAlignment="1">
      <alignment horizontal="right" vertical="center"/>
    </xf>
    <xf numFmtId="3" fontId="34" fillId="0" borderId="20" xfId="0" applyNumberFormat="1" applyFont="1" applyBorder="1" applyAlignment="1">
      <alignment horizontal="right" vertical="center"/>
    </xf>
    <xf numFmtId="3" fontId="34" fillId="0" borderId="9" xfId="0" applyNumberFormat="1" applyFont="1" applyBorder="1" applyAlignment="1">
      <alignment horizontal="right" vertical="center"/>
    </xf>
    <xf numFmtId="3" fontId="34" fillId="0" borderId="21" xfId="0" applyNumberFormat="1" applyFont="1" applyBorder="1" applyAlignment="1">
      <alignment horizontal="right" vertical="center"/>
    </xf>
    <xf numFmtId="3" fontId="34" fillId="0" borderId="22" xfId="0" applyNumberFormat="1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166" fontId="34" fillId="6" borderId="19" xfId="0" applyNumberFormat="1" applyFont="1" applyFill="1" applyBorder="1" applyAlignment="1">
      <alignment horizontal="right" vertical="center"/>
    </xf>
    <xf numFmtId="165" fontId="34" fillId="6" borderId="24" xfId="0" applyNumberFormat="1" applyFont="1" applyFill="1" applyBorder="1" applyAlignment="1">
      <alignment horizontal="right" vertical="center"/>
    </xf>
    <xf numFmtId="166" fontId="34" fillId="6" borderId="23" xfId="0" applyNumberFormat="1" applyFont="1" applyFill="1" applyBorder="1" applyAlignment="1">
      <alignment horizontal="right" vertical="center"/>
    </xf>
    <xf numFmtId="165" fontId="34" fillId="6" borderId="25" xfId="0" applyNumberFormat="1" applyFont="1" applyFill="1" applyBorder="1" applyAlignment="1">
      <alignment horizontal="right" vertical="center"/>
    </xf>
    <xf numFmtId="0" fontId="33" fillId="0" borderId="26" xfId="0" applyFont="1" applyBorder="1" applyAlignment="1">
      <alignment vertical="center"/>
    </xf>
    <xf numFmtId="3" fontId="34" fillId="0" borderId="27" xfId="0" applyNumberFormat="1" applyFont="1" applyBorder="1" applyAlignment="1">
      <alignment horizontal="right" vertical="center"/>
    </xf>
    <xf numFmtId="165" fontId="34" fillId="6" borderId="19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vertical="center"/>
    </xf>
    <xf numFmtId="3" fontId="34" fillId="0" borderId="29" xfId="0" applyNumberFormat="1" applyFont="1" applyBorder="1" applyAlignment="1">
      <alignment horizontal="right" vertical="center"/>
    </xf>
    <xf numFmtId="165" fontId="34" fillId="6" borderId="23" xfId="0" applyNumberFormat="1" applyFont="1" applyFill="1" applyBorder="1" applyAlignment="1">
      <alignment horizontal="right" vertical="center"/>
    </xf>
    <xf numFmtId="0" fontId="33" fillId="0" borderId="28" xfId="0" applyFont="1" applyBorder="1" applyAlignment="1">
      <alignment horizontal="left" vertical="center"/>
    </xf>
    <xf numFmtId="166" fontId="34" fillId="6" borderId="30" xfId="0" applyNumberFormat="1" applyFont="1" applyFill="1" applyBorder="1" applyAlignment="1">
      <alignment horizontal="right" vertical="center"/>
    </xf>
    <xf numFmtId="165" fontId="34" fillId="6" borderId="30" xfId="0" applyNumberFormat="1" applyFont="1" applyFill="1" applyBorder="1" applyAlignment="1">
      <alignment horizontal="right" vertical="center"/>
    </xf>
    <xf numFmtId="165" fontId="34" fillId="6" borderId="31" xfId="0" applyNumberFormat="1" applyFont="1" applyFill="1" applyBorder="1" applyAlignment="1">
      <alignment horizontal="right" vertical="center"/>
    </xf>
    <xf numFmtId="0" fontId="33" fillId="3" borderId="32" xfId="0" applyFont="1" applyFill="1" applyBorder="1" applyAlignment="1">
      <alignment horizontal="left" vertical="center" wrapTex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3" fontId="34" fillId="4" borderId="9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vertical="center"/>
    </xf>
    <xf numFmtId="3" fontId="34" fillId="4" borderId="20" xfId="0" applyNumberFormat="1" applyFont="1" applyFill="1" applyBorder="1" applyAlignment="1">
      <alignment horizontal="right" vertical="center"/>
    </xf>
    <xf numFmtId="0" fontId="33" fillId="4" borderId="26" xfId="0" applyFont="1" applyFill="1" applyBorder="1" applyAlignment="1">
      <alignment vertical="center"/>
    </xf>
    <xf numFmtId="3" fontId="34" fillId="4" borderId="27" xfId="0" applyNumberFormat="1" applyFont="1" applyFill="1" applyBorder="1" applyAlignment="1">
      <alignment horizontal="right" vertical="center"/>
    </xf>
    <xf numFmtId="3" fontId="34" fillId="4" borderId="19" xfId="0" applyNumberFormat="1" applyFont="1" applyFill="1" applyBorder="1" applyAlignment="1">
      <alignment horizontal="right" vertical="center"/>
    </xf>
    <xf numFmtId="0" fontId="33" fillId="4" borderId="28" xfId="0" applyFont="1" applyFill="1" applyBorder="1" applyAlignment="1">
      <alignment vertical="center"/>
    </xf>
    <xf numFmtId="3" fontId="34" fillId="4" borderId="29" xfId="0" applyNumberFormat="1" applyFont="1" applyFill="1" applyBorder="1" applyAlignment="1">
      <alignment horizontal="right" vertical="center"/>
    </xf>
    <xf numFmtId="3" fontId="34" fillId="4" borderId="23" xfId="0" applyNumberFormat="1" applyFont="1" applyFill="1" applyBorder="1" applyAlignment="1">
      <alignment horizontal="right" vertical="center"/>
    </xf>
    <xf numFmtId="0" fontId="33" fillId="4" borderId="33" xfId="0" applyFont="1" applyFill="1" applyBorder="1" applyAlignment="1">
      <alignment vertical="center"/>
    </xf>
    <xf numFmtId="3" fontId="34" fillId="4" borderId="34" xfId="0" applyNumberFormat="1" applyFont="1" applyFill="1" applyBorder="1" applyAlignment="1">
      <alignment horizontal="right" vertical="center"/>
    </xf>
    <xf numFmtId="3" fontId="34" fillId="4" borderId="30" xfId="0" applyNumberFormat="1" applyFont="1" applyFill="1" applyBorder="1" applyAlignment="1">
      <alignment horizontal="right" vertical="center"/>
    </xf>
    <xf numFmtId="0" fontId="33" fillId="4" borderId="8" xfId="0" applyFont="1" applyFill="1" applyBorder="1" applyAlignment="1">
      <alignment horizontal="left" vertical="center"/>
    </xf>
    <xf numFmtId="3" fontId="34" fillId="4" borderId="21" xfId="0" applyNumberFormat="1" applyFont="1" applyFill="1" applyBorder="1" applyAlignment="1">
      <alignment horizontal="right" vertical="center"/>
    </xf>
    <xf numFmtId="3" fontId="34" fillId="4" borderId="18" xfId="0" applyNumberFormat="1" applyFont="1" applyFill="1" applyBorder="1" applyAlignment="1">
      <alignment horizontal="right" vertical="center"/>
    </xf>
    <xf numFmtId="3" fontId="34" fillId="4" borderId="22" xfId="0" applyNumberFormat="1" applyFont="1" applyFill="1" applyBorder="1" applyAlignment="1">
      <alignment horizontal="right" vertical="center"/>
    </xf>
    <xf numFmtId="3" fontId="34" fillId="4" borderId="35" xfId="0" applyNumberFormat="1" applyFont="1" applyFill="1" applyBorder="1" applyAlignment="1">
      <alignment horizontal="right" vertical="center"/>
    </xf>
    <xf numFmtId="0" fontId="0" fillId="0" borderId="36" xfId="0" applyBorder="1"/>
    <xf numFmtId="0" fontId="0" fillId="6" borderId="0" xfId="0" applyFill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0" xfId="0" applyAlignment="1">
      <alignment horizontal="left"/>
    </xf>
    <xf numFmtId="0" fontId="37" fillId="0" borderId="0" xfId="0" applyFont="1"/>
    <xf numFmtId="168" fontId="30" fillId="5" borderId="10" xfId="0" applyNumberFormat="1" applyFont="1" applyFill="1" applyBorder="1" applyAlignment="1">
      <alignment horizontal="right" vertical="center"/>
    </xf>
    <xf numFmtId="167" fontId="28" fillId="4" borderId="6" xfId="0" applyNumberFormat="1" applyFont="1" applyFill="1" applyBorder="1" applyAlignment="1">
      <alignment horizontal="right" vertical="center"/>
    </xf>
    <xf numFmtId="167" fontId="28" fillId="4" borderId="4" xfId="0" applyNumberFormat="1" applyFont="1" applyFill="1" applyBorder="1" applyAlignment="1">
      <alignment horizontal="right" vertical="center"/>
    </xf>
    <xf numFmtId="167" fontId="28" fillId="0" borderId="3" xfId="0" applyNumberFormat="1" applyFont="1" applyBorder="1" applyAlignment="1">
      <alignment horizontal="right" vertical="center"/>
    </xf>
    <xf numFmtId="167" fontId="28" fillId="0" borderId="1" xfId="0" applyNumberFormat="1" applyFont="1" applyBorder="1" applyAlignment="1">
      <alignment horizontal="right" vertical="center"/>
    </xf>
    <xf numFmtId="167" fontId="29" fillId="3" borderId="6" xfId="0" applyNumberFormat="1" applyFont="1" applyFill="1" applyBorder="1" applyAlignment="1">
      <alignment horizontal="right" vertical="center"/>
    </xf>
    <xf numFmtId="167" fontId="28" fillId="4" borderId="5" xfId="0" applyNumberFormat="1" applyFont="1" applyFill="1" applyBorder="1" applyAlignment="1">
      <alignment horizontal="right" vertical="center"/>
    </xf>
    <xf numFmtId="167" fontId="28" fillId="0" borderId="7" xfId="0" applyNumberFormat="1" applyFont="1" applyBorder="1" applyAlignment="1">
      <alignment horizontal="right" vertical="center"/>
    </xf>
    <xf numFmtId="0" fontId="20" fillId="4" borderId="3" xfId="0" applyFont="1" applyFill="1" applyBorder="1" applyAlignment="1">
      <alignment horizontal="left" vertical="center"/>
    </xf>
    <xf numFmtId="0" fontId="0" fillId="0" borderId="41" xfId="0" applyBorder="1"/>
    <xf numFmtId="0" fontId="0" fillId="0" borderId="42" xfId="0" applyBorder="1"/>
    <xf numFmtId="0" fontId="27" fillId="0" borderId="0" xfId="0" applyFont="1"/>
    <xf numFmtId="0" fontId="0" fillId="0" borderId="36" xfId="0" applyBorder="1" applyAlignment="1">
      <alignment horizontal="left"/>
    </xf>
    <xf numFmtId="3" fontId="25" fillId="5" borderId="0" xfId="0" applyNumberFormat="1" applyFont="1" applyFill="1" applyAlignment="1">
      <alignment horizontal="right" vertical="center"/>
    </xf>
    <xf numFmtId="0" fontId="30" fillId="5" borderId="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/>
    </xf>
    <xf numFmtId="0" fontId="30" fillId="5" borderId="10" xfId="0" applyFont="1" applyFill="1" applyBorder="1" applyAlignment="1">
      <alignment horizontal="left" vertical="center" indent="1"/>
    </xf>
    <xf numFmtId="3" fontId="20" fillId="3" borderId="4" xfId="0" applyNumberFormat="1" applyFont="1" applyFill="1" applyBorder="1" applyAlignment="1">
      <alignment horizontal="right" vertical="center"/>
    </xf>
    <xf numFmtId="3" fontId="20" fillId="3" borderId="6" xfId="0" applyNumberFormat="1" applyFont="1" applyFill="1" applyBorder="1" applyAlignment="1">
      <alignment horizontal="right" vertical="center"/>
    </xf>
    <xf numFmtId="3" fontId="20" fillId="3" borderId="12" xfId="0" applyNumberFormat="1" applyFont="1" applyFill="1" applyBorder="1" applyAlignment="1">
      <alignment horizontal="right" vertical="center"/>
    </xf>
    <xf numFmtId="0" fontId="27" fillId="0" borderId="9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8" xfId="0" applyFont="1" applyBorder="1" applyAlignment="1">
      <alignment horizontal="right" vertical="center"/>
    </xf>
    <xf numFmtId="0" fontId="27" fillId="0" borderId="4" xfId="0" applyFont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3" fontId="28" fillId="4" borderId="4" xfId="0" applyNumberFormat="1" applyFont="1" applyFill="1" applyBorder="1" applyAlignment="1">
      <alignment vertical="center"/>
    </xf>
    <xf numFmtId="0" fontId="7" fillId="0" borderId="43" xfId="0" applyFont="1" applyBorder="1"/>
    <xf numFmtId="0" fontId="28" fillId="0" borderId="11" xfId="0" applyFont="1" applyBorder="1" applyAlignment="1">
      <alignment horizontal="right" vertical="center"/>
    </xf>
    <xf numFmtId="0" fontId="28" fillId="0" borderId="4" xfId="0" applyFont="1" applyBorder="1" applyAlignment="1">
      <alignment horizontal="right" vertical="center"/>
    </xf>
    <xf numFmtId="0" fontId="28" fillId="0" borderId="4" xfId="0" applyFont="1" applyBorder="1" applyAlignment="1">
      <alignment vertical="center"/>
    </xf>
    <xf numFmtId="0" fontId="30" fillId="5" borderId="7" xfId="0" applyFont="1" applyFill="1" applyBorder="1" applyAlignment="1">
      <alignment horizontal="center" vertical="center"/>
    </xf>
    <xf numFmtId="0" fontId="7" fillId="0" borderId="44" xfId="0" applyFont="1" applyBorder="1"/>
    <xf numFmtId="3" fontId="25" fillId="5" borderId="8" xfId="0" applyNumberFormat="1" applyFont="1" applyFill="1" applyBorder="1" applyAlignment="1">
      <alignment horizontal="right" vertical="center"/>
    </xf>
    <xf numFmtId="167" fontId="25" fillId="5" borderId="5" xfId="0" applyNumberFormat="1" applyFont="1" applyFill="1" applyBorder="1" applyAlignment="1">
      <alignment horizontal="right" vertical="center"/>
    </xf>
    <xf numFmtId="3" fontId="25" fillId="5" borderId="4" xfId="0" applyNumberFormat="1" applyFont="1" applyFill="1" applyBorder="1" applyAlignment="1">
      <alignment vertical="center"/>
    </xf>
    <xf numFmtId="3" fontId="32" fillId="5" borderId="6" xfId="0" applyNumberFormat="1" applyFont="1" applyFill="1" applyBorder="1" applyAlignment="1">
      <alignment horizontal="right" vertical="center"/>
    </xf>
    <xf numFmtId="165" fontId="32" fillId="5" borderId="6" xfId="0" applyNumberFormat="1" applyFont="1" applyFill="1" applyBorder="1" applyAlignment="1">
      <alignment horizontal="right" vertical="center"/>
    </xf>
    <xf numFmtId="168" fontId="30" fillId="5" borderId="8" xfId="0" applyNumberFormat="1" applyFont="1" applyFill="1" applyBorder="1" applyAlignment="1">
      <alignment horizontal="right" vertical="center"/>
    </xf>
    <xf numFmtId="3" fontId="30" fillId="5" borderId="4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left" vertical="center" indent="1"/>
    </xf>
    <xf numFmtId="0" fontId="32" fillId="5" borderId="45" xfId="0" applyFont="1" applyFill="1" applyBorder="1" applyAlignment="1">
      <alignment horizontal="center" vertical="center"/>
    </xf>
    <xf numFmtId="0" fontId="33" fillId="3" borderId="53" xfId="0" applyFont="1" applyFill="1" applyBorder="1" applyAlignment="1">
      <alignment horizontal="left" vertical="center" wrapText="1"/>
    </xf>
    <xf numFmtId="0" fontId="33" fillId="2" borderId="54" xfId="0" applyFont="1" applyFill="1" applyBorder="1" applyAlignment="1">
      <alignment horizontal="left" vertical="center" wrapText="1"/>
    </xf>
    <xf numFmtId="3" fontId="34" fillId="2" borderId="55" xfId="0" applyNumberFormat="1" applyFont="1" applyFill="1" applyBorder="1" applyAlignment="1">
      <alignment horizontal="right" vertical="center" wrapText="1"/>
    </xf>
    <xf numFmtId="3" fontId="34" fillId="2" borderId="56" xfId="0" applyNumberFormat="1" applyFont="1" applyFill="1" applyBorder="1" applyAlignment="1">
      <alignment horizontal="right" vertical="center" wrapText="1"/>
    </xf>
    <xf numFmtId="166" fontId="34" fillId="2" borderId="30" xfId="0" applyNumberFormat="1" applyFont="1" applyFill="1" applyBorder="1" applyAlignment="1">
      <alignment horizontal="right" vertical="center" wrapText="1"/>
    </xf>
    <xf numFmtId="165" fontId="34" fillId="2" borderId="57" xfId="0" applyNumberFormat="1" applyFont="1" applyFill="1" applyBorder="1" applyAlignment="1">
      <alignment horizontal="right" vertical="center" wrapText="1"/>
    </xf>
    <xf numFmtId="3" fontId="34" fillId="2" borderId="58" xfId="0" applyNumberFormat="1" applyFont="1" applyFill="1" applyBorder="1" applyAlignment="1">
      <alignment horizontal="right" vertical="center" wrapText="1"/>
    </xf>
    <xf numFmtId="0" fontId="22" fillId="0" borderId="60" xfId="0" applyFont="1" applyBorder="1" applyAlignment="1">
      <alignment horizontal="left" vertical="center" wrapText="1" indent="1"/>
    </xf>
    <xf numFmtId="3" fontId="21" fillId="0" borderId="61" xfId="0" applyNumberFormat="1" applyFont="1" applyBorder="1" applyAlignment="1">
      <alignment horizontal="right" vertical="center" wrapText="1"/>
    </xf>
    <xf numFmtId="168" fontId="21" fillId="0" borderId="6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0" fillId="4" borderId="49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 indent="1"/>
    </xf>
    <xf numFmtId="0" fontId="20" fillId="3" borderId="48" xfId="0" applyFont="1" applyFill="1" applyBorder="1" applyAlignment="1">
      <alignment horizontal="left" vertical="center" indent="1"/>
    </xf>
    <xf numFmtId="0" fontId="25" fillId="5" borderId="47" xfId="0" applyFont="1" applyFill="1" applyBorder="1" applyAlignment="1">
      <alignment horizontal="right" vertical="center"/>
    </xf>
    <xf numFmtId="0" fontId="30" fillId="5" borderId="46" xfId="0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/>
    </xf>
    <xf numFmtId="0" fontId="30" fillId="5" borderId="48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left" vertical="center" wrapText="1" indent="1"/>
    </xf>
    <xf numFmtId="0" fontId="33" fillId="3" borderId="32" xfId="0" applyFont="1" applyFill="1" applyBorder="1" applyAlignment="1">
      <alignment horizontal="left" vertical="center" wrapText="1"/>
    </xf>
    <xf numFmtId="0" fontId="33" fillId="3" borderId="52" xfId="0" applyFont="1" applyFill="1" applyBorder="1" applyAlignment="1">
      <alignment horizontal="left" vertical="center" wrapText="1"/>
    </xf>
    <xf numFmtId="0" fontId="32" fillId="5" borderId="47" xfId="0" applyFont="1" applyFill="1" applyBorder="1" applyAlignment="1">
      <alignment horizontal="right" vertical="center"/>
    </xf>
    <xf numFmtId="0" fontId="32" fillId="5" borderId="51" xfId="0" applyFont="1" applyFill="1" applyBorder="1" applyAlignment="1">
      <alignment horizontal="center" vertical="center"/>
    </xf>
    <xf numFmtId="0" fontId="33" fillId="3" borderId="45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center" vertical="center"/>
    </xf>
    <xf numFmtId="0" fontId="32" fillId="5" borderId="4" xfId="0" applyFont="1" applyFill="1" applyBorder="1" applyAlignment="1">
      <alignment horizontal="center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59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/>
    </xf>
    <xf numFmtId="0" fontId="30" fillId="5" borderId="62" xfId="0" applyFont="1" applyFill="1" applyBorder="1" applyAlignment="1">
      <alignment horizontal="center" vertical="center"/>
    </xf>
    <xf numFmtId="0" fontId="38" fillId="0" borderId="2" xfId="1" applyBorder="1"/>
    <xf numFmtId="0" fontId="38" fillId="0" borderId="3" xfId="1" applyBorder="1"/>
    <xf numFmtId="0" fontId="38" fillId="0" borderId="4" xfId="1" applyBorder="1"/>
    <xf numFmtId="0" fontId="38" fillId="0" borderId="5" xfId="1" applyBorder="1"/>
    <xf numFmtId="0" fontId="38" fillId="0" borderId="0" xfId="1"/>
    <xf numFmtId="0" fontId="38" fillId="0" borderId="6" xfId="1" applyBorder="1"/>
    <xf numFmtId="0" fontId="38" fillId="0" borderId="7" xfId="1" applyBorder="1"/>
    <xf numFmtId="0" fontId="38" fillId="0" borderId="8" xfId="1" applyBorder="1"/>
    <xf numFmtId="0" fontId="38" fillId="0" borderId="9" xfId="1" applyBorder="1"/>
    <xf numFmtId="0" fontId="38" fillId="0" borderId="10" xfId="1" applyBorder="1"/>
    <xf numFmtId="0" fontId="38" fillId="0" borderId="11" xfId="1" applyBorder="1"/>
    <xf numFmtId="0" fontId="38" fillId="0" borderId="1" xfId="1" applyBorder="1"/>
    <xf numFmtId="0" fontId="38" fillId="0" borderId="12" xfId="1" applyBorder="1"/>
    <xf numFmtId="0" fontId="38" fillId="0" borderId="13" xfId="1" applyBorder="1"/>
    <xf numFmtId="0" fontId="38" fillId="0" borderId="14" xfId="1" applyBorder="1"/>
    <xf numFmtId="0" fontId="38" fillId="0" borderId="15" xfId="1" applyBorder="1"/>
    <xf numFmtId="0" fontId="14" fillId="0" borderId="7" xfId="1" applyFont="1" applyBorder="1"/>
    <xf numFmtId="0" fontId="15" fillId="0" borderId="7" xfId="1" applyFont="1" applyBorder="1"/>
    <xf numFmtId="0" fontId="38" fillId="0" borderId="41" xfId="1" applyBorder="1"/>
    <xf numFmtId="0" fontId="38" fillId="0" borderId="42" xfId="1" applyBorder="1"/>
    <xf numFmtId="0" fontId="27" fillId="0" borderId="0" xfId="1" applyFont="1"/>
    <xf numFmtId="0" fontId="30" fillId="5" borderId="15" xfId="0" applyFont="1" applyFill="1" applyBorder="1" applyAlignment="1">
      <alignment horizontal="center" vertical="center"/>
    </xf>
    <xf numFmtId="0" fontId="30" fillId="5" borderId="11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 vertical="center"/>
    </xf>
    <xf numFmtId="0" fontId="22" fillId="0" borderId="63" xfId="0" applyFont="1" applyBorder="1" applyAlignment="1">
      <alignment horizontal="left" vertical="center" wrapText="1" indent="1"/>
    </xf>
    <xf numFmtId="3" fontId="21" fillId="0" borderId="64" xfId="0" applyNumberFormat="1" applyFont="1" applyBorder="1" applyAlignment="1">
      <alignment horizontal="right" vertical="center" wrapText="1"/>
    </xf>
    <xf numFmtId="168" fontId="21" fillId="0" borderId="64" xfId="0" applyNumberFormat="1" applyFont="1" applyBorder="1" applyAlignment="1">
      <alignment horizontal="right" vertical="center" wrapText="1"/>
    </xf>
    <xf numFmtId="0" fontId="21" fillId="0" borderId="1" xfId="0" applyFont="1" applyBorder="1"/>
    <xf numFmtId="0" fontId="30" fillId="5" borderId="0" xfId="0" applyFont="1" applyFill="1" applyAlignment="1">
      <alignment horizontal="left" vertical="center" indent="1"/>
    </xf>
    <xf numFmtId="3" fontId="30" fillId="5" borderId="1" xfId="0" applyNumberFormat="1" applyFont="1" applyFill="1" applyBorder="1" applyAlignment="1">
      <alignment horizontal="right" vertical="center"/>
    </xf>
    <xf numFmtId="168" fontId="30" fillId="5" borderId="14" xfId="0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66" xfId="0" applyBorder="1"/>
    <xf numFmtId="0" fontId="21" fillId="0" borderId="67" xfId="0" applyFont="1" applyBorder="1"/>
    <xf numFmtId="0" fontId="0" fillId="0" borderId="68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69" xfId="0" applyBorder="1"/>
    <xf numFmtId="0" fontId="0" fillId="0" borderId="70" xfId="0" applyBorder="1"/>
    <xf numFmtId="0" fontId="40" fillId="0" borderId="0" xfId="0" applyFont="1" applyAlignment="1">
      <alignment vertical="center"/>
    </xf>
    <xf numFmtId="0" fontId="27" fillId="2" borderId="0" xfId="0" applyFont="1" applyFill="1"/>
    <xf numFmtId="0" fontId="41" fillId="0" borderId="0" xfId="0" applyFont="1"/>
    <xf numFmtId="2" fontId="24" fillId="0" borderId="0" xfId="0" applyNumberFormat="1" applyFont="1"/>
    <xf numFmtId="0" fontId="19" fillId="0" borderId="0" xfId="0" applyFont="1"/>
    <xf numFmtId="0" fontId="42" fillId="2" borderId="0" xfId="0" quotePrefix="1" applyFont="1" applyFill="1" applyAlignment="1">
      <alignment horizontal="right"/>
    </xf>
    <xf numFmtId="0" fontId="43" fillId="0" borderId="0" xfId="0" applyFont="1"/>
    <xf numFmtId="0" fontId="43" fillId="0" borderId="0" xfId="0" applyFont="1" applyAlignment="1">
      <alignment horizontal="center"/>
    </xf>
    <xf numFmtId="3" fontId="41" fillId="0" borderId="0" xfId="0" applyNumberFormat="1" applyFont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4" fillId="6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4" fillId="2" borderId="0" xfId="0" applyFont="1" applyFill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24" fillId="6" borderId="71" xfId="0" applyFont="1" applyFill="1" applyBorder="1" applyAlignment="1">
      <alignment vertical="center"/>
    </xf>
    <xf numFmtId="0" fontId="24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4" fillId="6" borderId="74" xfId="0" applyFont="1" applyFill="1" applyBorder="1" applyAlignment="1">
      <alignment vertical="center"/>
    </xf>
    <xf numFmtId="0" fontId="39" fillId="0" borderId="0" xfId="0" applyFont="1"/>
    <xf numFmtId="169" fontId="24" fillId="0" borderId="0" xfId="0" applyNumberFormat="1" applyFont="1"/>
    <xf numFmtId="0" fontId="24" fillId="0" borderId="71" xfId="0" applyFont="1" applyBorder="1"/>
    <xf numFmtId="0" fontId="24" fillId="0" borderId="72" xfId="0" applyFont="1" applyBorder="1"/>
    <xf numFmtId="0" fontId="24" fillId="0" borderId="73" xfId="0" applyFont="1" applyBorder="1"/>
    <xf numFmtId="0" fontId="24" fillId="0" borderId="74" xfId="0" applyFont="1" applyBorder="1"/>
    <xf numFmtId="170" fontId="24" fillId="0" borderId="0" xfId="0" applyNumberFormat="1" applyFont="1"/>
    <xf numFmtId="0" fontId="0" fillId="2" borderId="0" xfId="0" applyFill="1" applyAlignment="1">
      <alignment horizontal="center" vertical="center"/>
    </xf>
    <xf numFmtId="3" fontId="24" fillId="0" borderId="0" xfId="0" applyNumberFormat="1" applyFont="1" applyAlignment="1">
      <alignment vertical="center"/>
    </xf>
    <xf numFmtId="169" fontId="24" fillId="0" borderId="0" xfId="0" applyNumberFormat="1" applyFont="1" applyAlignment="1">
      <alignment vertical="center"/>
    </xf>
    <xf numFmtId="170" fontId="2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Normal 2" xfId="1" xr:uid="{7F680171-E8B4-4658-A57E-2322F160C189}"/>
  </cellStyles>
  <dxfs count="74"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ill>
        <patternFill>
          <bgColor rgb="FFD9E1F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tráfico'!$E$7:$E$34</c:f>
              <c:numCache>
                <c:formatCode>#,##0</c:formatCode>
                <c:ptCount val="28"/>
                <c:pt idx="0">
                  <c:v>4102895.43</c:v>
                </c:pt>
                <c:pt idx="1">
                  <c:v>1068844</c:v>
                </c:pt>
                <c:pt idx="2">
                  <c:v>2057808.037</c:v>
                </c:pt>
                <c:pt idx="3">
                  <c:v>1286974.2139999999</c:v>
                </c:pt>
                <c:pt idx="4">
                  <c:v>32102307.710999999</c:v>
                </c:pt>
                <c:pt idx="5">
                  <c:v>1776747.2220000001</c:v>
                </c:pt>
                <c:pt idx="6">
                  <c:v>5273114.6899999985</c:v>
                </c:pt>
                <c:pt idx="7">
                  <c:v>23793150.789000001</c:v>
                </c:pt>
                <c:pt idx="8">
                  <c:v>11293068</c:v>
                </c:pt>
                <c:pt idx="9">
                  <c:v>11736408.408</c:v>
                </c:pt>
                <c:pt idx="10">
                  <c:v>6488966.3430000003</c:v>
                </c:pt>
                <c:pt idx="11">
                  <c:v>695492</c:v>
                </c:pt>
                <c:pt idx="12">
                  <c:v>2485219.781</c:v>
                </c:pt>
                <c:pt idx="13">
                  <c:v>4245908.6339999996</c:v>
                </c:pt>
                <c:pt idx="14">
                  <c:v>9710408.949000001</c:v>
                </c:pt>
                <c:pt idx="15">
                  <c:v>11763537.568</c:v>
                </c:pt>
                <c:pt idx="16">
                  <c:v>2243318.2200000002</c:v>
                </c:pt>
                <c:pt idx="17">
                  <c:v>609181.304</c:v>
                </c:pt>
                <c:pt idx="18">
                  <c:v>188472</c:v>
                </c:pt>
                <c:pt idx="19">
                  <c:v>801373.951</c:v>
                </c:pt>
                <c:pt idx="20">
                  <c:v>1201714.969</c:v>
                </c:pt>
                <c:pt idx="21">
                  <c:v>4791163.2249999996</c:v>
                </c:pt>
                <c:pt idx="22">
                  <c:v>2348214.1439999999</c:v>
                </c:pt>
                <c:pt idx="23">
                  <c:v>1370670</c:v>
                </c:pt>
                <c:pt idx="24">
                  <c:v>10223538.085000001</c:v>
                </c:pt>
                <c:pt idx="25">
                  <c:v>25771996.75</c:v>
                </c:pt>
                <c:pt idx="26">
                  <c:v>1681609.942</c:v>
                </c:pt>
                <c:pt idx="27">
                  <c:v>538984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A6-823E-2ADBFDB40C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9525">
              <a:noFill/>
            </a:ln>
            <a:effectLst/>
          </c:spPr>
          <c:invertIfNegative val="0"/>
          <c:cat>
            <c:strRef>
              <c:f>'Total tráfico'!$A$7:$A$34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tráfico'!$D$7:$D$34</c:f>
              <c:numCache>
                <c:formatCode>#,##0</c:formatCode>
                <c:ptCount val="28"/>
                <c:pt idx="0">
                  <c:v>4390727.3959999997</c:v>
                </c:pt>
                <c:pt idx="1">
                  <c:v>906111</c:v>
                </c:pt>
                <c:pt idx="2">
                  <c:v>1897575.977</c:v>
                </c:pt>
                <c:pt idx="3">
                  <c:v>1499826.112</c:v>
                </c:pt>
                <c:pt idx="4">
                  <c:v>33955408.053000003</c:v>
                </c:pt>
                <c:pt idx="5">
                  <c:v>1748636.8060000001</c:v>
                </c:pt>
                <c:pt idx="6">
                  <c:v>5492993.6780000003</c:v>
                </c:pt>
                <c:pt idx="7">
                  <c:v>22550469.624000002</c:v>
                </c:pt>
                <c:pt idx="8">
                  <c:v>10889423</c:v>
                </c:pt>
                <c:pt idx="9">
                  <c:v>11235974.081</c:v>
                </c:pt>
                <c:pt idx="10">
                  <c:v>5942313.8689999999</c:v>
                </c:pt>
                <c:pt idx="11">
                  <c:v>678914</c:v>
                </c:pt>
                <c:pt idx="12">
                  <c:v>2132383</c:v>
                </c:pt>
                <c:pt idx="13">
                  <c:v>5829281.6639999999</c:v>
                </c:pt>
                <c:pt idx="14">
                  <c:v>9663966.9230000004</c:v>
                </c:pt>
                <c:pt idx="15">
                  <c:v>11463203.435000001</c:v>
                </c:pt>
                <c:pt idx="16">
                  <c:v>1730881.9280000001</c:v>
                </c:pt>
                <c:pt idx="17">
                  <c:v>748846.98499999999</c:v>
                </c:pt>
                <c:pt idx="18">
                  <c:v>176838</c:v>
                </c:pt>
                <c:pt idx="19">
                  <c:v>949524.973</c:v>
                </c:pt>
                <c:pt idx="20">
                  <c:v>1133431.209</c:v>
                </c:pt>
                <c:pt idx="21">
                  <c:v>5006027.55</c:v>
                </c:pt>
                <c:pt idx="22">
                  <c:v>2273247.3309999998</c:v>
                </c:pt>
                <c:pt idx="23">
                  <c:v>1448239</c:v>
                </c:pt>
                <c:pt idx="24">
                  <c:v>9944556.4250000007</c:v>
                </c:pt>
                <c:pt idx="25">
                  <c:v>26655966.500999998</c:v>
                </c:pt>
                <c:pt idx="26">
                  <c:v>1695289.0989999999</c:v>
                </c:pt>
                <c:pt idx="27">
                  <c:v>483588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A6-823E-2ADBFDB40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295681"/>
        <c:axId val="39508619"/>
      </c:barChart>
      <c:catAx>
        <c:axId val="6029568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08619"/>
        <c:crosses val="autoZero"/>
        <c:auto val="1"/>
        <c:lblAlgn val="ctr"/>
        <c:lblOffset val="100"/>
        <c:noMultiLvlLbl val="0"/>
      </c:catAx>
      <c:valAx>
        <c:axId val="3950861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9525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0295681"/>
        <c:crosses val="autoZero"/>
        <c:crossBetween val="between"/>
      </c:valAx>
      <c:spPr>
        <a:noFill/>
        <a:ln w="9525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1106037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0</c:v>
                </c:pt>
                <c:pt idx="9">
                  <c:v>4942</c:v>
                </c:pt>
                <c:pt idx="10">
                  <c:v>0</c:v>
                </c:pt>
                <c:pt idx="11">
                  <c:v>0</c:v>
                </c:pt>
                <c:pt idx="12">
                  <c:v>5599</c:v>
                </c:pt>
                <c:pt idx="13">
                  <c:v>0</c:v>
                </c:pt>
                <c:pt idx="14">
                  <c:v>84843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378</c:v>
                </c:pt>
                <c:pt idx="22">
                  <c:v>1</c:v>
                </c:pt>
                <c:pt idx="23">
                  <c:v>0</c:v>
                </c:pt>
                <c:pt idx="24">
                  <c:v>4857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8-427E-AF61-270FD6A93B3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'Tráfico interior'!$A$7:$A$34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'Tráfico interior'!$D$7:$D$34</c:f>
              <c:numCache>
                <c:formatCode>#,##0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14700</c:v>
                </c:pt>
                <c:pt idx="4">
                  <c:v>1115972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53366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679</c:v>
                </c:pt>
                <c:pt idx="22">
                  <c:v>0</c:v>
                </c:pt>
                <c:pt idx="23">
                  <c:v>0</c:v>
                </c:pt>
                <c:pt idx="24">
                  <c:v>68620</c:v>
                </c:pt>
                <c:pt idx="25">
                  <c:v>0</c:v>
                </c:pt>
                <c:pt idx="26">
                  <c:v>84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8-427E-AF61-270FD6A93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934102"/>
        <c:axId val="2359000"/>
      </c:barChart>
      <c:catAx>
        <c:axId val="2393410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59000"/>
        <c:crosses val="autoZero"/>
        <c:auto val="1"/>
        <c:lblAlgn val="ctr"/>
        <c:lblOffset val="100"/>
        <c:noMultiLvlLbl val="0"/>
      </c:catAx>
      <c:valAx>
        <c:axId val="23590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93410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tránsito'!$E$7:$E$34</c:f>
              <c:numCache>
                <c:formatCode>#,##0</c:formatCode>
                <c:ptCount val="28"/>
                <c:pt idx="0">
                  <c:v>6302</c:v>
                </c:pt>
                <c:pt idx="1">
                  <c:v>181052</c:v>
                </c:pt>
                <c:pt idx="2">
                  <c:v>0</c:v>
                </c:pt>
                <c:pt idx="3">
                  <c:v>9494</c:v>
                </c:pt>
                <c:pt idx="4">
                  <c:v>18787292</c:v>
                </c:pt>
                <c:pt idx="5">
                  <c:v>394145</c:v>
                </c:pt>
                <c:pt idx="6">
                  <c:v>39362</c:v>
                </c:pt>
                <c:pt idx="7">
                  <c:v>9031038</c:v>
                </c:pt>
                <c:pt idx="8">
                  <c:v>130949</c:v>
                </c:pt>
                <c:pt idx="9">
                  <c:v>121012</c:v>
                </c:pt>
                <c:pt idx="10">
                  <c:v>329744</c:v>
                </c:pt>
                <c:pt idx="11">
                  <c:v>1701</c:v>
                </c:pt>
                <c:pt idx="12">
                  <c:v>28628</c:v>
                </c:pt>
                <c:pt idx="13">
                  <c:v>142443</c:v>
                </c:pt>
                <c:pt idx="14">
                  <c:v>1133870</c:v>
                </c:pt>
                <c:pt idx="15">
                  <c:v>5579668</c:v>
                </c:pt>
                <c:pt idx="16">
                  <c:v>1430675</c:v>
                </c:pt>
                <c:pt idx="17">
                  <c:v>899</c:v>
                </c:pt>
                <c:pt idx="18">
                  <c:v>0</c:v>
                </c:pt>
                <c:pt idx="19">
                  <c:v>21649</c:v>
                </c:pt>
                <c:pt idx="20">
                  <c:v>14833</c:v>
                </c:pt>
                <c:pt idx="21">
                  <c:v>301977</c:v>
                </c:pt>
                <c:pt idx="22">
                  <c:v>138004</c:v>
                </c:pt>
                <c:pt idx="23">
                  <c:v>1354</c:v>
                </c:pt>
                <c:pt idx="24">
                  <c:v>837023</c:v>
                </c:pt>
                <c:pt idx="25">
                  <c:v>9574416</c:v>
                </c:pt>
                <c:pt idx="26">
                  <c:v>127193</c:v>
                </c:pt>
                <c:pt idx="27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8-48A4-B360-C96A9BBF412C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tránsito'!$D$7:$D$34</c:f>
              <c:numCache>
                <c:formatCode>#,##0</c:formatCode>
                <c:ptCount val="28"/>
                <c:pt idx="0">
                  <c:v>132053</c:v>
                </c:pt>
                <c:pt idx="1">
                  <c:v>7765</c:v>
                </c:pt>
                <c:pt idx="2">
                  <c:v>122</c:v>
                </c:pt>
                <c:pt idx="3">
                  <c:v>0</c:v>
                </c:pt>
                <c:pt idx="4">
                  <c:v>20395430</c:v>
                </c:pt>
                <c:pt idx="5">
                  <c:v>319090</c:v>
                </c:pt>
                <c:pt idx="6">
                  <c:v>4891</c:v>
                </c:pt>
                <c:pt idx="7">
                  <c:v>7885969</c:v>
                </c:pt>
                <c:pt idx="8">
                  <c:v>21901</c:v>
                </c:pt>
                <c:pt idx="9">
                  <c:v>12568</c:v>
                </c:pt>
                <c:pt idx="10">
                  <c:v>59646</c:v>
                </c:pt>
                <c:pt idx="11">
                  <c:v>0</c:v>
                </c:pt>
                <c:pt idx="12">
                  <c:v>121220</c:v>
                </c:pt>
                <c:pt idx="13">
                  <c:v>263956</c:v>
                </c:pt>
                <c:pt idx="14">
                  <c:v>773768</c:v>
                </c:pt>
                <c:pt idx="15">
                  <c:v>5378363</c:v>
                </c:pt>
                <c:pt idx="16">
                  <c:v>1091325</c:v>
                </c:pt>
                <c:pt idx="17">
                  <c:v>61</c:v>
                </c:pt>
                <c:pt idx="18">
                  <c:v>0</c:v>
                </c:pt>
                <c:pt idx="19">
                  <c:v>3762</c:v>
                </c:pt>
                <c:pt idx="20">
                  <c:v>10029</c:v>
                </c:pt>
                <c:pt idx="21">
                  <c:v>499329</c:v>
                </c:pt>
                <c:pt idx="22">
                  <c:v>98442</c:v>
                </c:pt>
                <c:pt idx="23">
                  <c:v>0</c:v>
                </c:pt>
                <c:pt idx="24">
                  <c:v>679061</c:v>
                </c:pt>
                <c:pt idx="25">
                  <c:v>10588915</c:v>
                </c:pt>
                <c:pt idx="26">
                  <c:v>143989</c:v>
                </c:pt>
                <c:pt idx="27">
                  <c:v>12440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E8-48A4-B360-C96A9BBF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989291"/>
        <c:axId val="21754848"/>
      </c:barChart>
      <c:catAx>
        <c:axId val="3798929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54848"/>
        <c:crosses val="autoZero"/>
        <c:auto val="1"/>
        <c:lblAlgn val="ctr"/>
        <c:lblOffset val="100"/>
        <c:noMultiLvlLbl val="0"/>
      </c:catAx>
      <c:valAx>
        <c:axId val="2175484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98929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181052</c:v>
                </c:pt>
                <c:pt idx="2">
                  <c:v>0</c:v>
                </c:pt>
                <c:pt idx="3">
                  <c:v>0</c:v>
                </c:pt>
                <c:pt idx="4">
                  <c:v>14734171</c:v>
                </c:pt>
                <c:pt idx="5">
                  <c:v>88620</c:v>
                </c:pt>
                <c:pt idx="6">
                  <c:v>13</c:v>
                </c:pt>
                <c:pt idx="7">
                  <c:v>6112418</c:v>
                </c:pt>
                <c:pt idx="8">
                  <c:v>129742</c:v>
                </c:pt>
                <c:pt idx="9">
                  <c:v>13033</c:v>
                </c:pt>
                <c:pt idx="10">
                  <c:v>329744</c:v>
                </c:pt>
                <c:pt idx="11">
                  <c:v>0</c:v>
                </c:pt>
                <c:pt idx="12">
                  <c:v>28452</c:v>
                </c:pt>
                <c:pt idx="13">
                  <c:v>496</c:v>
                </c:pt>
                <c:pt idx="14">
                  <c:v>170424</c:v>
                </c:pt>
                <c:pt idx="15">
                  <c:v>3523739</c:v>
                </c:pt>
                <c:pt idx="16">
                  <c:v>1424653</c:v>
                </c:pt>
                <c:pt idx="17">
                  <c:v>829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269823</c:v>
                </c:pt>
                <c:pt idx="22">
                  <c:v>137237</c:v>
                </c:pt>
                <c:pt idx="23">
                  <c:v>8</c:v>
                </c:pt>
                <c:pt idx="24">
                  <c:v>198</c:v>
                </c:pt>
                <c:pt idx="25">
                  <c:v>9391525</c:v>
                </c:pt>
                <c:pt idx="26">
                  <c:v>87788</c:v>
                </c:pt>
                <c:pt idx="27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1-4CE0-B3B8-715469C6260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'Mercan. contene.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'Mercan. contene.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7765</c:v>
                </c:pt>
                <c:pt idx="2">
                  <c:v>122</c:v>
                </c:pt>
                <c:pt idx="3">
                  <c:v>0</c:v>
                </c:pt>
                <c:pt idx="4">
                  <c:v>15368859</c:v>
                </c:pt>
                <c:pt idx="5">
                  <c:v>72515</c:v>
                </c:pt>
                <c:pt idx="6">
                  <c:v>38</c:v>
                </c:pt>
                <c:pt idx="7">
                  <c:v>5448266</c:v>
                </c:pt>
                <c:pt idx="8">
                  <c:v>14623</c:v>
                </c:pt>
                <c:pt idx="9">
                  <c:v>1445</c:v>
                </c:pt>
                <c:pt idx="10">
                  <c:v>59646</c:v>
                </c:pt>
                <c:pt idx="11">
                  <c:v>0</c:v>
                </c:pt>
                <c:pt idx="12">
                  <c:v>67181</c:v>
                </c:pt>
                <c:pt idx="13">
                  <c:v>305</c:v>
                </c:pt>
                <c:pt idx="14">
                  <c:v>79455</c:v>
                </c:pt>
                <c:pt idx="15">
                  <c:v>3501465</c:v>
                </c:pt>
                <c:pt idx="16">
                  <c:v>1078740</c:v>
                </c:pt>
                <c:pt idx="17">
                  <c:v>61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491045</c:v>
                </c:pt>
                <c:pt idx="22">
                  <c:v>93282</c:v>
                </c:pt>
                <c:pt idx="23">
                  <c:v>0</c:v>
                </c:pt>
                <c:pt idx="24">
                  <c:v>0</c:v>
                </c:pt>
                <c:pt idx="25">
                  <c:v>10418282</c:v>
                </c:pt>
                <c:pt idx="26">
                  <c:v>100254</c:v>
                </c:pt>
                <c:pt idx="27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1-4CE0-B3B8-715469C62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344559"/>
        <c:axId val="65362806"/>
      </c:barChart>
      <c:catAx>
        <c:axId val="413445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362806"/>
        <c:crosses val="autoZero"/>
        <c:auto val="1"/>
        <c:lblAlgn val="ctr"/>
        <c:lblOffset val="100"/>
        <c:noMultiLvlLbl val="0"/>
      </c:catAx>
      <c:valAx>
        <c:axId val="6536280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3445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'Ro-Ro'!$E$7:$E$34</c:f>
              <c:numCache>
                <c:formatCode>#,##0</c:formatCode>
                <c:ptCount val="28"/>
                <c:pt idx="0">
                  <c:v>109</c:v>
                </c:pt>
                <c:pt idx="1">
                  <c:v>28692</c:v>
                </c:pt>
                <c:pt idx="2">
                  <c:v>387398</c:v>
                </c:pt>
                <c:pt idx="3">
                  <c:v>0</c:v>
                </c:pt>
                <c:pt idx="4">
                  <c:v>4625510</c:v>
                </c:pt>
                <c:pt idx="5">
                  <c:v>309658</c:v>
                </c:pt>
                <c:pt idx="6">
                  <c:v>4735408</c:v>
                </c:pt>
                <c:pt idx="7">
                  <c:v>3850737</c:v>
                </c:pt>
                <c:pt idx="8">
                  <c:v>335593</c:v>
                </c:pt>
                <c:pt idx="9">
                  <c:v>0</c:v>
                </c:pt>
                <c:pt idx="10">
                  <c:v>0</c:v>
                </c:pt>
                <c:pt idx="11">
                  <c:v>189067</c:v>
                </c:pt>
                <c:pt idx="12">
                  <c:v>6265</c:v>
                </c:pt>
                <c:pt idx="13">
                  <c:v>0</c:v>
                </c:pt>
                <c:pt idx="14">
                  <c:v>203973</c:v>
                </c:pt>
                <c:pt idx="15">
                  <c:v>1980777</c:v>
                </c:pt>
                <c:pt idx="16">
                  <c:v>154603</c:v>
                </c:pt>
                <c:pt idx="17">
                  <c:v>0</c:v>
                </c:pt>
                <c:pt idx="18">
                  <c:v>149852</c:v>
                </c:pt>
                <c:pt idx="19">
                  <c:v>17055</c:v>
                </c:pt>
                <c:pt idx="20">
                  <c:v>174505</c:v>
                </c:pt>
                <c:pt idx="21">
                  <c:v>1539010</c:v>
                </c:pt>
                <c:pt idx="22">
                  <c:v>666575</c:v>
                </c:pt>
                <c:pt idx="23">
                  <c:v>45020</c:v>
                </c:pt>
                <c:pt idx="24">
                  <c:v>116634</c:v>
                </c:pt>
                <c:pt idx="25">
                  <c:v>4406507</c:v>
                </c:pt>
                <c:pt idx="26">
                  <c:v>430594</c:v>
                </c:pt>
                <c:pt idx="27">
                  <c:v>121318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9-481C-B6E1-E5E25EC171FB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'Ro-Ro'!$D$7:$D$34</c:f>
              <c:numCache>
                <c:formatCode>#,##0</c:formatCode>
                <c:ptCount val="28"/>
                <c:pt idx="0">
                  <c:v>0</c:v>
                </c:pt>
                <c:pt idx="1">
                  <c:v>23951</c:v>
                </c:pt>
                <c:pt idx="2">
                  <c:v>344842</c:v>
                </c:pt>
                <c:pt idx="3">
                  <c:v>0</c:v>
                </c:pt>
                <c:pt idx="4">
                  <c:v>4641378</c:v>
                </c:pt>
                <c:pt idx="5">
                  <c:v>311397</c:v>
                </c:pt>
                <c:pt idx="6">
                  <c:v>4865457</c:v>
                </c:pt>
                <c:pt idx="7">
                  <c:v>3777899</c:v>
                </c:pt>
                <c:pt idx="8">
                  <c:v>407053</c:v>
                </c:pt>
                <c:pt idx="9">
                  <c:v>366</c:v>
                </c:pt>
                <c:pt idx="10">
                  <c:v>0</c:v>
                </c:pt>
                <c:pt idx="11">
                  <c:v>188383</c:v>
                </c:pt>
                <c:pt idx="12">
                  <c:v>7933</c:v>
                </c:pt>
                <c:pt idx="13">
                  <c:v>0</c:v>
                </c:pt>
                <c:pt idx="14">
                  <c:v>226822</c:v>
                </c:pt>
                <c:pt idx="15">
                  <c:v>1868348</c:v>
                </c:pt>
                <c:pt idx="16">
                  <c:v>140331</c:v>
                </c:pt>
                <c:pt idx="17">
                  <c:v>0</c:v>
                </c:pt>
                <c:pt idx="18">
                  <c:v>150264</c:v>
                </c:pt>
                <c:pt idx="19">
                  <c:v>239328</c:v>
                </c:pt>
                <c:pt idx="20">
                  <c:v>167304</c:v>
                </c:pt>
                <c:pt idx="21">
                  <c:v>1573752</c:v>
                </c:pt>
                <c:pt idx="22">
                  <c:v>716527</c:v>
                </c:pt>
                <c:pt idx="23">
                  <c:v>56043</c:v>
                </c:pt>
                <c:pt idx="24">
                  <c:v>129078</c:v>
                </c:pt>
                <c:pt idx="25">
                  <c:v>4546620</c:v>
                </c:pt>
                <c:pt idx="26">
                  <c:v>451108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9-481C-B6E1-E5E25EC17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463629"/>
        <c:axId val="58687897"/>
      </c:barChart>
      <c:catAx>
        <c:axId val="2746362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687897"/>
        <c:crosses val="autoZero"/>
        <c:auto val="1"/>
        <c:lblAlgn val="ctr"/>
        <c:lblOffset val="100"/>
        <c:noMultiLvlLbl val="0"/>
      </c:catAx>
      <c:valAx>
        <c:axId val="58687897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46362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UTIS'!$E$7:$E$34</c:f>
              <c:numCache>
                <c:formatCode>#,##0</c:formatCode>
                <c:ptCount val="28"/>
                <c:pt idx="0">
                  <c:v>0</c:v>
                </c:pt>
                <c:pt idx="1">
                  <c:v>692</c:v>
                </c:pt>
                <c:pt idx="2">
                  <c:v>19133</c:v>
                </c:pt>
                <c:pt idx="3">
                  <c:v>0</c:v>
                </c:pt>
                <c:pt idx="4">
                  <c:v>191636</c:v>
                </c:pt>
                <c:pt idx="5">
                  <c:v>11785</c:v>
                </c:pt>
                <c:pt idx="6">
                  <c:v>223230</c:v>
                </c:pt>
                <c:pt idx="7">
                  <c:v>139633</c:v>
                </c:pt>
                <c:pt idx="8">
                  <c:v>12113</c:v>
                </c:pt>
                <c:pt idx="9">
                  <c:v>0</c:v>
                </c:pt>
                <c:pt idx="10">
                  <c:v>0</c:v>
                </c:pt>
                <c:pt idx="11">
                  <c:v>10524</c:v>
                </c:pt>
                <c:pt idx="12">
                  <c:v>27</c:v>
                </c:pt>
                <c:pt idx="13">
                  <c:v>0</c:v>
                </c:pt>
                <c:pt idx="14">
                  <c:v>10067</c:v>
                </c:pt>
                <c:pt idx="15">
                  <c:v>116430</c:v>
                </c:pt>
                <c:pt idx="16">
                  <c:v>6887</c:v>
                </c:pt>
                <c:pt idx="17">
                  <c:v>0</c:v>
                </c:pt>
                <c:pt idx="18">
                  <c:v>9331</c:v>
                </c:pt>
                <c:pt idx="19">
                  <c:v>967</c:v>
                </c:pt>
                <c:pt idx="20">
                  <c:v>1126</c:v>
                </c:pt>
                <c:pt idx="21">
                  <c:v>98900</c:v>
                </c:pt>
                <c:pt idx="22">
                  <c:v>13456</c:v>
                </c:pt>
                <c:pt idx="23">
                  <c:v>2395</c:v>
                </c:pt>
                <c:pt idx="24">
                  <c:v>0</c:v>
                </c:pt>
                <c:pt idx="25">
                  <c:v>163615</c:v>
                </c:pt>
                <c:pt idx="26">
                  <c:v>5662</c:v>
                </c:pt>
                <c:pt idx="27">
                  <c:v>3786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47-4CF7-88FA-6129A2ECC02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'Ro-Ro UTIS'!$A$7:$A$34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'Ro-Ro UTIS'!$D$7:$D$34</c:f>
              <c:numCache>
                <c:formatCode>#,##0</c:formatCode>
                <c:ptCount val="28"/>
                <c:pt idx="0">
                  <c:v>0</c:v>
                </c:pt>
                <c:pt idx="1">
                  <c:v>388</c:v>
                </c:pt>
                <c:pt idx="2">
                  <c:v>17916</c:v>
                </c:pt>
                <c:pt idx="3">
                  <c:v>0</c:v>
                </c:pt>
                <c:pt idx="4">
                  <c:v>192522</c:v>
                </c:pt>
                <c:pt idx="5">
                  <c:v>11220</c:v>
                </c:pt>
                <c:pt idx="6">
                  <c:v>224022</c:v>
                </c:pt>
                <c:pt idx="7">
                  <c:v>135697</c:v>
                </c:pt>
                <c:pt idx="8">
                  <c:v>15309</c:v>
                </c:pt>
                <c:pt idx="9">
                  <c:v>0</c:v>
                </c:pt>
                <c:pt idx="10">
                  <c:v>0</c:v>
                </c:pt>
                <c:pt idx="11">
                  <c:v>10597</c:v>
                </c:pt>
                <c:pt idx="12">
                  <c:v>10</c:v>
                </c:pt>
                <c:pt idx="13">
                  <c:v>0</c:v>
                </c:pt>
                <c:pt idx="14">
                  <c:v>11950</c:v>
                </c:pt>
                <c:pt idx="15">
                  <c:v>114508</c:v>
                </c:pt>
                <c:pt idx="16">
                  <c:v>7180</c:v>
                </c:pt>
                <c:pt idx="17">
                  <c:v>0</c:v>
                </c:pt>
                <c:pt idx="18">
                  <c:v>9554</c:v>
                </c:pt>
                <c:pt idx="19">
                  <c:v>9956</c:v>
                </c:pt>
                <c:pt idx="20">
                  <c:v>972</c:v>
                </c:pt>
                <c:pt idx="21">
                  <c:v>98741</c:v>
                </c:pt>
                <c:pt idx="22">
                  <c:v>15553</c:v>
                </c:pt>
                <c:pt idx="23">
                  <c:v>2882</c:v>
                </c:pt>
                <c:pt idx="24">
                  <c:v>0</c:v>
                </c:pt>
                <c:pt idx="25">
                  <c:v>171965</c:v>
                </c:pt>
                <c:pt idx="26">
                  <c:v>5970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47-4CF7-88FA-6129A2ECC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017504"/>
        <c:axId val="249844"/>
      </c:barChart>
      <c:catAx>
        <c:axId val="340175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9844"/>
        <c:crosses val="autoZero"/>
        <c:auto val="1"/>
        <c:lblAlgn val="ctr"/>
        <c:lblOffset val="100"/>
        <c:noMultiLvlLbl val="0"/>
      </c:catAx>
      <c:valAx>
        <c:axId val="24984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0175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TEUS!$E$7:$E$34</c:f>
              <c:numCache>
                <c:formatCode>#,##0</c:formatCode>
                <c:ptCount val="28"/>
                <c:pt idx="0">
                  <c:v>0</c:v>
                </c:pt>
                <c:pt idx="1">
                  <c:v>78527</c:v>
                </c:pt>
                <c:pt idx="2">
                  <c:v>4343.5</c:v>
                </c:pt>
                <c:pt idx="3">
                  <c:v>8</c:v>
                </c:pt>
                <c:pt idx="4">
                  <c:v>1533474</c:v>
                </c:pt>
                <c:pt idx="5">
                  <c:v>69740</c:v>
                </c:pt>
                <c:pt idx="6">
                  <c:v>25687</c:v>
                </c:pt>
                <c:pt idx="7">
                  <c:v>1271152.5</c:v>
                </c:pt>
                <c:pt idx="8">
                  <c:v>140928.5</c:v>
                </c:pt>
                <c:pt idx="9">
                  <c:v>14394</c:v>
                </c:pt>
                <c:pt idx="10">
                  <c:v>55624</c:v>
                </c:pt>
                <c:pt idx="11">
                  <c:v>2416.25</c:v>
                </c:pt>
                <c:pt idx="12">
                  <c:v>2655.25</c:v>
                </c:pt>
                <c:pt idx="13">
                  <c:v>24129</c:v>
                </c:pt>
                <c:pt idx="14">
                  <c:v>43581.75</c:v>
                </c:pt>
                <c:pt idx="15">
                  <c:v>495137</c:v>
                </c:pt>
                <c:pt idx="16">
                  <c:v>138721</c:v>
                </c:pt>
                <c:pt idx="17">
                  <c:v>14218.5</c:v>
                </c:pt>
                <c:pt idx="18">
                  <c:v>1202.25</c:v>
                </c:pt>
                <c:pt idx="19">
                  <c:v>0</c:v>
                </c:pt>
                <c:pt idx="20">
                  <c:v>0</c:v>
                </c:pt>
                <c:pt idx="21">
                  <c:v>173787</c:v>
                </c:pt>
                <c:pt idx="22">
                  <c:v>56914.5</c:v>
                </c:pt>
                <c:pt idx="23">
                  <c:v>52974</c:v>
                </c:pt>
                <c:pt idx="24">
                  <c:v>5117</c:v>
                </c:pt>
                <c:pt idx="25">
                  <c:v>1814785</c:v>
                </c:pt>
                <c:pt idx="26">
                  <c:v>95839</c:v>
                </c:pt>
                <c:pt idx="27">
                  <c:v>14273.75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4-4719-9577-B5C7A17B8D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TEUS!$A$7:$A$34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TEUS!$D$7:$D$34</c:f>
              <c:numCache>
                <c:formatCode>#,##0</c:formatCode>
                <c:ptCount val="28"/>
                <c:pt idx="0">
                  <c:v>2</c:v>
                </c:pt>
                <c:pt idx="1">
                  <c:v>62692.75</c:v>
                </c:pt>
                <c:pt idx="2">
                  <c:v>6465</c:v>
                </c:pt>
                <c:pt idx="3">
                  <c:v>0</c:v>
                </c:pt>
                <c:pt idx="4">
                  <c:v>1445954</c:v>
                </c:pt>
                <c:pt idx="5">
                  <c:v>69692</c:v>
                </c:pt>
                <c:pt idx="6">
                  <c:v>25300</c:v>
                </c:pt>
                <c:pt idx="7">
                  <c:v>1232916.75</c:v>
                </c:pt>
                <c:pt idx="8">
                  <c:v>139425</c:v>
                </c:pt>
                <c:pt idx="9">
                  <c:v>16283</c:v>
                </c:pt>
                <c:pt idx="10">
                  <c:v>31708.5</c:v>
                </c:pt>
                <c:pt idx="11">
                  <c:v>1824</c:v>
                </c:pt>
                <c:pt idx="12">
                  <c:v>10088.25</c:v>
                </c:pt>
                <c:pt idx="13">
                  <c:v>22983</c:v>
                </c:pt>
                <c:pt idx="14">
                  <c:v>42923</c:v>
                </c:pt>
                <c:pt idx="15">
                  <c:v>468601</c:v>
                </c:pt>
                <c:pt idx="16">
                  <c:v>107471.25</c:v>
                </c:pt>
                <c:pt idx="17">
                  <c:v>13086.25</c:v>
                </c:pt>
                <c:pt idx="18">
                  <c:v>1528.75</c:v>
                </c:pt>
                <c:pt idx="19">
                  <c:v>100</c:v>
                </c:pt>
                <c:pt idx="20">
                  <c:v>0</c:v>
                </c:pt>
                <c:pt idx="21">
                  <c:v>188511</c:v>
                </c:pt>
                <c:pt idx="22">
                  <c:v>50250</c:v>
                </c:pt>
                <c:pt idx="23">
                  <c:v>49651</c:v>
                </c:pt>
                <c:pt idx="24">
                  <c:v>4534</c:v>
                </c:pt>
                <c:pt idx="25">
                  <c:v>1808575</c:v>
                </c:pt>
                <c:pt idx="26">
                  <c:v>95220</c:v>
                </c:pt>
                <c:pt idx="27">
                  <c:v>10559.5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4-4719-9577-B5C7A17B8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141104"/>
        <c:axId val="61014454"/>
      </c:barChart>
      <c:catAx>
        <c:axId val="20141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014454"/>
        <c:crosses val="autoZero"/>
        <c:auto val="1"/>
        <c:lblAlgn val="ctr"/>
        <c:lblOffset val="100"/>
        <c:noMultiLvlLbl val="0"/>
      </c:catAx>
      <c:valAx>
        <c:axId val="6101445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14110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tránsito'!$E$7:$E$34</c:f>
              <c:numCache>
                <c:formatCode>#,##0</c:formatCode>
                <c:ptCount val="28"/>
                <c:pt idx="0">
                  <c:v>0</c:v>
                </c:pt>
                <c:pt idx="1">
                  <c:v>12482.75</c:v>
                </c:pt>
                <c:pt idx="2">
                  <c:v>0</c:v>
                </c:pt>
                <c:pt idx="3">
                  <c:v>0</c:v>
                </c:pt>
                <c:pt idx="4">
                  <c:v>1332405</c:v>
                </c:pt>
                <c:pt idx="5">
                  <c:v>8722.75</c:v>
                </c:pt>
                <c:pt idx="6">
                  <c:v>6</c:v>
                </c:pt>
                <c:pt idx="7">
                  <c:v>567355.5</c:v>
                </c:pt>
                <c:pt idx="8">
                  <c:v>9263</c:v>
                </c:pt>
                <c:pt idx="9">
                  <c:v>1022</c:v>
                </c:pt>
                <c:pt idx="10">
                  <c:v>23933</c:v>
                </c:pt>
                <c:pt idx="11">
                  <c:v>0</c:v>
                </c:pt>
                <c:pt idx="12">
                  <c:v>1944</c:v>
                </c:pt>
                <c:pt idx="13">
                  <c:v>187</c:v>
                </c:pt>
                <c:pt idx="14">
                  <c:v>15868.5</c:v>
                </c:pt>
                <c:pt idx="15">
                  <c:v>288987</c:v>
                </c:pt>
                <c:pt idx="16">
                  <c:v>115095</c:v>
                </c:pt>
                <c:pt idx="17">
                  <c:v>360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19732</c:v>
                </c:pt>
                <c:pt idx="22">
                  <c:v>11927</c:v>
                </c:pt>
                <c:pt idx="23">
                  <c:v>1</c:v>
                </c:pt>
                <c:pt idx="24">
                  <c:v>88</c:v>
                </c:pt>
                <c:pt idx="25">
                  <c:v>781629</c:v>
                </c:pt>
                <c:pt idx="26">
                  <c:v>7216</c:v>
                </c:pt>
                <c:pt idx="27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5-4873-8549-5D52A0BDBFE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tránsito'!$A$7:$A$34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tránsito'!$D$7:$D$34</c:f>
              <c:numCache>
                <c:formatCode>#,##0</c:formatCode>
                <c:ptCount val="28"/>
                <c:pt idx="0">
                  <c:v>0</c:v>
                </c:pt>
                <c:pt idx="1">
                  <c:v>787</c:v>
                </c:pt>
                <c:pt idx="2">
                  <c:v>56</c:v>
                </c:pt>
                <c:pt idx="3">
                  <c:v>0</c:v>
                </c:pt>
                <c:pt idx="4">
                  <c:v>1253561</c:v>
                </c:pt>
                <c:pt idx="5">
                  <c:v>6100.75</c:v>
                </c:pt>
                <c:pt idx="6">
                  <c:v>6</c:v>
                </c:pt>
                <c:pt idx="7">
                  <c:v>498845</c:v>
                </c:pt>
                <c:pt idx="8">
                  <c:v>1307.25</c:v>
                </c:pt>
                <c:pt idx="9">
                  <c:v>202</c:v>
                </c:pt>
                <c:pt idx="10">
                  <c:v>4917.5</c:v>
                </c:pt>
                <c:pt idx="11">
                  <c:v>0</c:v>
                </c:pt>
                <c:pt idx="12">
                  <c:v>4298</c:v>
                </c:pt>
                <c:pt idx="13">
                  <c:v>65</c:v>
                </c:pt>
                <c:pt idx="14">
                  <c:v>7223.75</c:v>
                </c:pt>
                <c:pt idx="15">
                  <c:v>268998</c:v>
                </c:pt>
                <c:pt idx="16">
                  <c:v>95885.75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37590</c:v>
                </c:pt>
                <c:pt idx="22">
                  <c:v>7650.75</c:v>
                </c:pt>
                <c:pt idx="23">
                  <c:v>0</c:v>
                </c:pt>
                <c:pt idx="24">
                  <c:v>0</c:v>
                </c:pt>
                <c:pt idx="25">
                  <c:v>846837</c:v>
                </c:pt>
                <c:pt idx="26">
                  <c:v>7479</c:v>
                </c:pt>
                <c:pt idx="2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5-4873-8549-5D52A0BDB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50645"/>
        <c:axId val="58381862"/>
      </c:barChart>
      <c:catAx>
        <c:axId val="1275064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381862"/>
        <c:crosses val="autoZero"/>
        <c:auto val="1"/>
        <c:lblAlgn val="ctr"/>
        <c:lblOffset val="100"/>
        <c:noMultiLvlLbl val="0"/>
      </c:catAx>
      <c:valAx>
        <c:axId val="5838186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75064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nacional'!$E$7:$E$34</c:f>
              <c:numCache>
                <c:formatCode>#,##0</c:formatCode>
                <c:ptCount val="28"/>
                <c:pt idx="0">
                  <c:v>0</c:v>
                </c:pt>
                <c:pt idx="1">
                  <c:v>55453.75</c:v>
                </c:pt>
                <c:pt idx="2">
                  <c:v>1512</c:v>
                </c:pt>
                <c:pt idx="3">
                  <c:v>0</c:v>
                </c:pt>
                <c:pt idx="4">
                  <c:v>0</c:v>
                </c:pt>
                <c:pt idx="5">
                  <c:v>51933.25</c:v>
                </c:pt>
                <c:pt idx="6">
                  <c:v>25635</c:v>
                </c:pt>
                <c:pt idx="7">
                  <c:v>73119.5</c:v>
                </c:pt>
                <c:pt idx="8">
                  <c:v>4806</c:v>
                </c:pt>
                <c:pt idx="9">
                  <c:v>1583.5</c:v>
                </c:pt>
                <c:pt idx="10">
                  <c:v>3438</c:v>
                </c:pt>
                <c:pt idx="11">
                  <c:v>2374.25</c:v>
                </c:pt>
                <c:pt idx="12">
                  <c:v>0</c:v>
                </c:pt>
                <c:pt idx="13">
                  <c:v>1416</c:v>
                </c:pt>
                <c:pt idx="14">
                  <c:v>24175.75</c:v>
                </c:pt>
                <c:pt idx="15">
                  <c:v>173596</c:v>
                </c:pt>
                <c:pt idx="16">
                  <c:v>3337.75</c:v>
                </c:pt>
                <c:pt idx="17">
                  <c:v>1352.25</c:v>
                </c:pt>
                <c:pt idx="18">
                  <c:v>1202.25</c:v>
                </c:pt>
                <c:pt idx="19">
                  <c:v>0</c:v>
                </c:pt>
                <c:pt idx="20">
                  <c:v>0</c:v>
                </c:pt>
                <c:pt idx="21">
                  <c:v>132904</c:v>
                </c:pt>
                <c:pt idx="22">
                  <c:v>9943.75</c:v>
                </c:pt>
                <c:pt idx="23">
                  <c:v>52810.25</c:v>
                </c:pt>
                <c:pt idx="24">
                  <c:v>0</c:v>
                </c:pt>
                <c:pt idx="25">
                  <c:v>62045</c:v>
                </c:pt>
                <c:pt idx="26">
                  <c:v>5794</c:v>
                </c:pt>
                <c:pt idx="27">
                  <c:v>11618.5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5-4040-8761-9E0FE1E8312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nacional'!$A$7:$A$34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nacional'!$D$7:$D$34</c:f>
              <c:numCache>
                <c:formatCode>#,##0</c:formatCode>
                <c:ptCount val="28"/>
                <c:pt idx="0">
                  <c:v>0</c:v>
                </c:pt>
                <c:pt idx="1">
                  <c:v>51355.25</c:v>
                </c:pt>
                <c:pt idx="2">
                  <c:v>1291</c:v>
                </c:pt>
                <c:pt idx="3">
                  <c:v>0</c:v>
                </c:pt>
                <c:pt idx="4">
                  <c:v>0</c:v>
                </c:pt>
                <c:pt idx="5">
                  <c:v>53866.75</c:v>
                </c:pt>
                <c:pt idx="6">
                  <c:v>25267</c:v>
                </c:pt>
                <c:pt idx="7">
                  <c:v>73740.25</c:v>
                </c:pt>
                <c:pt idx="8">
                  <c:v>6050.25</c:v>
                </c:pt>
                <c:pt idx="9">
                  <c:v>3125</c:v>
                </c:pt>
                <c:pt idx="10">
                  <c:v>1708.5</c:v>
                </c:pt>
                <c:pt idx="11">
                  <c:v>1782</c:v>
                </c:pt>
                <c:pt idx="12">
                  <c:v>1396</c:v>
                </c:pt>
                <c:pt idx="13">
                  <c:v>4218</c:v>
                </c:pt>
                <c:pt idx="14">
                  <c:v>28184.5</c:v>
                </c:pt>
                <c:pt idx="15">
                  <c:v>171207</c:v>
                </c:pt>
                <c:pt idx="16">
                  <c:v>2505.25</c:v>
                </c:pt>
                <c:pt idx="17">
                  <c:v>2725.75</c:v>
                </c:pt>
                <c:pt idx="18">
                  <c:v>1528.75</c:v>
                </c:pt>
                <c:pt idx="19">
                  <c:v>0</c:v>
                </c:pt>
                <c:pt idx="20">
                  <c:v>0</c:v>
                </c:pt>
                <c:pt idx="21">
                  <c:v>129120</c:v>
                </c:pt>
                <c:pt idx="22">
                  <c:v>7849.75</c:v>
                </c:pt>
                <c:pt idx="23">
                  <c:v>49047.75</c:v>
                </c:pt>
                <c:pt idx="24">
                  <c:v>0</c:v>
                </c:pt>
                <c:pt idx="25">
                  <c:v>69037</c:v>
                </c:pt>
                <c:pt idx="26">
                  <c:v>4102</c:v>
                </c:pt>
                <c:pt idx="27">
                  <c:v>8902.75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5-4040-8761-9E0FE1E83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077392"/>
        <c:axId val="56363494"/>
      </c:barChart>
      <c:catAx>
        <c:axId val="20077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363494"/>
        <c:crosses val="autoZero"/>
        <c:auto val="1"/>
        <c:lblAlgn val="ctr"/>
        <c:lblOffset val="100"/>
        <c:noMultiLvlLbl val="0"/>
      </c:catAx>
      <c:valAx>
        <c:axId val="5636349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77392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exterior'!$E$7:$E$34</c:f>
              <c:numCache>
                <c:formatCode>#,##0</c:formatCode>
                <c:ptCount val="28"/>
                <c:pt idx="0">
                  <c:v>0</c:v>
                </c:pt>
                <c:pt idx="1">
                  <c:v>10590.5</c:v>
                </c:pt>
                <c:pt idx="2">
                  <c:v>2831.5</c:v>
                </c:pt>
                <c:pt idx="3">
                  <c:v>8</c:v>
                </c:pt>
                <c:pt idx="4">
                  <c:v>201069</c:v>
                </c:pt>
                <c:pt idx="5">
                  <c:v>9084</c:v>
                </c:pt>
                <c:pt idx="6">
                  <c:v>46</c:v>
                </c:pt>
                <c:pt idx="7">
                  <c:v>630677.5</c:v>
                </c:pt>
                <c:pt idx="8">
                  <c:v>126859.5</c:v>
                </c:pt>
                <c:pt idx="9">
                  <c:v>11788.5</c:v>
                </c:pt>
                <c:pt idx="10">
                  <c:v>28253</c:v>
                </c:pt>
                <c:pt idx="11">
                  <c:v>42</c:v>
                </c:pt>
                <c:pt idx="12">
                  <c:v>711.25</c:v>
                </c:pt>
                <c:pt idx="13">
                  <c:v>22526</c:v>
                </c:pt>
                <c:pt idx="14">
                  <c:v>3537.5</c:v>
                </c:pt>
                <c:pt idx="15">
                  <c:v>32554</c:v>
                </c:pt>
                <c:pt idx="16">
                  <c:v>20288.25</c:v>
                </c:pt>
                <c:pt idx="17">
                  <c:v>12506.25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21151</c:v>
                </c:pt>
                <c:pt idx="22">
                  <c:v>35043.75</c:v>
                </c:pt>
                <c:pt idx="23">
                  <c:v>162.75</c:v>
                </c:pt>
                <c:pt idx="24">
                  <c:v>5029</c:v>
                </c:pt>
                <c:pt idx="25">
                  <c:v>971111</c:v>
                </c:pt>
                <c:pt idx="26">
                  <c:v>82829</c:v>
                </c:pt>
                <c:pt idx="27">
                  <c:v>2599.25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68E-AFC3-94BA895CAC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'TEUS exterior'!$A$7:$A$34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'TEUS exterior'!$D$7:$D$34</c:f>
              <c:numCache>
                <c:formatCode>#,##0</c:formatCode>
                <c:ptCount val="28"/>
                <c:pt idx="0">
                  <c:v>2</c:v>
                </c:pt>
                <c:pt idx="1">
                  <c:v>10550.5</c:v>
                </c:pt>
                <c:pt idx="2">
                  <c:v>5118</c:v>
                </c:pt>
                <c:pt idx="3">
                  <c:v>0</c:v>
                </c:pt>
                <c:pt idx="4">
                  <c:v>192393</c:v>
                </c:pt>
                <c:pt idx="5">
                  <c:v>9724.5</c:v>
                </c:pt>
                <c:pt idx="6">
                  <c:v>27</c:v>
                </c:pt>
                <c:pt idx="7">
                  <c:v>660331.5</c:v>
                </c:pt>
                <c:pt idx="8">
                  <c:v>132067.5</c:v>
                </c:pt>
                <c:pt idx="9">
                  <c:v>12956</c:v>
                </c:pt>
                <c:pt idx="10">
                  <c:v>25082.5</c:v>
                </c:pt>
                <c:pt idx="11">
                  <c:v>42</c:v>
                </c:pt>
                <c:pt idx="12">
                  <c:v>4394.25</c:v>
                </c:pt>
                <c:pt idx="13">
                  <c:v>18700</c:v>
                </c:pt>
                <c:pt idx="14">
                  <c:v>7514.75</c:v>
                </c:pt>
                <c:pt idx="15">
                  <c:v>28396</c:v>
                </c:pt>
                <c:pt idx="16">
                  <c:v>9080.25</c:v>
                </c:pt>
                <c:pt idx="17">
                  <c:v>10355.5</c:v>
                </c:pt>
                <c:pt idx="18">
                  <c:v>0</c:v>
                </c:pt>
                <c:pt idx="19">
                  <c:v>100</c:v>
                </c:pt>
                <c:pt idx="20">
                  <c:v>0</c:v>
                </c:pt>
                <c:pt idx="21">
                  <c:v>21801</c:v>
                </c:pt>
                <c:pt idx="22">
                  <c:v>34749.5</c:v>
                </c:pt>
                <c:pt idx="23">
                  <c:v>603.25</c:v>
                </c:pt>
                <c:pt idx="24">
                  <c:v>4534</c:v>
                </c:pt>
                <c:pt idx="25">
                  <c:v>892701</c:v>
                </c:pt>
                <c:pt idx="26">
                  <c:v>83639</c:v>
                </c:pt>
                <c:pt idx="27">
                  <c:v>1654.75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9F-468E-AFC3-94BA895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894418"/>
        <c:axId val="48897540"/>
      </c:barChart>
      <c:catAx>
        <c:axId val="2089441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897540"/>
        <c:crosses val="autoZero"/>
        <c:auto val="1"/>
        <c:lblAlgn val="ctr"/>
        <c:lblOffset val="100"/>
        <c:noMultiLvlLbl val="0"/>
      </c:catAx>
      <c:valAx>
        <c:axId val="4889754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89441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número'!$E$7:$E$34</c:f>
              <c:numCache>
                <c:formatCode>#,##0</c:formatCode>
                <c:ptCount val="28"/>
                <c:pt idx="0">
                  <c:v>315</c:v>
                </c:pt>
                <c:pt idx="1">
                  <c:v>250</c:v>
                </c:pt>
                <c:pt idx="2">
                  <c:v>460</c:v>
                </c:pt>
                <c:pt idx="3">
                  <c:v>202</c:v>
                </c:pt>
                <c:pt idx="4">
                  <c:v>8620</c:v>
                </c:pt>
                <c:pt idx="5">
                  <c:v>548</c:v>
                </c:pt>
                <c:pt idx="6">
                  <c:v>10785</c:v>
                </c:pt>
                <c:pt idx="7">
                  <c:v>2469</c:v>
                </c:pt>
                <c:pt idx="8">
                  <c:v>812</c:v>
                </c:pt>
                <c:pt idx="9">
                  <c:v>773</c:v>
                </c:pt>
                <c:pt idx="10">
                  <c:v>466</c:v>
                </c:pt>
                <c:pt idx="11">
                  <c:v>2935</c:v>
                </c:pt>
                <c:pt idx="12">
                  <c:v>242</c:v>
                </c:pt>
                <c:pt idx="13">
                  <c:v>372</c:v>
                </c:pt>
                <c:pt idx="14">
                  <c:v>723</c:v>
                </c:pt>
                <c:pt idx="15">
                  <c:v>5123</c:v>
                </c:pt>
                <c:pt idx="16">
                  <c:v>456</c:v>
                </c:pt>
                <c:pt idx="17">
                  <c:v>201</c:v>
                </c:pt>
                <c:pt idx="18">
                  <c:v>237</c:v>
                </c:pt>
                <c:pt idx="19">
                  <c:v>166</c:v>
                </c:pt>
                <c:pt idx="20">
                  <c:v>303</c:v>
                </c:pt>
                <c:pt idx="21">
                  <c:v>5914</c:v>
                </c:pt>
                <c:pt idx="22">
                  <c:v>444</c:v>
                </c:pt>
                <c:pt idx="23">
                  <c:v>307</c:v>
                </c:pt>
                <c:pt idx="24">
                  <c:v>697</c:v>
                </c:pt>
                <c:pt idx="25">
                  <c:v>2411</c:v>
                </c:pt>
                <c:pt idx="26">
                  <c:v>584</c:v>
                </c:pt>
                <c:pt idx="27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CEB-A03E-C97F0E5D8C1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número'!$A$7:$A$34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número'!$D$7:$D$34</c:f>
              <c:numCache>
                <c:formatCode>#,##0</c:formatCode>
                <c:ptCount val="28"/>
                <c:pt idx="0">
                  <c:v>357</c:v>
                </c:pt>
                <c:pt idx="1">
                  <c:v>255</c:v>
                </c:pt>
                <c:pt idx="2">
                  <c:v>421</c:v>
                </c:pt>
                <c:pt idx="3">
                  <c:v>263</c:v>
                </c:pt>
                <c:pt idx="4">
                  <c:v>9083</c:v>
                </c:pt>
                <c:pt idx="5">
                  <c:v>498</c:v>
                </c:pt>
                <c:pt idx="6">
                  <c:v>12229</c:v>
                </c:pt>
                <c:pt idx="7">
                  <c:v>2499</c:v>
                </c:pt>
                <c:pt idx="8">
                  <c:v>831</c:v>
                </c:pt>
                <c:pt idx="9">
                  <c:v>657</c:v>
                </c:pt>
                <c:pt idx="10">
                  <c:v>422</c:v>
                </c:pt>
                <c:pt idx="11">
                  <c:v>3281</c:v>
                </c:pt>
                <c:pt idx="12">
                  <c:v>279</c:v>
                </c:pt>
                <c:pt idx="13">
                  <c:v>380</c:v>
                </c:pt>
                <c:pt idx="14">
                  <c:v>721</c:v>
                </c:pt>
                <c:pt idx="15">
                  <c:v>5067</c:v>
                </c:pt>
                <c:pt idx="16">
                  <c:v>395</c:v>
                </c:pt>
                <c:pt idx="17">
                  <c:v>156</c:v>
                </c:pt>
                <c:pt idx="18">
                  <c:v>242</c:v>
                </c:pt>
                <c:pt idx="19">
                  <c:v>277</c:v>
                </c:pt>
                <c:pt idx="20">
                  <c:v>296</c:v>
                </c:pt>
                <c:pt idx="21">
                  <c:v>6006</c:v>
                </c:pt>
                <c:pt idx="22">
                  <c:v>496</c:v>
                </c:pt>
                <c:pt idx="23">
                  <c:v>304</c:v>
                </c:pt>
                <c:pt idx="24">
                  <c:v>707</c:v>
                </c:pt>
                <c:pt idx="25">
                  <c:v>2309</c:v>
                </c:pt>
                <c:pt idx="26">
                  <c:v>529</c:v>
                </c:pt>
                <c:pt idx="2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CEB-A03E-C97F0E5D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4870180"/>
        <c:axId val="3583866"/>
      </c:barChart>
      <c:catAx>
        <c:axId val="248701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83866"/>
        <c:crosses val="autoZero"/>
        <c:auto val="1"/>
        <c:lblAlgn val="ctr"/>
        <c:lblOffset val="100"/>
        <c:noMultiLvlLbl val="0"/>
      </c:catAx>
      <c:valAx>
        <c:axId val="358386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87018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presentación'!$E$7:$E$34</c:f>
              <c:numCache>
                <c:formatCode>#,##0</c:formatCode>
                <c:ptCount val="28"/>
                <c:pt idx="0">
                  <c:v>4085953</c:v>
                </c:pt>
                <c:pt idx="1">
                  <c:v>1060942</c:v>
                </c:pt>
                <c:pt idx="2">
                  <c:v>2036810</c:v>
                </c:pt>
                <c:pt idx="3">
                  <c:v>1272064</c:v>
                </c:pt>
                <c:pt idx="4">
                  <c:v>30052171</c:v>
                </c:pt>
                <c:pt idx="5">
                  <c:v>1731878</c:v>
                </c:pt>
                <c:pt idx="6">
                  <c:v>5250832</c:v>
                </c:pt>
                <c:pt idx="7">
                  <c:v>23253268</c:v>
                </c:pt>
                <c:pt idx="8">
                  <c:v>11285663</c:v>
                </c:pt>
                <c:pt idx="9">
                  <c:v>11641396</c:v>
                </c:pt>
                <c:pt idx="10">
                  <c:v>6479291</c:v>
                </c:pt>
                <c:pt idx="11">
                  <c:v>462757</c:v>
                </c:pt>
                <c:pt idx="12">
                  <c:v>2476028</c:v>
                </c:pt>
                <c:pt idx="13">
                  <c:v>4233266</c:v>
                </c:pt>
                <c:pt idx="14">
                  <c:v>9567473</c:v>
                </c:pt>
                <c:pt idx="15">
                  <c:v>10757815</c:v>
                </c:pt>
                <c:pt idx="16">
                  <c:v>2198108</c:v>
                </c:pt>
                <c:pt idx="17">
                  <c:v>601968</c:v>
                </c:pt>
                <c:pt idx="18">
                  <c:v>187332</c:v>
                </c:pt>
                <c:pt idx="19">
                  <c:v>795125</c:v>
                </c:pt>
                <c:pt idx="20">
                  <c:v>1183254</c:v>
                </c:pt>
                <c:pt idx="21">
                  <c:v>4388257</c:v>
                </c:pt>
                <c:pt idx="22">
                  <c:v>2332255</c:v>
                </c:pt>
                <c:pt idx="23">
                  <c:v>1360645</c:v>
                </c:pt>
                <c:pt idx="24">
                  <c:v>10176937</c:v>
                </c:pt>
                <c:pt idx="25">
                  <c:v>25555595</c:v>
                </c:pt>
                <c:pt idx="26">
                  <c:v>1651328</c:v>
                </c:pt>
                <c:pt idx="27">
                  <c:v>535634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9-4755-865B-2A34AFB5132F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'Total presentación'!$A$7:$A$34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'Total presentación'!$D$7:$D$34</c:f>
              <c:numCache>
                <c:formatCode>#,##0</c:formatCode>
                <c:ptCount val="28"/>
                <c:pt idx="0">
                  <c:v>4363490</c:v>
                </c:pt>
                <c:pt idx="1">
                  <c:v>902833</c:v>
                </c:pt>
                <c:pt idx="2">
                  <c:v>1876551</c:v>
                </c:pt>
                <c:pt idx="3">
                  <c:v>1466518</c:v>
                </c:pt>
                <c:pt idx="4">
                  <c:v>31795146</c:v>
                </c:pt>
                <c:pt idx="5">
                  <c:v>1710709</c:v>
                </c:pt>
                <c:pt idx="6">
                  <c:v>5461456</c:v>
                </c:pt>
                <c:pt idx="7">
                  <c:v>22025697</c:v>
                </c:pt>
                <c:pt idx="8">
                  <c:v>10881929</c:v>
                </c:pt>
                <c:pt idx="9">
                  <c:v>11154749</c:v>
                </c:pt>
                <c:pt idx="10">
                  <c:v>5936227</c:v>
                </c:pt>
                <c:pt idx="11">
                  <c:v>432895</c:v>
                </c:pt>
                <c:pt idx="12">
                  <c:v>2127788</c:v>
                </c:pt>
                <c:pt idx="13">
                  <c:v>5812893</c:v>
                </c:pt>
                <c:pt idx="14">
                  <c:v>9548807</c:v>
                </c:pt>
                <c:pt idx="15">
                  <c:v>10429151</c:v>
                </c:pt>
                <c:pt idx="16">
                  <c:v>1708281</c:v>
                </c:pt>
                <c:pt idx="17">
                  <c:v>740375</c:v>
                </c:pt>
                <c:pt idx="18">
                  <c:v>175170</c:v>
                </c:pt>
                <c:pt idx="19">
                  <c:v>942217</c:v>
                </c:pt>
                <c:pt idx="20">
                  <c:v>1113181</c:v>
                </c:pt>
                <c:pt idx="21">
                  <c:v>4710434</c:v>
                </c:pt>
                <c:pt idx="22">
                  <c:v>2253640</c:v>
                </c:pt>
                <c:pt idx="23">
                  <c:v>1435703</c:v>
                </c:pt>
                <c:pt idx="24">
                  <c:v>9841593</c:v>
                </c:pt>
                <c:pt idx="25">
                  <c:v>26484783</c:v>
                </c:pt>
                <c:pt idx="26">
                  <c:v>1649518</c:v>
                </c:pt>
                <c:pt idx="27">
                  <c:v>481155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9-4755-865B-2A34AFB51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144597"/>
        <c:axId val="42568113"/>
      </c:barChart>
      <c:catAx>
        <c:axId val="51144597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568113"/>
        <c:crosses val="autoZero"/>
        <c:auto val="1"/>
        <c:lblAlgn val="ctr"/>
        <c:lblOffset val="100"/>
        <c:noMultiLvlLbl val="0"/>
      </c:catAx>
      <c:valAx>
        <c:axId val="425681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144597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GT'!$E$7:$E$34</c:f>
              <c:numCache>
                <c:formatCode>#,##0</c:formatCode>
                <c:ptCount val="28"/>
                <c:pt idx="0">
                  <c:v>8002353</c:v>
                </c:pt>
                <c:pt idx="1">
                  <c:v>5592935</c:v>
                </c:pt>
                <c:pt idx="2">
                  <c:v>7638652</c:v>
                </c:pt>
                <c:pt idx="3">
                  <c:v>1390965</c:v>
                </c:pt>
                <c:pt idx="4">
                  <c:v>156663330</c:v>
                </c:pt>
                <c:pt idx="5">
                  <c:v>11187540</c:v>
                </c:pt>
                <c:pt idx="6">
                  <c:v>61719193</c:v>
                </c:pt>
                <c:pt idx="7">
                  <c:v>107171097</c:v>
                </c:pt>
                <c:pt idx="8">
                  <c:v>18075191</c:v>
                </c:pt>
                <c:pt idx="9">
                  <c:v>15774278</c:v>
                </c:pt>
                <c:pt idx="10">
                  <c:v>6757277</c:v>
                </c:pt>
                <c:pt idx="11">
                  <c:v>24552284</c:v>
                </c:pt>
                <c:pt idx="12">
                  <c:v>4566636</c:v>
                </c:pt>
                <c:pt idx="13">
                  <c:v>5736176</c:v>
                </c:pt>
                <c:pt idx="14">
                  <c:v>12633500</c:v>
                </c:pt>
                <c:pt idx="15">
                  <c:v>124698434</c:v>
                </c:pt>
                <c:pt idx="16">
                  <c:v>20545812</c:v>
                </c:pt>
                <c:pt idx="17">
                  <c:v>1306067</c:v>
                </c:pt>
                <c:pt idx="18">
                  <c:v>6578258</c:v>
                </c:pt>
                <c:pt idx="19">
                  <c:v>2827233</c:v>
                </c:pt>
                <c:pt idx="20">
                  <c:v>2253097</c:v>
                </c:pt>
                <c:pt idx="21">
                  <c:v>90404563</c:v>
                </c:pt>
                <c:pt idx="22">
                  <c:v>8333276</c:v>
                </c:pt>
                <c:pt idx="23">
                  <c:v>1988427</c:v>
                </c:pt>
                <c:pt idx="24">
                  <c:v>13624687</c:v>
                </c:pt>
                <c:pt idx="25">
                  <c:v>97589169</c:v>
                </c:pt>
                <c:pt idx="26">
                  <c:v>15258871</c:v>
                </c:pt>
                <c:pt idx="27">
                  <c:v>1291837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F-4206-8A10-BBCF0B8B4491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'Buques GT'!$A$7:$A$34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'Buques GT'!$D$7:$D$34</c:f>
              <c:numCache>
                <c:formatCode>#,##0</c:formatCode>
                <c:ptCount val="28"/>
                <c:pt idx="0">
                  <c:v>9044048</c:v>
                </c:pt>
                <c:pt idx="1">
                  <c:v>4126247</c:v>
                </c:pt>
                <c:pt idx="2">
                  <c:v>7346418</c:v>
                </c:pt>
                <c:pt idx="3">
                  <c:v>1846711</c:v>
                </c:pt>
                <c:pt idx="4">
                  <c:v>171749727</c:v>
                </c:pt>
                <c:pt idx="5">
                  <c:v>9984140</c:v>
                </c:pt>
                <c:pt idx="6">
                  <c:v>73711355</c:v>
                </c:pt>
                <c:pt idx="7">
                  <c:v>104961981</c:v>
                </c:pt>
                <c:pt idx="8">
                  <c:v>16410856</c:v>
                </c:pt>
                <c:pt idx="9">
                  <c:v>14657479</c:v>
                </c:pt>
                <c:pt idx="10">
                  <c:v>6407480</c:v>
                </c:pt>
                <c:pt idx="11">
                  <c:v>23677798</c:v>
                </c:pt>
                <c:pt idx="12">
                  <c:v>4892999</c:v>
                </c:pt>
                <c:pt idx="13">
                  <c:v>6337072</c:v>
                </c:pt>
                <c:pt idx="14">
                  <c:v>13108684</c:v>
                </c:pt>
                <c:pt idx="15">
                  <c:v>126835498</c:v>
                </c:pt>
                <c:pt idx="16">
                  <c:v>18825986</c:v>
                </c:pt>
                <c:pt idx="17">
                  <c:v>1093573</c:v>
                </c:pt>
                <c:pt idx="18">
                  <c:v>6823711</c:v>
                </c:pt>
                <c:pt idx="19">
                  <c:v>4702244</c:v>
                </c:pt>
                <c:pt idx="20">
                  <c:v>2280759</c:v>
                </c:pt>
                <c:pt idx="21">
                  <c:v>85718929</c:v>
                </c:pt>
                <c:pt idx="22">
                  <c:v>9152655</c:v>
                </c:pt>
                <c:pt idx="23">
                  <c:v>1900304</c:v>
                </c:pt>
                <c:pt idx="24">
                  <c:v>14201299</c:v>
                </c:pt>
                <c:pt idx="25">
                  <c:v>92793927</c:v>
                </c:pt>
                <c:pt idx="26">
                  <c:v>14648442</c:v>
                </c:pt>
                <c:pt idx="27">
                  <c:v>911919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BF-4206-8A10-BBCF0B8B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358086"/>
        <c:axId val="20499621"/>
      </c:barChart>
      <c:catAx>
        <c:axId val="5635808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99621"/>
        <c:crosses val="autoZero"/>
        <c:auto val="1"/>
        <c:lblAlgn val="ctr"/>
        <c:lblOffset val="100"/>
        <c:noMultiLvlLbl val="0"/>
      </c:catAx>
      <c:valAx>
        <c:axId val="20499621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35808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Cruceros!$E$7:$E$34</c:f>
              <c:numCache>
                <c:formatCode>#,##0</c:formatCode>
                <c:ptCount val="28"/>
                <c:pt idx="0">
                  <c:v>31</c:v>
                </c:pt>
                <c:pt idx="1">
                  <c:v>20</c:v>
                </c:pt>
                <c:pt idx="2">
                  <c:v>7</c:v>
                </c:pt>
                <c:pt idx="3">
                  <c:v>0</c:v>
                </c:pt>
                <c:pt idx="4">
                  <c:v>2</c:v>
                </c:pt>
                <c:pt idx="5">
                  <c:v>89</c:v>
                </c:pt>
                <c:pt idx="6">
                  <c:v>100</c:v>
                </c:pt>
                <c:pt idx="7">
                  <c:v>190</c:v>
                </c:pt>
                <c:pt idx="8">
                  <c:v>10</c:v>
                </c:pt>
                <c:pt idx="9">
                  <c:v>40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7</c:v>
                </c:pt>
                <c:pt idx="14">
                  <c:v>2</c:v>
                </c:pt>
                <c:pt idx="15">
                  <c:v>476</c:v>
                </c:pt>
                <c:pt idx="16">
                  <c:v>81</c:v>
                </c:pt>
                <c:pt idx="17">
                  <c:v>0</c:v>
                </c:pt>
                <c:pt idx="18">
                  <c:v>4</c:v>
                </c:pt>
                <c:pt idx="19">
                  <c:v>9</c:v>
                </c:pt>
                <c:pt idx="20">
                  <c:v>3</c:v>
                </c:pt>
                <c:pt idx="21">
                  <c:v>403</c:v>
                </c:pt>
                <c:pt idx="22">
                  <c:v>3</c:v>
                </c:pt>
                <c:pt idx="23">
                  <c:v>26</c:v>
                </c:pt>
                <c:pt idx="24">
                  <c:v>8</c:v>
                </c:pt>
                <c:pt idx="25">
                  <c:v>57</c:v>
                </c:pt>
                <c:pt idx="26">
                  <c:v>26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F6-4A50-99F9-0DBF01617224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Cruceros!$A$7:$A$34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Cruceros!$D$7:$D$34</c:f>
              <c:numCache>
                <c:formatCode>#,##0</c:formatCode>
                <c:ptCount val="28"/>
                <c:pt idx="0">
                  <c:v>37</c:v>
                </c:pt>
                <c:pt idx="1">
                  <c:v>18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84</c:v>
                </c:pt>
                <c:pt idx="6">
                  <c:v>140</c:v>
                </c:pt>
                <c:pt idx="7">
                  <c:v>175</c:v>
                </c:pt>
                <c:pt idx="8">
                  <c:v>7</c:v>
                </c:pt>
                <c:pt idx="9">
                  <c:v>43</c:v>
                </c:pt>
                <c:pt idx="10">
                  <c:v>0</c:v>
                </c:pt>
                <c:pt idx="11">
                  <c:v>5</c:v>
                </c:pt>
                <c:pt idx="12">
                  <c:v>3</c:v>
                </c:pt>
                <c:pt idx="13">
                  <c:v>6</c:v>
                </c:pt>
                <c:pt idx="14">
                  <c:v>1</c:v>
                </c:pt>
                <c:pt idx="15">
                  <c:v>435</c:v>
                </c:pt>
                <c:pt idx="16">
                  <c:v>87</c:v>
                </c:pt>
                <c:pt idx="17">
                  <c:v>0</c:v>
                </c:pt>
                <c:pt idx="18">
                  <c:v>4</c:v>
                </c:pt>
                <c:pt idx="19">
                  <c:v>10</c:v>
                </c:pt>
                <c:pt idx="20">
                  <c:v>1</c:v>
                </c:pt>
                <c:pt idx="21">
                  <c:v>377</c:v>
                </c:pt>
                <c:pt idx="22">
                  <c:v>8</c:v>
                </c:pt>
                <c:pt idx="23">
                  <c:v>22</c:v>
                </c:pt>
                <c:pt idx="24">
                  <c:v>7</c:v>
                </c:pt>
                <c:pt idx="25">
                  <c:v>70</c:v>
                </c:pt>
                <c:pt idx="26">
                  <c:v>29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F6-4A50-99F9-0DBF01617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38651"/>
        <c:axId val="56353175"/>
      </c:barChart>
      <c:catAx>
        <c:axId val="1823865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353175"/>
        <c:crosses val="autoZero"/>
        <c:auto val="1"/>
        <c:lblAlgn val="ctr"/>
        <c:lblOffset val="100"/>
        <c:noMultiLvlLbl val="0"/>
      </c:catAx>
      <c:valAx>
        <c:axId val="5635317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23865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total'!$E$7:$E$34</c:f>
              <c:numCache>
                <c:formatCode>#,##0</c:formatCode>
                <c:ptCount val="28"/>
                <c:pt idx="0">
                  <c:v>78275</c:v>
                </c:pt>
                <c:pt idx="1">
                  <c:v>106503</c:v>
                </c:pt>
                <c:pt idx="2">
                  <c:v>121229</c:v>
                </c:pt>
                <c:pt idx="3">
                  <c:v>0</c:v>
                </c:pt>
                <c:pt idx="4">
                  <c:v>1380152</c:v>
                </c:pt>
                <c:pt idx="5">
                  <c:v>138060</c:v>
                </c:pt>
                <c:pt idx="6">
                  <c:v>1566394</c:v>
                </c:pt>
                <c:pt idx="7">
                  <c:v>1168554</c:v>
                </c:pt>
                <c:pt idx="8">
                  <c:v>50110</c:v>
                </c:pt>
                <c:pt idx="9">
                  <c:v>55290</c:v>
                </c:pt>
                <c:pt idx="10">
                  <c:v>245</c:v>
                </c:pt>
                <c:pt idx="11">
                  <c:v>503671</c:v>
                </c:pt>
                <c:pt idx="12">
                  <c:v>332</c:v>
                </c:pt>
                <c:pt idx="13">
                  <c:v>12755</c:v>
                </c:pt>
                <c:pt idx="14">
                  <c:v>12410</c:v>
                </c:pt>
                <c:pt idx="15">
                  <c:v>1677497</c:v>
                </c:pt>
                <c:pt idx="16">
                  <c:v>208765</c:v>
                </c:pt>
                <c:pt idx="17">
                  <c:v>0</c:v>
                </c:pt>
                <c:pt idx="18">
                  <c:v>161783</c:v>
                </c:pt>
                <c:pt idx="19">
                  <c:v>46018</c:v>
                </c:pt>
                <c:pt idx="20">
                  <c:v>572</c:v>
                </c:pt>
                <c:pt idx="21">
                  <c:v>2726009</c:v>
                </c:pt>
                <c:pt idx="22">
                  <c:v>42715</c:v>
                </c:pt>
                <c:pt idx="23">
                  <c:v>7063</c:v>
                </c:pt>
                <c:pt idx="24">
                  <c:v>5412</c:v>
                </c:pt>
                <c:pt idx="25">
                  <c:v>330255</c:v>
                </c:pt>
                <c:pt idx="26">
                  <c:v>58688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F-4435-B65C-C639A4EB950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total'!$D$7:$D$34</c:f>
              <c:numCache>
                <c:formatCode>#,##0</c:formatCode>
                <c:ptCount val="28"/>
                <c:pt idx="0">
                  <c:v>99447</c:v>
                </c:pt>
                <c:pt idx="1">
                  <c:v>78569</c:v>
                </c:pt>
                <c:pt idx="2">
                  <c:v>130362</c:v>
                </c:pt>
                <c:pt idx="3">
                  <c:v>0</c:v>
                </c:pt>
                <c:pt idx="4">
                  <c:v>1447175</c:v>
                </c:pt>
                <c:pt idx="5">
                  <c:v>125253</c:v>
                </c:pt>
                <c:pt idx="6">
                  <c:v>1833579</c:v>
                </c:pt>
                <c:pt idx="7">
                  <c:v>1114302</c:v>
                </c:pt>
                <c:pt idx="8">
                  <c:v>44084</c:v>
                </c:pt>
                <c:pt idx="9">
                  <c:v>48609</c:v>
                </c:pt>
                <c:pt idx="10">
                  <c:v>0</c:v>
                </c:pt>
                <c:pt idx="11">
                  <c:v>572188</c:v>
                </c:pt>
                <c:pt idx="12">
                  <c:v>3614</c:v>
                </c:pt>
                <c:pt idx="13">
                  <c:v>10927</c:v>
                </c:pt>
                <c:pt idx="14">
                  <c:v>14429</c:v>
                </c:pt>
                <c:pt idx="15">
                  <c:v>1584856</c:v>
                </c:pt>
                <c:pt idx="16">
                  <c:v>202240</c:v>
                </c:pt>
                <c:pt idx="17">
                  <c:v>0</c:v>
                </c:pt>
                <c:pt idx="18">
                  <c:v>141891</c:v>
                </c:pt>
                <c:pt idx="19">
                  <c:v>40042</c:v>
                </c:pt>
                <c:pt idx="20">
                  <c:v>422</c:v>
                </c:pt>
                <c:pt idx="21">
                  <c:v>2688880</c:v>
                </c:pt>
                <c:pt idx="22">
                  <c:v>45576</c:v>
                </c:pt>
                <c:pt idx="23">
                  <c:v>5837</c:v>
                </c:pt>
                <c:pt idx="24">
                  <c:v>4254</c:v>
                </c:pt>
                <c:pt idx="25">
                  <c:v>344440</c:v>
                </c:pt>
                <c:pt idx="26">
                  <c:v>69247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F-4435-B65C-C639A4EB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600081"/>
        <c:axId val="34580445"/>
      </c:barChart>
      <c:catAx>
        <c:axId val="4460008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580445"/>
        <c:crosses val="autoZero"/>
        <c:auto val="1"/>
        <c:lblAlgn val="ctr"/>
        <c:lblOffset val="100"/>
        <c:noMultiLvlLbl val="0"/>
      </c:catAx>
      <c:valAx>
        <c:axId val="34580445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60008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regulares'!$E$7:$E$34</c:f>
              <c:numCache>
                <c:formatCode>#,##0</c:formatCode>
                <c:ptCount val="28"/>
                <c:pt idx="0">
                  <c:v>0</c:v>
                </c:pt>
                <c:pt idx="1">
                  <c:v>42158</c:v>
                </c:pt>
                <c:pt idx="2">
                  <c:v>118825</c:v>
                </c:pt>
                <c:pt idx="3">
                  <c:v>0</c:v>
                </c:pt>
                <c:pt idx="4">
                  <c:v>1380152</c:v>
                </c:pt>
                <c:pt idx="5">
                  <c:v>11492</c:v>
                </c:pt>
                <c:pt idx="6">
                  <c:v>1332195</c:v>
                </c:pt>
                <c:pt idx="7">
                  <c:v>365873</c:v>
                </c:pt>
                <c:pt idx="8">
                  <c:v>26074</c:v>
                </c:pt>
                <c:pt idx="9">
                  <c:v>0</c:v>
                </c:pt>
                <c:pt idx="10">
                  <c:v>0</c:v>
                </c:pt>
                <c:pt idx="11">
                  <c:v>503625</c:v>
                </c:pt>
                <c:pt idx="12">
                  <c:v>0</c:v>
                </c:pt>
                <c:pt idx="13">
                  <c:v>5</c:v>
                </c:pt>
                <c:pt idx="14">
                  <c:v>12243</c:v>
                </c:pt>
                <c:pt idx="15">
                  <c:v>403517</c:v>
                </c:pt>
                <c:pt idx="16">
                  <c:v>92726</c:v>
                </c:pt>
                <c:pt idx="17">
                  <c:v>0</c:v>
                </c:pt>
                <c:pt idx="18">
                  <c:v>156884</c:v>
                </c:pt>
                <c:pt idx="19">
                  <c:v>29800</c:v>
                </c:pt>
                <c:pt idx="20">
                  <c:v>0</c:v>
                </c:pt>
                <c:pt idx="21">
                  <c:v>1749678</c:v>
                </c:pt>
                <c:pt idx="22">
                  <c:v>37502</c:v>
                </c:pt>
                <c:pt idx="23">
                  <c:v>0</c:v>
                </c:pt>
                <c:pt idx="24">
                  <c:v>19</c:v>
                </c:pt>
                <c:pt idx="25">
                  <c:v>217312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0C-43D5-B0A4-02B0546F78B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regulares'!$A$7:$A$34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regulares'!$D$7:$D$34</c:f>
              <c:numCache>
                <c:formatCode>#,##0</c:formatCode>
                <c:ptCount val="28"/>
                <c:pt idx="0">
                  <c:v>0</c:v>
                </c:pt>
                <c:pt idx="1">
                  <c:v>38484</c:v>
                </c:pt>
                <c:pt idx="2">
                  <c:v>127483</c:v>
                </c:pt>
                <c:pt idx="3">
                  <c:v>0</c:v>
                </c:pt>
                <c:pt idx="4">
                  <c:v>1447175</c:v>
                </c:pt>
                <c:pt idx="5">
                  <c:v>11504</c:v>
                </c:pt>
                <c:pt idx="6">
                  <c:v>1424782</c:v>
                </c:pt>
                <c:pt idx="7">
                  <c:v>360773</c:v>
                </c:pt>
                <c:pt idx="8">
                  <c:v>29618</c:v>
                </c:pt>
                <c:pt idx="9">
                  <c:v>0</c:v>
                </c:pt>
                <c:pt idx="10">
                  <c:v>0</c:v>
                </c:pt>
                <c:pt idx="11">
                  <c:v>567573</c:v>
                </c:pt>
                <c:pt idx="12">
                  <c:v>0</c:v>
                </c:pt>
                <c:pt idx="13">
                  <c:v>0</c:v>
                </c:pt>
                <c:pt idx="14">
                  <c:v>13157</c:v>
                </c:pt>
                <c:pt idx="15">
                  <c:v>434895</c:v>
                </c:pt>
                <c:pt idx="16">
                  <c:v>88801</c:v>
                </c:pt>
                <c:pt idx="17">
                  <c:v>0</c:v>
                </c:pt>
                <c:pt idx="18">
                  <c:v>139835</c:v>
                </c:pt>
                <c:pt idx="19">
                  <c:v>26829</c:v>
                </c:pt>
                <c:pt idx="20">
                  <c:v>3</c:v>
                </c:pt>
                <c:pt idx="21">
                  <c:v>1813751</c:v>
                </c:pt>
                <c:pt idx="22">
                  <c:v>39256</c:v>
                </c:pt>
                <c:pt idx="23">
                  <c:v>0</c:v>
                </c:pt>
                <c:pt idx="24">
                  <c:v>0</c:v>
                </c:pt>
                <c:pt idx="25">
                  <c:v>213392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0C-43D5-B0A4-02B0546F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033068"/>
        <c:axId val="49793534"/>
      </c:barChart>
      <c:catAx>
        <c:axId val="650330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793534"/>
        <c:crosses val="autoZero"/>
        <c:auto val="1"/>
        <c:lblAlgn val="ctr"/>
        <c:lblOffset val="100"/>
        <c:noMultiLvlLbl val="0"/>
      </c:catAx>
      <c:valAx>
        <c:axId val="4979353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03306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crucero'!$E$7:$E$34</c:f>
              <c:numCache>
                <c:formatCode>#,##0</c:formatCode>
                <c:ptCount val="28"/>
                <c:pt idx="0">
                  <c:v>78275</c:v>
                </c:pt>
                <c:pt idx="1">
                  <c:v>64345</c:v>
                </c:pt>
                <c:pt idx="2">
                  <c:v>2404</c:v>
                </c:pt>
                <c:pt idx="3">
                  <c:v>0</c:v>
                </c:pt>
                <c:pt idx="4">
                  <c:v>0</c:v>
                </c:pt>
                <c:pt idx="5">
                  <c:v>126568</c:v>
                </c:pt>
                <c:pt idx="6">
                  <c:v>234199</c:v>
                </c:pt>
                <c:pt idx="7">
                  <c:v>802681</c:v>
                </c:pt>
                <c:pt idx="8">
                  <c:v>24036</c:v>
                </c:pt>
                <c:pt idx="9">
                  <c:v>55290</c:v>
                </c:pt>
                <c:pt idx="10">
                  <c:v>245</c:v>
                </c:pt>
                <c:pt idx="11">
                  <c:v>46</c:v>
                </c:pt>
                <c:pt idx="12">
                  <c:v>332</c:v>
                </c:pt>
                <c:pt idx="13">
                  <c:v>12750</c:v>
                </c:pt>
                <c:pt idx="14">
                  <c:v>167</c:v>
                </c:pt>
                <c:pt idx="15">
                  <c:v>1273980</c:v>
                </c:pt>
                <c:pt idx="16">
                  <c:v>116039</c:v>
                </c:pt>
                <c:pt idx="17">
                  <c:v>0</c:v>
                </c:pt>
                <c:pt idx="18">
                  <c:v>4899</c:v>
                </c:pt>
                <c:pt idx="19">
                  <c:v>16218</c:v>
                </c:pt>
                <c:pt idx="20">
                  <c:v>572</c:v>
                </c:pt>
                <c:pt idx="21">
                  <c:v>976331</c:v>
                </c:pt>
                <c:pt idx="22">
                  <c:v>5213</c:v>
                </c:pt>
                <c:pt idx="23">
                  <c:v>7063</c:v>
                </c:pt>
                <c:pt idx="24">
                  <c:v>5393</c:v>
                </c:pt>
                <c:pt idx="25">
                  <c:v>112943</c:v>
                </c:pt>
                <c:pt idx="26">
                  <c:v>58688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4-4CA6-AE04-1A99204756F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'Pasajeros crucero'!$A$7:$A$34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'Pasajeros crucero'!$D$7:$D$34</c:f>
              <c:numCache>
                <c:formatCode>#,##0</c:formatCode>
                <c:ptCount val="28"/>
                <c:pt idx="0">
                  <c:v>99447</c:v>
                </c:pt>
                <c:pt idx="1">
                  <c:v>40085</c:v>
                </c:pt>
                <c:pt idx="2">
                  <c:v>2879</c:v>
                </c:pt>
                <c:pt idx="3">
                  <c:v>0</c:v>
                </c:pt>
                <c:pt idx="4">
                  <c:v>0</c:v>
                </c:pt>
                <c:pt idx="5">
                  <c:v>113749</c:v>
                </c:pt>
                <c:pt idx="6">
                  <c:v>408797</c:v>
                </c:pt>
                <c:pt idx="7">
                  <c:v>753529</c:v>
                </c:pt>
                <c:pt idx="8">
                  <c:v>14466</c:v>
                </c:pt>
                <c:pt idx="9">
                  <c:v>48609</c:v>
                </c:pt>
                <c:pt idx="10">
                  <c:v>0</c:v>
                </c:pt>
                <c:pt idx="11">
                  <c:v>4615</c:v>
                </c:pt>
                <c:pt idx="12">
                  <c:v>3614</c:v>
                </c:pt>
                <c:pt idx="13">
                  <c:v>10927</c:v>
                </c:pt>
                <c:pt idx="14">
                  <c:v>1272</c:v>
                </c:pt>
                <c:pt idx="15">
                  <c:v>1149961</c:v>
                </c:pt>
                <c:pt idx="16">
                  <c:v>113439</c:v>
                </c:pt>
                <c:pt idx="17">
                  <c:v>0</c:v>
                </c:pt>
                <c:pt idx="18">
                  <c:v>2056</c:v>
                </c:pt>
                <c:pt idx="19">
                  <c:v>13213</c:v>
                </c:pt>
                <c:pt idx="20">
                  <c:v>419</c:v>
                </c:pt>
                <c:pt idx="21">
                  <c:v>875129</c:v>
                </c:pt>
                <c:pt idx="22">
                  <c:v>6320</c:v>
                </c:pt>
                <c:pt idx="23">
                  <c:v>5837</c:v>
                </c:pt>
                <c:pt idx="24">
                  <c:v>4254</c:v>
                </c:pt>
                <c:pt idx="25">
                  <c:v>131048</c:v>
                </c:pt>
                <c:pt idx="26">
                  <c:v>69247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B4-4CA6-AE04-1A9920475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5760811"/>
        <c:axId val="1491024"/>
      </c:barChart>
      <c:catAx>
        <c:axId val="257608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1024"/>
        <c:crosses val="autoZero"/>
        <c:auto val="1"/>
        <c:lblAlgn val="ctr"/>
        <c:lblOffset val="100"/>
        <c:noMultiLvlLbl val="0"/>
      </c:catAx>
      <c:valAx>
        <c:axId val="149102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7608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pasaje'!$E$7:$E$34</c:f>
              <c:numCache>
                <c:formatCode>#,##0</c:formatCode>
                <c:ptCount val="28"/>
                <c:pt idx="0">
                  <c:v>0</c:v>
                </c:pt>
                <c:pt idx="1">
                  <c:v>22422</c:v>
                </c:pt>
                <c:pt idx="2">
                  <c:v>40276</c:v>
                </c:pt>
                <c:pt idx="3">
                  <c:v>0</c:v>
                </c:pt>
                <c:pt idx="4">
                  <c:v>303205</c:v>
                </c:pt>
                <c:pt idx="5">
                  <c:v>7092</c:v>
                </c:pt>
                <c:pt idx="6">
                  <c:v>311379</c:v>
                </c:pt>
                <c:pt idx="7">
                  <c:v>113137</c:v>
                </c:pt>
                <c:pt idx="8">
                  <c:v>12695</c:v>
                </c:pt>
                <c:pt idx="9">
                  <c:v>0</c:v>
                </c:pt>
                <c:pt idx="10">
                  <c:v>0</c:v>
                </c:pt>
                <c:pt idx="11">
                  <c:v>120727</c:v>
                </c:pt>
                <c:pt idx="12">
                  <c:v>0</c:v>
                </c:pt>
                <c:pt idx="13">
                  <c:v>0</c:v>
                </c:pt>
                <c:pt idx="14">
                  <c:v>7685</c:v>
                </c:pt>
                <c:pt idx="15">
                  <c:v>179807</c:v>
                </c:pt>
                <c:pt idx="16">
                  <c:v>22093</c:v>
                </c:pt>
                <c:pt idx="17">
                  <c:v>0</c:v>
                </c:pt>
                <c:pt idx="18">
                  <c:v>43864</c:v>
                </c:pt>
                <c:pt idx="19">
                  <c:v>9925</c:v>
                </c:pt>
                <c:pt idx="20">
                  <c:v>0</c:v>
                </c:pt>
                <c:pt idx="21">
                  <c:v>545243</c:v>
                </c:pt>
                <c:pt idx="22">
                  <c:v>18368</c:v>
                </c:pt>
                <c:pt idx="23">
                  <c:v>0</c:v>
                </c:pt>
                <c:pt idx="24">
                  <c:v>0</c:v>
                </c:pt>
                <c:pt idx="25">
                  <c:v>66177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3-4BE3-8B92-16935B3EE76A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pasaje'!$A$7:$A$34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pasaje'!$D$7:$D$34</c:f>
              <c:numCache>
                <c:formatCode>#,##0</c:formatCode>
                <c:ptCount val="28"/>
                <c:pt idx="0">
                  <c:v>0</c:v>
                </c:pt>
                <c:pt idx="1">
                  <c:v>16304</c:v>
                </c:pt>
                <c:pt idx="2">
                  <c:v>41125</c:v>
                </c:pt>
                <c:pt idx="3">
                  <c:v>0</c:v>
                </c:pt>
                <c:pt idx="4">
                  <c:v>321002</c:v>
                </c:pt>
                <c:pt idx="5">
                  <c:v>7087</c:v>
                </c:pt>
                <c:pt idx="6">
                  <c:v>326960</c:v>
                </c:pt>
                <c:pt idx="7">
                  <c:v>110239</c:v>
                </c:pt>
                <c:pt idx="8">
                  <c:v>13688</c:v>
                </c:pt>
                <c:pt idx="9">
                  <c:v>0</c:v>
                </c:pt>
                <c:pt idx="10">
                  <c:v>0</c:v>
                </c:pt>
                <c:pt idx="11">
                  <c:v>147254</c:v>
                </c:pt>
                <c:pt idx="12">
                  <c:v>0</c:v>
                </c:pt>
                <c:pt idx="13">
                  <c:v>0</c:v>
                </c:pt>
                <c:pt idx="14">
                  <c:v>8002</c:v>
                </c:pt>
                <c:pt idx="15">
                  <c:v>190803</c:v>
                </c:pt>
                <c:pt idx="16">
                  <c:v>20158</c:v>
                </c:pt>
                <c:pt idx="17">
                  <c:v>0</c:v>
                </c:pt>
                <c:pt idx="18">
                  <c:v>36228</c:v>
                </c:pt>
                <c:pt idx="19">
                  <c:v>7479</c:v>
                </c:pt>
                <c:pt idx="20">
                  <c:v>0</c:v>
                </c:pt>
                <c:pt idx="21">
                  <c:v>562285</c:v>
                </c:pt>
                <c:pt idx="22">
                  <c:v>18853</c:v>
                </c:pt>
                <c:pt idx="23">
                  <c:v>0</c:v>
                </c:pt>
                <c:pt idx="24">
                  <c:v>0</c:v>
                </c:pt>
                <c:pt idx="25">
                  <c:v>61615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13-4BE3-8B92-16935B3E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045468"/>
        <c:axId val="6903932"/>
      </c:barChart>
      <c:catAx>
        <c:axId val="120454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903932"/>
        <c:crosses val="autoZero"/>
        <c:auto val="1"/>
        <c:lblAlgn val="ctr"/>
        <c:lblOffset val="100"/>
        <c:noMultiLvlLbl val="0"/>
      </c:catAx>
      <c:valAx>
        <c:axId val="690393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4546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mercancía'!$E$7:$E$34</c:f>
              <c:numCache>
                <c:formatCode>#,##0</c:formatCode>
                <c:ptCount val="28"/>
                <c:pt idx="0">
                  <c:v>0</c:v>
                </c:pt>
                <c:pt idx="1">
                  <c:v>13107</c:v>
                </c:pt>
                <c:pt idx="2">
                  <c:v>2086</c:v>
                </c:pt>
                <c:pt idx="3">
                  <c:v>0</c:v>
                </c:pt>
                <c:pt idx="4">
                  <c:v>2251</c:v>
                </c:pt>
                <c:pt idx="5">
                  <c:v>9014</c:v>
                </c:pt>
                <c:pt idx="6">
                  <c:v>40391</c:v>
                </c:pt>
                <c:pt idx="7">
                  <c:v>245294</c:v>
                </c:pt>
                <c:pt idx="8">
                  <c:v>5833</c:v>
                </c:pt>
                <c:pt idx="9">
                  <c:v>158</c:v>
                </c:pt>
                <c:pt idx="10">
                  <c:v>8804</c:v>
                </c:pt>
                <c:pt idx="11">
                  <c:v>976</c:v>
                </c:pt>
                <c:pt idx="12">
                  <c:v>0</c:v>
                </c:pt>
                <c:pt idx="13">
                  <c:v>554</c:v>
                </c:pt>
                <c:pt idx="14">
                  <c:v>24027</c:v>
                </c:pt>
                <c:pt idx="15">
                  <c:v>51817</c:v>
                </c:pt>
                <c:pt idx="16">
                  <c:v>29723</c:v>
                </c:pt>
                <c:pt idx="17">
                  <c:v>417</c:v>
                </c:pt>
                <c:pt idx="18">
                  <c:v>760</c:v>
                </c:pt>
                <c:pt idx="19">
                  <c:v>2996</c:v>
                </c:pt>
                <c:pt idx="20">
                  <c:v>59498</c:v>
                </c:pt>
                <c:pt idx="21">
                  <c:v>29744</c:v>
                </c:pt>
                <c:pt idx="22">
                  <c:v>128221</c:v>
                </c:pt>
                <c:pt idx="23">
                  <c:v>3220</c:v>
                </c:pt>
                <c:pt idx="24">
                  <c:v>78244</c:v>
                </c:pt>
                <c:pt idx="25">
                  <c:v>174251</c:v>
                </c:pt>
                <c:pt idx="26">
                  <c:v>213446</c:v>
                </c:pt>
                <c:pt idx="27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E-4967-B55B-08375064A432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'Automóviles régimen mercancía'!$A$7:$A$34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'Automóviles régimen mercancía'!$D$7:$D$34</c:f>
              <c:numCache>
                <c:formatCode>#,##0</c:formatCode>
                <c:ptCount val="28"/>
                <c:pt idx="0">
                  <c:v>0</c:v>
                </c:pt>
                <c:pt idx="1">
                  <c:v>2538</c:v>
                </c:pt>
                <c:pt idx="2">
                  <c:v>1725</c:v>
                </c:pt>
                <c:pt idx="3">
                  <c:v>0</c:v>
                </c:pt>
                <c:pt idx="4">
                  <c:v>2069</c:v>
                </c:pt>
                <c:pt idx="5">
                  <c:v>13277</c:v>
                </c:pt>
                <c:pt idx="6">
                  <c:v>40033</c:v>
                </c:pt>
                <c:pt idx="7">
                  <c:v>228778</c:v>
                </c:pt>
                <c:pt idx="8">
                  <c:v>6761</c:v>
                </c:pt>
                <c:pt idx="9">
                  <c:v>288</c:v>
                </c:pt>
                <c:pt idx="10">
                  <c:v>54</c:v>
                </c:pt>
                <c:pt idx="11">
                  <c:v>496</c:v>
                </c:pt>
                <c:pt idx="12">
                  <c:v>3251</c:v>
                </c:pt>
                <c:pt idx="13">
                  <c:v>145</c:v>
                </c:pt>
                <c:pt idx="14">
                  <c:v>7392</c:v>
                </c:pt>
                <c:pt idx="15">
                  <c:v>57357</c:v>
                </c:pt>
                <c:pt idx="16">
                  <c:v>45874</c:v>
                </c:pt>
                <c:pt idx="17">
                  <c:v>208</c:v>
                </c:pt>
                <c:pt idx="18">
                  <c:v>672</c:v>
                </c:pt>
                <c:pt idx="19">
                  <c:v>28</c:v>
                </c:pt>
                <c:pt idx="20">
                  <c:v>66222</c:v>
                </c:pt>
                <c:pt idx="21">
                  <c:v>28598</c:v>
                </c:pt>
                <c:pt idx="22">
                  <c:v>130132</c:v>
                </c:pt>
                <c:pt idx="23">
                  <c:v>7043</c:v>
                </c:pt>
                <c:pt idx="24">
                  <c:v>88120</c:v>
                </c:pt>
                <c:pt idx="25">
                  <c:v>158614</c:v>
                </c:pt>
                <c:pt idx="26">
                  <c:v>216661</c:v>
                </c:pt>
                <c:pt idx="2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8E-4967-B55B-08375064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5556911"/>
        <c:axId val="20925200"/>
      </c:barChart>
      <c:catAx>
        <c:axId val="6555691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925200"/>
        <c:crosses val="autoZero"/>
        <c:auto val="1"/>
        <c:lblAlgn val="ctr"/>
        <c:lblOffset val="100"/>
        <c:noMultiLvlLbl val="0"/>
      </c:catAx>
      <c:valAx>
        <c:axId val="2092520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55691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total'!$E$7:$E$34</c:f>
              <c:numCache>
                <c:formatCode>#,##0</c:formatCode>
                <c:ptCount val="28"/>
                <c:pt idx="0">
                  <c:v>2762422</c:v>
                </c:pt>
                <c:pt idx="1">
                  <c:v>179199</c:v>
                </c:pt>
                <c:pt idx="2">
                  <c:v>261212</c:v>
                </c:pt>
                <c:pt idx="3">
                  <c:v>676356</c:v>
                </c:pt>
                <c:pt idx="4">
                  <c:v>5785155</c:v>
                </c:pt>
                <c:pt idx="5">
                  <c:v>415594</c:v>
                </c:pt>
                <c:pt idx="6">
                  <c:v>86399</c:v>
                </c:pt>
                <c:pt idx="7">
                  <c:v>6127948</c:v>
                </c:pt>
                <c:pt idx="8">
                  <c:v>7570634</c:v>
                </c:pt>
                <c:pt idx="9">
                  <c:v>7722329</c:v>
                </c:pt>
                <c:pt idx="10">
                  <c:v>4320744</c:v>
                </c:pt>
                <c:pt idx="11">
                  <c:v>238402</c:v>
                </c:pt>
                <c:pt idx="12">
                  <c:v>1807983</c:v>
                </c:pt>
                <c:pt idx="13">
                  <c:v>2564108</c:v>
                </c:pt>
                <c:pt idx="14">
                  <c:v>5094407</c:v>
                </c:pt>
                <c:pt idx="15">
                  <c:v>713103</c:v>
                </c:pt>
                <c:pt idx="16">
                  <c:v>346209</c:v>
                </c:pt>
                <c:pt idx="17">
                  <c:v>374046</c:v>
                </c:pt>
                <c:pt idx="18">
                  <c:v>0</c:v>
                </c:pt>
                <c:pt idx="19">
                  <c:v>263012</c:v>
                </c:pt>
                <c:pt idx="20">
                  <c:v>789258</c:v>
                </c:pt>
                <c:pt idx="21">
                  <c:v>465104</c:v>
                </c:pt>
                <c:pt idx="22">
                  <c:v>971755</c:v>
                </c:pt>
                <c:pt idx="23">
                  <c:v>641548</c:v>
                </c:pt>
                <c:pt idx="24">
                  <c:v>7192125</c:v>
                </c:pt>
                <c:pt idx="25">
                  <c:v>5984462</c:v>
                </c:pt>
                <c:pt idx="26">
                  <c:v>593128</c:v>
                </c:pt>
                <c:pt idx="27">
                  <c:v>259008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E-42ED-B18D-66E497BA1597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total'!$D$7:$D$34</c:f>
              <c:numCache>
                <c:formatCode>#,##0</c:formatCode>
                <c:ptCount val="28"/>
                <c:pt idx="0">
                  <c:v>2791961</c:v>
                </c:pt>
                <c:pt idx="1">
                  <c:v>292532</c:v>
                </c:pt>
                <c:pt idx="2">
                  <c:v>309740</c:v>
                </c:pt>
                <c:pt idx="3">
                  <c:v>577386</c:v>
                </c:pt>
                <c:pt idx="4">
                  <c:v>5890020</c:v>
                </c:pt>
                <c:pt idx="5">
                  <c:v>359597</c:v>
                </c:pt>
                <c:pt idx="6">
                  <c:v>60440</c:v>
                </c:pt>
                <c:pt idx="7">
                  <c:v>5915201</c:v>
                </c:pt>
                <c:pt idx="8">
                  <c:v>7302369</c:v>
                </c:pt>
                <c:pt idx="9">
                  <c:v>8039174</c:v>
                </c:pt>
                <c:pt idx="10">
                  <c:v>4210206</c:v>
                </c:pt>
                <c:pt idx="11">
                  <c:v>126212</c:v>
                </c:pt>
                <c:pt idx="12">
                  <c:v>1415606</c:v>
                </c:pt>
                <c:pt idx="13">
                  <c:v>3958893</c:v>
                </c:pt>
                <c:pt idx="14">
                  <c:v>5008547</c:v>
                </c:pt>
                <c:pt idx="15">
                  <c:v>629113</c:v>
                </c:pt>
                <c:pt idx="16">
                  <c:v>315633</c:v>
                </c:pt>
                <c:pt idx="17">
                  <c:v>522500</c:v>
                </c:pt>
                <c:pt idx="18">
                  <c:v>88</c:v>
                </c:pt>
                <c:pt idx="19">
                  <c:v>374006</c:v>
                </c:pt>
                <c:pt idx="20">
                  <c:v>741255</c:v>
                </c:pt>
                <c:pt idx="21">
                  <c:v>396234</c:v>
                </c:pt>
                <c:pt idx="22">
                  <c:v>963849</c:v>
                </c:pt>
                <c:pt idx="23">
                  <c:v>698903</c:v>
                </c:pt>
                <c:pt idx="24">
                  <c:v>7128636</c:v>
                </c:pt>
                <c:pt idx="25">
                  <c:v>5627986</c:v>
                </c:pt>
                <c:pt idx="26">
                  <c:v>567713</c:v>
                </c:pt>
                <c:pt idx="27">
                  <c:v>263945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6E-42ED-B18D-66E497BA1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7026734"/>
        <c:axId val="683768"/>
      </c:barChart>
      <c:catAx>
        <c:axId val="2702673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3768"/>
        <c:crosses val="autoZero"/>
        <c:auto val="1"/>
        <c:lblAlgn val="ctr"/>
        <c:lblOffset val="100"/>
        <c:noMultiLvlLbl val="0"/>
      </c:catAx>
      <c:valAx>
        <c:axId val="68376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026734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GL'!$E$7:$E$34</c:f>
              <c:numCache>
                <c:formatCode>#,##0</c:formatCode>
                <c:ptCount val="28"/>
                <c:pt idx="0">
                  <c:v>1851932</c:v>
                </c:pt>
                <c:pt idx="1">
                  <c:v>4200</c:v>
                </c:pt>
                <c:pt idx="2">
                  <c:v>22914</c:v>
                </c:pt>
                <c:pt idx="3">
                  <c:v>54508</c:v>
                </c:pt>
                <c:pt idx="4">
                  <c:v>3739893</c:v>
                </c:pt>
                <c:pt idx="5">
                  <c:v>4697</c:v>
                </c:pt>
                <c:pt idx="6">
                  <c:v>54239</c:v>
                </c:pt>
                <c:pt idx="7">
                  <c:v>2672798</c:v>
                </c:pt>
                <c:pt idx="8">
                  <c:v>5523451</c:v>
                </c:pt>
                <c:pt idx="9">
                  <c:v>6011290</c:v>
                </c:pt>
                <c:pt idx="10">
                  <c:v>2075894</c:v>
                </c:pt>
                <c:pt idx="11">
                  <c:v>237894</c:v>
                </c:pt>
                <c:pt idx="12">
                  <c:v>856606</c:v>
                </c:pt>
                <c:pt idx="13">
                  <c:v>376797</c:v>
                </c:pt>
                <c:pt idx="14">
                  <c:v>4163292</c:v>
                </c:pt>
                <c:pt idx="15">
                  <c:v>435300</c:v>
                </c:pt>
                <c:pt idx="16">
                  <c:v>27125</c:v>
                </c:pt>
                <c:pt idx="17">
                  <c:v>0</c:v>
                </c:pt>
                <c:pt idx="18">
                  <c:v>0</c:v>
                </c:pt>
                <c:pt idx="19">
                  <c:v>178517</c:v>
                </c:pt>
                <c:pt idx="20">
                  <c:v>0</c:v>
                </c:pt>
                <c:pt idx="21">
                  <c:v>291996</c:v>
                </c:pt>
                <c:pt idx="22">
                  <c:v>59343</c:v>
                </c:pt>
                <c:pt idx="23">
                  <c:v>211930</c:v>
                </c:pt>
                <c:pt idx="24">
                  <c:v>4727706</c:v>
                </c:pt>
                <c:pt idx="25">
                  <c:v>1050421</c:v>
                </c:pt>
                <c:pt idx="26">
                  <c:v>10766</c:v>
                </c:pt>
                <c:pt idx="27">
                  <c:v>86789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8-4669-966E-681684C9191D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GL'!$D$7:$D$34</c:f>
              <c:numCache>
                <c:formatCode>#,##0</c:formatCode>
                <c:ptCount val="28"/>
                <c:pt idx="0">
                  <c:v>1807707</c:v>
                </c:pt>
                <c:pt idx="1">
                  <c:v>2000</c:v>
                </c:pt>
                <c:pt idx="2">
                  <c:v>12032</c:v>
                </c:pt>
                <c:pt idx="3">
                  <c:v>99189</c:v>
                </c:pt>
                <c:pt idx="4">
                  <c:v>3839547</c:v>
                </c:pt>
                <c:pt idx="5">
                  <c:v>20502</c:v>
                </c:pt>
                <c:pt idx="6">
                  <c:v>30992</c:v>
                </c:pt>
                <c:pt idx="7">
                  <c:v>2356781</c:v>
                </c:pt>
                <c:pt idx="8">
                  <c:v>5434645</c:v>
                </c:pt>
                <c:pt idx="9">
                  <c:v>6327316</c:v>
                </c:pt>
                <c:pt idx="10">
                  <c:v>2054522</c:v>
                </c:pt>
                <c:pt idx="11">
                  <c:v>125767</c:v>
                </c:pt>
                <c:pt idx="12">
                  <c:v>704395</c:v>
                </c:pt>
                <c:pt idx="13">
                  <c:v>373306</c:v>
                </c:pt>
                <c:pt idx="14">
                  <c:v>4013000</c:v>
                </c:pt>
                <c:pt idx="15">
                  <c:v>370058</c:v>
                </c:pt>
                <c:pt idx="16">
                  <c:v>12659</c:v>
                </c:pt>
                <c:pt idx="17">
                  <c:v>0</c:v>
                </c:pt>
                <c:pt idx="18">
                  <c:v>0</c:v>
                </c:pt>
                <c:pt idx="19">
                  <c:v>204552</c:v>
                </c:pt>
                <c:pt idx="20">
                  <c:v>0</c:v>
                </c:pt>
                <c:pt idx="21">
                  <c:v>234304</c:v>
                </c:pt>
                <c:pt idx="22">
                  <c:v>56912</c:v>
                </c:pt>
                <c:pt idx="23">
                  <c:v>124513</c:v>
                </c:pt>
                <c:pt idx="24">
                  <c:v>4616438</c:v>
                </c:pt>
                <c:pt idx="25">
                  <c:v>918968</c:v>
                </c:pt>
                <c:pt idx="26">
                  <c:v>6435</c:v>
                </c:pt>
                <c:pt idx="27">
                  <c:v>111520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E8-4669-966E-681684C91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2650205"/>
        <c:axId val="27534006"/>
      </c:barChart>
      <c:catAx>
        <c:axId val="5265020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534006"/>
        <c:crosses val="autoZero"/>
        <c:auto val="1"/>
        <c:lblAlgn val="ctr"/>
        <c:lblOffset val="100"/>
        <c:noMultiLvlLbl val="0"/>
      </c:catAx>
      <c:valAx>
        <c:axId val="2753400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65020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GS'!$E$7:$E$34</c:f>
              <c:numCache>
                <c:formatCode>#,##0</c:formatCode>
                <c:ptCount val="28"/>
                <c:pt idx="0">
                  <c:v>764381</c:v>
                </c:pt>
                <c:pt idx="1">
                  <c:v>110171</c:v>
                </c:pt>
                <c:pt idx="2">
                  <c:v>49662</c:v>
                </c:pt>
                <c:pt idx="3">
                  <c:v>380108</c:v>
                </c:pt>
                <c:pt idx="4">
                  <c:v>49159</c:v>
                </c:pt>
                <c:pt idx="5">
                  <c:v>380045</c:v>
                </c:pt>
                <c:pt idx="6">
                  <c:v>25799</c:v>
                </c:pt>
                <c:pt idx="7">
                  <c:v>701217</c:v>
                </c:pt>
                <c:pt idx="8">
                  <c:v>716471</c:v>
                </c:pt>
                <c:pt idx="9">
                  <c:v>1560920</c:v>
                </c:pt>
                <c:pt idx="10">
                  <c:v>2197944</c:v>
                </c:pt>
                <c:pt idx="11">
                  <c:v>0</c:v>
                </c:pt>
                <c:pt idx="12">
                  <c:v>902733</c:v>
                </c:pt>
                <c:pt idx="13">
                  <c:v>1874109</c:v>
                </c:pt>
                <c:pt idx="14">
                  <c:v>846946</c:v>
                </c:pt>
                <c:pt idx="15">
                  <c:v>108033</c:v>
                </c:pt>
                <c:pt idx="16">
                  <c:v>241141</c:v>
                </c:pt>
                <c:pt idx="17">
                  <c:v>205419</c:v>
                </c:pt>
                <c:pt idx="18">
                  <c:v>0</c:v>
                </c:pt>
                <c:pt idx="19">
                  <c:v>54930</c:v>
                </c:pt>
                <c:pt idx="20">
                  <c:v>237553</c:v>
                </c:pt>
                <c:pt idx="21">
                  <c:v>56864</c:v>
                </c:pt>
                <c:pt idx="22">
                  <c:v>636251</c:v>
                </c:pt>
                <c:pt idx="23">
                  <c:v>405469</c:v>
                </c:pt>
                <c:pt idx="24">
                  <c:v>2075061</c:v>
                </c:pt>
                <c:pt idx="25">
                  <c:v>601847</c:v>
                </c:pt>
                <c:pt idx="26">
                  <c:v>16549</c:v>
                </c:pt>
                <c:pt idx="27">
                  <c:v>76508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D-43C3-8763-65AEDD65ABF8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GS'!$D$7:$D$34</c:f>
              <c:numCache>
                <c:formatCode>#,##0</c:formatCode>
                <c:ptCount val="28"/>
                <c:pt idx="0">
                  <c:v>892687</c:v>
                </c:pt>
                <c:pt idx="1">
                  <c:v>217634</c:v>
                </c:pt>
                <c:pt idx="2">
                  <c:v>85672</c:v>
                </c:pt>
                <c:pt idx="3">
                  <c:v>455842</c:v>
                </c:pt>
                <c:pt idx="4">
                  <c:v>66219</c:v>
                </c:pt>
                <c:pt idx="5">
                  <c:v>318823</c:v>
                </c:pt>
                <c:pt idx="6">
                  <c:v>26240</c:v>
                </c:pt>
                <c:pt idx="7">
                  <c:v>807063</c:v>
                </c:pt>
                <c:pt idx="8">
                  <c:v>679706</c:v>
                </c:pt>
                <c:pt idx="9">
                  <c:v>1555311</c:v>
                </c:pt>
                <c:pt idx="10">
                  <c:v>2121206</c:v>
                </c:pt>
                <c:pt idx="11">
                  <c:v>0</c:v>
                </c:pt>
                <c:pt idx="12">
                  <c:v>686338</c:v>
                </c:pt>
                <c:pt idx="13">
                  <c:v>3404565</c:v>
                </c:pt>
                <c:pt idx="14">
                  <c:v>964612</c:v>
                </c:pt>
                <c:pt idx="15">
                  <c:v>116472</c:v>
                </c:pt>
                <c:pt idx="16">
                  <c:v>252404</c:v>
                </c:pt>
                <c:pt idx="17">
                  <c:v>378311</c:v>
                </c:pt>
                <c:pt idx="18">
                  <c:v>88</c:v>
                </c:pt>
                <c:pt idx="19">
                  <c:v>50080</c:v>
                </c:pt>
                <c:pt idx="20">
                  <c:v>303207</c:v>
                </c:pt>
                <c:pt idx="21">
                  <c:v>54236</c:v>
                </c:pt>
                <c:pt idx="22">
                  <c:v>611799</c:v>
                </c:pt>
                <c:pt idx="23">
                  <c:v>532092</c:v>
                </c:pt>
                <c:pt idx="24">
                  <c:v>2182913</c:v>
                </c:pt>
                <c:pt idx="25">
                  <c:v>632204</c:v>
                </c:pt>
                <c:pt idx="26">
                  <c:v>17462</c:v>
                </c:pt>
                <c:pt idx="27">
                  <c:v>56553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D-43C3-8763-65AEDD65A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9382486"/>
        <c:axId val="12552608"/>
      </c:barChart>
      <c:catAx>
        <c:axId val="3938248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52608"/>
        <c:crosses val="autoZero"/>
        <c:auto val="1"/>
        <c:lblAlgn val="ctr"/>
        <c:lblOffset val="100"/>
        <c:noMultiLvlLbl val="0"/>
      </c:catAx>
      <c:valAx>
        <c:axId val="12552608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82486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99999999999997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Líquidos!$E$7:$E$34</c:f>
              <c:numCache>
                <c:formatCode>#,##0</c:formatCode>
                <c:ptCount val="28"/>
                <c:pt idx="0">
                  <c:v>2876378</c:v>
                </c:pt>
                <c:pt idx="1">
                  <c:v>26802</c:v>
                </c:pt>
                <c:pt idx="2">
                  <c:v>53925</c:v>
                </c:pt>
                <c:pt idx="3">
                  <c:v>178014</c:v>
                </c:pt>
                <c:pt idx="4">
                  <c:v>8697582</c:v>
                </c:pt>
                <c:pt idx="5">
                  <c:v>280933</c:v>
                </c:pt>
                <c:pt idx="6">
                  <c:v>374815</c:v>
                </c:pt>
                <c:pt idx="7">
                  <c:v>5947026</c:v>
                </c:pt>
                <c:pt idx="8">
                  <c:v>7222300</c:v>
                </c:pt>
                <c:pt idx="9">
                  <c:v>8650730</c:v>
                </c:pt>
                <c:pt idx="10">
                  <c:v>3125345</c:v>
                </c:pt>
                <c:pt idx="11">
                  <c:v>268403</c:v>
                </c:pt>
                <c:pt idx="12">
                  <c:v>1057261</c:v>
                </c:pt>
                <c:pt idx="13">
                  <c:v>555533</c:v>
                </c:pt>
                <c:pt idx="14">
                  <c:v>7282261</c:v>
                </c:pt>
                <c:pt idx="15">
                  <c:v>3612524</c:v>
                </c:pt>
                <c:pt idx="16">
                  <c:v>37261</c:v>
                </c:pt>
                <c:pt idx="17">
                  <c:v>0</c:v>
                </c:pt>
                <c:pt idx="18">
                  <c:v>26483</c:v>
                </c:pt>
                <c:pt idx="19">
                  <c:v>462160</c:v>
                </c:pt>
                <c:pt idx="20">
                  <c:v>0</c:v>
                </c:pt>
                <c:pt idx="21">
                  <c:v>1321746</c:v>
                </c:pt>
                <c:pt idx="22">
                  <c:v>76612</c:v>
                </c:pt>
                <c:pt idx="23">
                  <c:v>223264</c:v>
                </c:pt>
                <c:pt idx="24">
                  <c:v>6578174</c:v>
                </c:pt>
                <c:pt idx="25">
                  <c:v>1491487</c:v>
                </c:pt>
                <c:pt idx="26">
                  <c:v>10769</c:v>
                </c:pt>
                <c:pt idx="27">
                  <c:v>86789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2-4C19-B9CE-87D70C8FD9E3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Líquidos!$A$7:$A$34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Líquidos!$D$7:$D$34</c:f>
              <c:numCache>
                <c:formatCode>#,##0</c:formatCode>
                <c:ptCount val="28"/>
                <c:pt idx="0">
                  <c:v>2968094</c:v>
                </c:pt>
                <c:pt idx="1">
                  <c:v>17039</c:v>
                </c:pt>
                <c:pt idx="2">
                  <c:v>26263</c:v>
                </c:pt>
                <c:pt idx="3">
                  <c:v>214278</c:v>
                </c:pt>
                <c:pt idx="4">
                  <c:v>9671359</c:v>
                </c:pt>
                <c:pt idx="5">
                  <c:v>251392</c:v>
                </c:pt>
                <c:pt idx="6">
                  <c:v>442992</c:v>
                </c:pt>
                <c:pt idx="7">
                  <c:v>4898834</c:v>
                </c:pt>
                <c:pt idx="8">
                  <c:v>6826822</c:v>
                </c:pt>
                <c:pt idx="9">
                  <c:v>8517692</c:v>
                </c:pt>
                <c:pt idx="10">
                  <c:v>3006355</c:v>
                </c:pt>
                <c:pt idx="11">
                  <c:v>238002</c:v>
                </c:pt>
                <c:pt idx="12">
                  <c:v>759903</c:v>
                </c:pt>
                <c:pt idx="13">
                  <c:v>537662</c:v>
                </c:pt>
                <c:pt idx="14">
                  <c:v>7281232</c:v>
                </c:pt>
                <c:pt idx="15">
                  <c:v>3465548</c:v>
                </c:pt>
                <c:pt idx="16">
                  <c:v>38044</c:v>
                </c:pt>
                <c:pt idx="17">
                  <c:v>0</c:v>
                </c:pt>
                <c:pt idx="18">
                  <c:v>21196</c:v>
                </c:pt>
                <c:pt idx="19">
                  <c:v>425601</c:v>
                </c:pt>
                <c:pt idx="20">
                  <c:v>0</c:v>
                </c:pt>
                <c:pt idx="21">
                  <c:v>1446401</c:v>
                </c:pt>
                <c:pt idx="22">
                  <c:v>69257</c:v>
                </c:pt>
                <c:pt idx="23">
                  <c:v>138473</c:v>
                </c:pt>
                <c:pt idx="24">
                  <c:v>6373057</c:v>
                </c:pt>
                <c:pt idx="25">
                  <c:v>1265603</c:v>
                </c:pt>
                <c:pt idx="26">
                  <c:v>6454</c:v>
                </c:pt>
                <c:pt idx="27">
                  <c:v>111520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2-4C19-B9CE-87D70C8F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1735939"/>
        <c:axId val="26824692"/>
      </c:barChart>
      <c:catAx>
        <c:axId val="4173593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824692"/>
        <c:crosses val="autoZero"/>
        <c:auto val="1"/>
        <c:lblAlgn val="ctr"/>
        <c:lblOffset val="100"/>
        <c:noMultiLvlLbl val="0"/>
      </c:catAx>
      <c:valAx>
        <c:axId val="2682469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73593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MG'!$E$7:$E$34</c:f>
              <c:numCache>
                <c:formatCode>#,##0</c:formatCode>
                <c:ptCount val="28"/>
                <c:pt idx="0">
                  <c:v>146109</c:v>
                </c:pt>
                <c:pt idx="1">
                  <c:v>64828</c:v>
                </c:pt>
                <c:pt idx="2">
                  <c:v>188636</c:v>
                </c:pt>
                <c:pt idx="3">
                  <c:v>241740</c:v>
                </c:pt>
                <c:pt idx="4">
                  <c:v>1996103</c:v>
                </c:pt>
                <c:pt idx="5">
                  <c:v>30852</c:v>
                </c:pt>
                <c:pt idx="6">
                  <c:v>6361</c:v>
                </c:pt>
                <c:pt idx="7">
                  <c:v>2753933</c:v>
                </c:pt>
                <c:pt idx="8">
                  <c:v>1330712</c:v>
                </c:pt>
                <c:pt idx="9">
                  <c:v>150119</c:v>
                </c:pt>
                <c:pt idx="10">
                  <c:v>46906</c:v>
                </c:pt>
                <c:pt idx="11">
                  <c:v>508</c:v>
                </c:pt>
                <c:pt idx="12">
                  <c:v>48644</c:v>
                </c:pt>
                <c:pt idx="13">
                  <c:v>313202</c:v>
                </c:pt>
                <c:pt idx="14">
                  <c:v>84169</c:v>
                </c:pt>
                <c:pt idx="15">
                  <c:v>169770</c:v>
                </c:pt>
                <c:pt idx="16">
                  <c:v>77943</c:v>
                </c:pt>
                <c:pt idx="17">
                  <c:v>168627</c:v>
                </c:pt>
                <c:pt idx="18">
                  <c:v>0</c:v>
                </c:pt>
                <c:pt idx="19">
                  <c:v>29565</c:v>
                </c:pt>
                <c:pt idx="20">
                  <c:v>551705</c:v>
                </c:pt>
                <c:pt idx="21">
                  <c:v>116244</c:v>
                </c:pt>
                <c:pt idx="22">
                  <c:v>276161</c:v>
                </c:pt>
                <c:pt idx="23">
                  <c:v>24149</c:v>
                </c:pt>
                <c:pt idx="24">
                  <c:v>389358</c:v>
                </c:pt>
                <c:pt idx="25">
                  <c:v>4332194</c:v>
                </c:pt>
                <c:pt idx="26">
                  <c:v>565813</c:v>
                </c:pt>
                <c:pt idx="27">
                  <c:v>95711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7-4A9C-AC7B-5657A0041DCD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'Import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'Import MG'!$D$7:$D$34</c:f>
              <c:numCache>
                <c:formatCode>#,##0</c:formatCode>
                <c:ptCount val="28"/>
                <c:pt idx="0">
                  <c:v>91567</c:v>
                </c:pt>
                <c:pt idx="1">
                  <c:v>72898</c:v>
                </c:pt>
                <c:pt idx="2">
                  <c:v>212036</c:v>
                </c:pt>
                <c:pt idx="3">
                  <c:v>22355</c:v>
                </c:pt>
                <c:pt idx="4">
                  <c:v>1984254</c:v>
                </c:pt>
                <c:pt idx="5">
                  <c:v>20272</c:v>
                </c:pt>
                <c:pt idx="6">
                  <c:v>3208</c:v>
                </c:pt>
                <c:pt idx="7">
                  <c:v>2751357</c:v>
                </c:pt>
                <c:pt idx="8">
                  <c:v>1188018</c:v>
                </c:pt>
                <c:pt idx="9">
                  <c:v>156547</c:v>
                </c:pt>
                <c:pt idx="10">
                  <c:v>34478</c:v>
                </c:pt>
                <c:pt idx="11">
                  <c:v>445</c:v>
                </c:pt>
                <c:pt idx="12">
                  <c:v>24873</c:v>
                </c:pt>
                <c:pt idx="13">
                  <c:v>181022</c:v>
                </c:pt>
                <c:pt idx="14">
                  <c:v>30935</c:v>
                </c:pt>
                <c:pt idx="15">
                  <c:v>142583</c:v>
                </c:pt>
                <c:pt idx="16">
                  <c:v>50570</c:v>
                </c:pt>
                <c:pt idx="17">
                  <c:v>144189</c:v>
                </c:pt>
                <c:pt idx="18">
                  <c:v>0</c:v>
                </c:pt>
                <c:pt idx="19">
                  <c:v>119374</c:v>
                </c:pt>
                <c:pt idx="20">
                  <c:v>438048</c:v>
                </c:pt>
                <c:pt idx="21">
                  <c:v>107694</c:v>
                </c:pt>
                <c:pt idx="22">
                  <c:v>295138</c:v>
                </c:pt>
                <c:pt idx="23">
                  <c:v>42298</c:v>
                </c:pt>
                <c:pt idx="24">
                  <c:v>329285</c:v>
                </c:pt>
                <c:pt idx="25">
                  <c:v>4076814</c:v>
                </c:pt>
                <c:pt idx="26">
                  <c:v>543816</c:v>
                </c:pt>
                <c:pt idx="27">
                  <c:v>95872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7-4A9C-AC7B-5657A0041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835773"/>
        <c:axId val="3632996"/>
      </c:barChart>
      <c:catAx>
        <c:axId val="2183577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32996"/>
        <c:crosses val="autoZero"/>
        <c:auto val="1"/>
        <c:lblAlgn val="ctr"/>
        <c:lblOffset val="100"/>
        <c:noMultiLvlLbl val="0"/>
      </c:catAx>
      <c:valAx>
        <c:axId val="3632996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35773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72500000000000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total'!$E$7:$E$34</c:f>
              <c:numCache>
                <c:formatCode>#,##0</c:formatCode>
                <c:ptCount val="28"/>
                <c:pt idx="0">
                  <c:v>679531</c:v>
                </c:pt>
                <c:pt idx="1">
                  <c:v>304544</c:v>
                </c:pt>
                <c:pt idx="2">
                  <c:v>1293748</c:v>
                </c:pt>
                <c:pt idx="3">
                  <c:v>480572</c:v>
                </c:pt>
                <c:pt idx="4">
                  <c:v>2878738</c:v>
                </c:pt>
                <c:pt idx="5">
                  <c:v>262863</c:v>
                </c:pt>
                <c:pt idx="6">
                  <c:v>592</c:v>
                </c:pt>
                <c:pt idx="7">
                  <c:v>3683955</c:v>
                </c:pt>
                <c:pt idx="8">
                  <c:v>2349864</c:v>
                </c:pt>
                <c:pt idx="9">
                  <c:v>2497801</c:v>
                </c:pt>
                <c:pt idx="10">
                  <c:v>1135677</c:v>
                </c:pt>
                <c:pt idx="11">
                  <c:v>10608</c:v>
                </c:pt>
                <c:pt idx="12">
                  <c:v>611467</c:v>
                </c:pt>
                <c:pt idx="13">
                  <c:v>1028960</c:v>
                </c:pt>
                <c:pt idx="14">
                  <c:v>1385546</c:v>
                </c:pt>
                <c:pt idx="15">
                  <c:v>130782</c:v>
                </c:pt>
                <c:pt idx="16">
                  <c:v>247812</c:v>
                </c:pt>
                <c:pt idx="17">
                  <c:v>195497</c:v>
                </c:pt>
                <c:pt idx="18">
                  <c:v>15</c:v>
                </c:pt>
                <c:pt idx="19">
                  <c:v>218216</c:v>
                </c:pt>
                <c:pt idx="20">
                  <c:v>354030</c:v>
                </c:pt>
                <c:pt idx="21">
                  <c:v>50264</c:v>
                </c:pt>
                <c:pt idx="22">
                  <c:v>916924</c:v>
                </c:pt>
                <c:pt idx="23">
                  <c:v>214557</c:v>
                </c:pt>
                <c:pt idx="24">
                  <c:v>1009082</c:v>
                </c:pt>
                <c:pt idx="25">
                  <c:v>4473720</c:v>
                </c:pt>
                <c:pt idx="26">
                  <c:v>613266</c:v>
                </c:pt>
                <c:pt idx="27">
                  <c:v>138737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5-468D-BB89-5D81ACB78704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total'!$A$7:$A$34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total'!$D$7:$D$34</c:f>
              <c:numCache>
                <c:formatCode>#,##0</c:formatCode>
                <c:ptCount val="28"/>
                <c:pt idx="0">
                  <c:v>754549</c:v>
                </c:pt>
                <c:pt idx="1">
                  <c:v>133683</c:v>
                </c:pt>
                <c:pt idx="2">
                  <c:v>1172312</c:v>
                </c:pt>
                <c:pt idx="3">
                  <c:v>790492</c:v>
                </c:pt>
                <c:pt idx="4">
                  <c:v>2893927</c:v>
                </c:pt>
                <c:pt idx="5">
                  <c:v>313396</c:v>
                </c:pt>
                <c:pt idx="6">
                  <c:v>1753</c:v>
                </c:pt>
                <c:pt idx="7">
                  <c:v>3832790</c:v>
                </c:pt>
                <c:pt idx="8">
                  <c:v>2675628</c:v>
                </c:pt>
                <c:pt idx="9">
                  <c:v>2302302</c:v>
                </c:pt>
                <c:pt idx="10">
                  <c:v>962179</c:v>
                </c:pt>
                <c:pt idx="11">
                  <c:v>4537</c:v>
                </c:pt>
                <c:pt idx="12">
                  <c:v>533367</c:v>
                </c:pt>
                <c:pt idx="13">
                  <c:v>1185111</c:v>
                </c:pt>
                <c:pt idx="14">
                  <c:v>1730537</c:v>
                </c:pt>
                <c:pt idx="15">
                  <c:v>127686</c:v>
                </c:pt>
                <c:pt idx="16">
                  <c:v>157512</c:v>
                </c:pt>
                <c:pt idx="17">
                  <c:v>189822</c:v>
                </c:pt>
                <c:pt idx="18">
                  <c:v>0</c:v>
                </c:pt>
                <c:pt idx="19">
                  <c:v>230056</c:v>
                </c:pt>
                <c:pt idx="20">
                  <c:v>351329</c:v>
                </c:pt>
                <c:pt idx="21">
                  <c:v>83969</c:v>
                </c:pt>
                <c:pt idx="22">
                  <c:v>907316</c:v>
                </c:pt>
                <c:pt idx="23">
                  <c:v>267654</c:v>
                </c:pt>
                <c:pt idx="24">
                  <c:v>1214532</c:v>
                </c:pt>
                <c:pt idx="25">
                  <c:v>4922533</c:v>
                </c:pt>
                <c:pt idx="26">
                  <c:v>621071</c:v>
                </c:pt>
                <c:pt idx="27">
                  <c:v>101812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5-468D-BB89-5D81ACB78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305298"/>
        <c:axId val="65201622"/>
      </c:barChart>
      <c:catAx>
        <c:axId val="113052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201622"/>
        <c:crosses val="autoZero"/>
        <c:auto val="1"/>
        <c:lblAlgn val="ctr"/>
        <c:lblOffset val="100"/>
        <c:noMultiLvlLbl val="0"/>
      </c:catAx>
      <c:valAx>
        <c:axId val="65201622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3052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GL'!$E$7:$E$34</c:f>
              <c:numCache>
                <c:formatCode>#,##0</c:formatCode>
                <c:ptCount val="28"/>
                <c:pt idx="0">
                  <c:v>448947</c:v>
                </c:pt>
                <c:pt idx="1">
                  <c:v>305</c:v>
                </c:pt>
                <c:pt idx="2">
                  <c:v>31011</c:v>
                </c:pt>
                <c:pt idx="3">
                  <c:v>74794</c:v>
                </c:pt>
                <c:pt idx="4">
                  <c:v>1066202</c:v>
                </c:pt>
                <c:pt idx="5">
                  <c:v>428</c:v>
                </c:pt>
                <c:pt idx="6">
                  <c:v>0</c:v>
                </c:pt>
                <c:pt idx="7">
                  <c:v>224240</c:v>
                </c:pt>
                <c:pt idx="8">
                  <c:v>872081</c:v>
                </c:pt>
                <c:pt idx="9">
                  <c:v>1445815</c:v>
                </c:pt>
                <c:pt idx="10">
                  <c:v>545307</c:v>
                </c:pt>
                <c:pt idx="11">
                  <c:v>10608</c:v>
                </c:pt>
                <c:pt idx="12">
                  <c:v>192159</c:v>
                </c:pt>
                <c:pt idx="13">
                  <c:v>29403</c:v>
                </c:pt>
                <c:pt idx="14">
                  <c:v>869479</c:v>
                </c:pt>
                <c:pt idx="15">
                  <c:v>57673</c:v>
                </c:pt>
                <c:pt idx="16">
                  <c:v>10136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28231</c:v>
                </c:pt>
                <c:pt idx="22">
                  <c:v>0</c:v>
                </c:pt>
                <c:pt idx="23">
                  <c:v>3142</c:v>
                </c:pt>
                <c:pt idx="24">
                  <c:v>737465</c:v>
                </c:pt>
                <c:pt idx="25">
                  <c:v>91807</c:v>
                </c:pt>
                <c:pt idx="26">
                  <c:v>3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9-4E20-BAB4-C9AF97436D73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GL'!$D$7:$D$34</c:f>
              <c:numCache>
                <c:formatCode>#,##0</c:formatCode>
                <c:ptCount val="28"/>
                <c:pt idx="0">
                  <c:v>505855</c:v>
                </c:pt>
                <c:pt idx="1">
                  <c:v>4</c:v>
                </c:pt>
                <c:pt idx="2">
                  <c:v>14231</c:v>
                </c:pt>
                <c:pt idx="3">
                  <c:v>71070</c:v>
                </c:pt>
                <c:pt idx="4">
                  <c:v>994763</c:v>
                </c:pt>
                <c:pt idx="5">
                  <c:v>4009</c:v>
                </c:pt>
                <c:pt idx="6">
                  <c:v>0</c:v>
                </c:pt>
                <c:pt idx="7">
                  <c:v>94623</c:v>
                </c:pt>
                <c:pt idx="8">
                  <c:v>958223</c:v>
                </c:pt>
                <c:pt idx="9">
                  <c:v>1490126</c:v>
                </c:pt>
                <c:pt idx="10">
                  <c:v>372142</c:v>
                </c:pt>
                <c:pt idx="11">
                  <c:v>4537</c:v>
                </c:pt>
                <c:pt idx="12">
                  <c:v>38919</c:v>
                </c:pt>
                <c:pt idx="13">
                  <c:v>21135</c:v>
                </c:pt>
                <c:pt idx="14">
                  <c:v>1100102</c:v>
                </c:pt>
                <c:pt idx="15">
                  <c:v>65900</c:v>
                </c:pt>
                <c:pt idx="16">
                  <c:v>12800</c:v>
                </c:pt>
                <c:pt idx="17">
                  <c:v>0</c:v>
                </c:pt>
                <c:pt idx="18">
                  <c:v>0</c:v>
                </c:pt>
                <c:pt idx="19">
                  <c:v>3577</c:v>
                </c:pt>
                <c:pt idx="20">
                  <c:v>0</c:v>
                </c:pt>
                <c:pt idx="21">
                  <c:v>60810</c:v>
                </c:pt>
                <c:pt idx="22">
                  <c:v>7012</c:v>
                </c:pt>
                <c:pt idx="23">
                  <c:v>0</c:v>
                </c:pt>
                <c:pt idx="24">
                  <c:v>951665</c:v>
                </c:pt>
                <c:pt idx="25">
                  <c:v>66238</c:v>
                </c:pt>
                <c:pt idx="26">
                  <c:v>19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9-4E20-BAB4-C9AF97436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841041"/>
        <c:axId val="41474014"/>
      </c:barChart>
      <c:catAx>
        <c:axId val="18841041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1474014"/>
        <c:crosses val="autoZero"/>
        <c:auto val="1"/>
        <c:lblAlgn val="ctr"/>
        <c:lblOffset val="100"/>
        <c:noMultiLvlLbl val="0"/>
      </c:catAx>
      <c:valAx>
        <c:axId val="41474014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1041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GS'!$E$7:$E$34</c:f>
              <c:numCache>
                <c:formatCode>#,##0</c:formatCode>
                <c:ptCount val="28"/>
                <c:pt idx="0">
                  <c:v>186039</c:v>
                </c:pt>
                <c:pt idx="1">
                  <c:v>269744</c:v>
                </c:pt>
                <c:pt idx="2">
                  <c:v>1137698</c:v>
                </c:pt>
                <c:pt idx="3">
                  <c:v>277530</c:v>
                </c:pt>
                <c:pt idx="4">
                  <c:v>6</c:v>
                </c:pt>
                <c:pt idx="5">
                  <c:v>195051</c:v>
                </c:pt>
                <c:pt idx="6">
                  <c:v>25</c:v>
                </c:pt>
                <c:pt idx="7">
                  <c:v>435769</c:v>
                </c:pt>
                <c:pt idx="8">
                  <c:v>540933</c:v>
                </c:pt>
                <c:pt idx="9">
                  <c:v>973195</c:v>
                </c:pt>
                <c:pt idx="10">
                  <c:v>334864</c:v>
                </c:pt>
                <c:pt idx="11">
                  <c:v>0</c:v>
                </c:pt>
                <c:pt idx="12">
                  <c:v>216370</c:v>
                </c:pt>
                <c:pt idx="13">
                  <c:v>722408</c:v>
                </c:pt>
                <c:pt idx="14">
                  <c:v>486614</c:v>
                </c:pt>
                <c:pt idx="15">
                  <c:v>2501</c:v>
                </c:pt>
                <c:pt idx="16">
                  <c:v>90280</c:v>
                </c:pt>
                <c:pt idx="17">
                  <c:v>0</c:v>
                </c:pt>
                <c:pt idx="18">
                  <c:v>15</c:v>
                </c:pt>
                <c:pt idx="19">
                  <c:v>213736</c:v>
                </c:pt>
                <c:pt idx="20">
                  <c:v>43193</c:v>
                </c:pt>
                <c:pt idx="21">
                  <c:v>0</c:v>
                </c:pt>
                <c:pt idx="22">
                  <c:v>395428</c:v>
                </c:pt>
                <c:pt idx="23">
                  <c:v>91760</c:v>
                </c:pt>
                <c:pt idx="24">
                  <c:v>111717</c:v>
                </c:pt>
                <c:pt idx="25">
                  <c:v>142532</c:v>
                </c:pt>
                <c:pt idx="26">
                  <c:v>0</c:v>
                </c:pt>
                <c:pt idx="27">
                  <c:v>37450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8-45D0-8734-0820CCC10D3A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GS'!$A$7:$A$34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GS'!$D$7:$D$34</c:f>
              <c:numCache>
                <c:formatCode>#,##0</c:formatCode>
                <c:ptCount val="28"/>
                <c:pt idx="0">
                  <c:v>220947</c:v>
                </c:pt>
                <c:pt idx="1">
                  <c:v>98272</c:v>
                </c:pt>
                <c:pt idx="2">
                  <c:v>1000203</c:v>
                </c:pt>
                <c:pt idx="3">
                  <c:v>317442</c:v>
                </c:pt>
                <c:pt idx="4">
                  <c:v>5140</c:v>
                </c:pt>
                <c:pt idx="5">
                  <c:v>194371</c:v>
                </c:pt>
                <c:pt idx="6">
                  <c:v>33</c:v>
                </c:pt>
                <c:pt idx="7">
                  <c:v>391837</c:v>
                </c:pt>
                <c:pt idx="8">
                  <c:v>723681</c:v>
                </c:pt>
                <c:pt idx="9">
                  <c:v>699184</c:v>
                </c:pt>
                <c:pt idx="10">
                  <c:v>327010</c:v>
                </c:pt>
                <c:pt idx="11">
                  <c:v>0</c:v>
                </c:pt>
                <c:pt idx="12">
                  <c:v>299648</c:v>
                </c:pt>
                <c:pt idx="13">
                  <c:v>880521</c:v>
                </c:pt>
                <c:pt idx="14">
                  <c:v>556175</c:v>
                </c:pt>
                <c:pt idx="15">
                  <c:v>14</c:v>
                </c:pt>
                <c:pt idx="16">
                  <c:v>99092</c:v>
                </c:pt>
                <c:pt idx="17">
                  <c:v>2596</c:v>
                </c:pt>
                <c:pt idx="18">
                  <c:v>0</c:v>
                </c:pt>
                <c:pt idx="19">
                  <c:v>197164</c:v>
                </c:pt>
                <c:pt idx="20">
                  <c:v>39638</c:v>
                </c:pt>
                <c:pt idx="21">
                  <c:v>1981</c:v>
                </c:pt>
                <c:pt idx="22">
                  <c:v>353394</c:v>
                </c:pt>
                <c:pt idx="23">
                  <c:v>172266</c:v>
                </c:pt>
                <c:pt idx="24">
                  <c:v>18142</c:v>
                </c:pt>
                <c:pt idx="25">
                  <c:v>187068</c:v>
                </c:pt>
                <c:pt idx="26">
                  <c:v>0</c:v>
                </c:pt>
                <c:pt idx="27">
                  <c:v>14622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8-45D0-8734-0820CCC10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4468998"/>
        <c:axId val="33363349"/>
      </c:barChart>
      <c:catAx>
        <c:axId val="5446899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363349"/>
        <c:crosses val="autoZero"/>
        <c:auto val="1"/>
        <c:lblAlgn val="ctr"/>
        <c:lblOffset val="100"/>
        <c:noMultiLvlLbl val="0"/>
      </c:catAx>
      <c:valAx>
        <c:axId val="3336334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468998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'Import total'!$AA$1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MG'!$E$7:$E$34</c:f>
              <c:numCache>
                <c:formatCode>#,##0</c:formatCode>
                <c:ptCount val="28"/>
                <c:pt idx="0">
                  <c:v>44545</c:v>
                </c:pt>
                <c:pt idx="1">
                  <c:v>34495</c:v>
                </c:pt>
                <c:pt idx="2">
                  <c:v>125039</c:v>
                </c:pt>
                <c:pt idx="3">
                  <c:v>128248</c:v>
                </c:pt>
                <c:pt idx="4">
                  <c:v>1812530</c:v>
                </c:pt>
                <c:pt idx="5">
                  <c:v>67384</c:v>
                </c:pt>
                <c:pt idx="6">
                  <c:v>567</c:v>
                </c:pt>
                <c:pt idx="7">
                  <c:v>3023946</c:v>
                </c:pt>
                <c:pt idx="8">
                  <c:v>936850</c:v>
                </c:pt>
                <c:pt idx="9">
                  <c:v>78791</c:v>
                </c:pt>
                <c:pt idx="10">
                  <c:v>255506</c:v>
                </c:pt>
                <c:pt idx="11">
                  <c:v>0</c:v>
                </c:pt>
                <c:pt idx="12">
                  <c:v>202938</c:v>
                </c:pt>
                <c:pt idx="13">
                  <c:v>277149</c:v>
                </c:pt>
                <c:pt idx="14">
                  <c:v>29453</c:v>
                </c:pt>
                <c:pt idx="15">
                  <c:v>70608</c:v>
                </c:pt>
                <c:pt idx="16">
                  <c:v>147396</c:v>
                </c:pt>
                <c:pt idx="17">
                  <c:v>195497</c:v>
                </c:pt>
                <c:pt idx="18">
                  <c:v>0</c:v>
                </c:pt>
                <c:pt idx="19">
                  <c:v>4480</c:v>
                </c:pt>
                <c:pt idx="20">
                  <c:v>310837</c:v>
                </c:pt>
                <c:pt idx="21">
                  <c:v>22033</c:v>
                </c:pt>
                <c:pt idx="22">
                  <c:v>521496</c:v>
                </c:pt>
                <c:pt idx="23">
                  <c:v>119655</c:v>
                </c:pt>
                <c:pt idx="24">
                  <c:v>159900</c:v>
                </c:pt>
                <c:pt idx="25">
                  <c:v>4239381</c:v>
                </c:pt>
                <c:pt idx="26">
                  <c:v>613263</c:v>
                </c:pt>
                <c:pt idx="27">
                  <c:v>101287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0-4A50-AD5D-D3663B2BC0CE}"/>
            </c:ext>
          </c:extLst>
        </c:ser>
        <c:ser>
          <c:idx val="1"/>
          <c:order val="1"/>
          <c:tx>
            <c:strRef>
              <c:f>'Import total'!$AA$2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'Export MG'!$A$7:$A$34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'Export MG'!$D$7:$D$34</c:f>
              <c:numCache>
                <c:formatCode>#,##0</c:formatCode>
                <c:ptCount val="28"/>
                <c:pt idx="0">
                  <c:v>27747</c:v>
                </c:pt>
                <c:pt idx="1">
                  <c:v>35407</c:v>
                </c:pt>
                <c:pt idx="2">
                  <c:v>157878</c:v>
                </c:pt>
                <c:pt idx="3">
                  <c:v>401980</c:v>
                </c:pt>
                <c:pt idx="4">
                  <c:v>1894024</c:v>
                </c:pt>
                <c:pt idx="5">
                  <c:v>115016</c:v>
                </c:pt>
                <c:pt idx="6">
                  <c:v>1720</c:v>
                </c:pt>
                <c:pt idx="7">
                  <c:v>3346330</c:v>
                </c:pt>
                <c:pt idx="8">
                  <c:v>993724</c:v>
                </c:pt>
                <c:pt idx="9">
                  <c:v>112992</c:v>
                </c:pt>
                <c:pt idx="10">
                  <c:v>263027</c:v>
                </c:pt>
                <c:pt idx="11">
                  <c:v>0</c:v>
                </c:pt>
                <c:pt idx="12">
                  <c:v>194800</c:v>
                </c:pt>
                <c:pt idx="13">
                  <c:v>283455</c:v>
                </c:pt>
                <c:pt idx="14">
                  <c:v>74260</c:v>
                </c:pt>
                <c:pt idx="15">
                  <c:v>61772</c:v>
                </c:pt>
                <c:pt idx="16">
                  <c:v>45620</c:v>
                </c:pt>
                <c:pt idx="17">
                  <c:v>187226</c:v>
                </c:pt>
                <c:pt idx="18">
                  <c:v>0</c:v>
                </c:pt>
                <c:pt idx="19">
                  <c:v>29315</c:v>
                </c:pt>
                <c:pt idx="20">
                  <c:v>311691</c:v>
                </c:pt>
                <c:pt idx="21">
                  <c:v>21178</c:v>
                </c:pt>
                <c:pt idx="22">
                  <c:v>546910</c:v>
                </c:pt>
                <c:pt idx="23">
                  <c:v>95388</c:v>
                </c:pt>
                <c:pt idx="24">
                  <c:v>244725</c:v>
                </c:pt>
                <c:pt idx="25">
                  <c:v>4669227</c:v>
                </c:pt>
                <c:pt idx="26">
                  <c:v>621052</c:v>
                </c:pt>
                <c:pt idx="27">
                  <c:v>87190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0-4A50-AD5D-D3663B2B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331395"/>
        <c:axId val="55190833"/>
      </c:barChart>
      <c:catAx>
        <c:axId val="33313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190833"/>
        <c:crosses val="autoZero"/>
        <c:auto val="1"/>
        <c:lblAlgn val="ctr"/>
        <c:lblOffset val="100"/>
        <c:noMultiLvlLbl val="0"/>
      </c:catAx>
      <c:valAx>
        <c:axId val="5519083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33139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475"/>
          <c:y val="3.7749999999999999E-2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41196673.949000001</c:v>
              </c:pt>
              <c:pt idx="1">
                <c:v>44545628.034999996</c:v>
              </c:pt>
              <c:pt idx="2">
                <c:v>47173040.622000009</c:v>
              </c:pt>
              <c:pt idx="3">
                <c:v>48735745.759999998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E3C-4879-B1F5-91F2F2BEED58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43139338.160999998</c:v>
              </c:pt>
              <c:pt idx="1">
                <c:v>43905756.189000003</c:v>
              </c:pt>
              <c:pt idx="2">
                <c:v>47852334.751000002</c:v>
              </c:pt>
              <c:pt idx="3">
                <c:v>47626216.517999992</c:v>
              </c:pt>
              <c:pt idx="4">
                <c:v>47721020.148999996</c:v>
              </c:pt>
              <c:pt idx="5">
                <c:v>45308031.475000001</c:v>
              </c:pt>
              <c:pt idx="6">
                <c:v>48552801.795999996</c:v>
              </c:pt>
              <c:pt idx="7">
                <c:v>44645870.443999998</c:v>
              </c:pt>
              <c:pt idx="8">
                <c:v>46724084.248000003</c:v>
              </c:pt>
              <c:pt idx="9">
                <c:v>48877703.431999996</c:v>
              </c:pt>
              <c:pt idx="10">
                <c:v>46828120.157000013</c:v>
              </c:pt>
              <c:pt idx="11">
                <c:v>44986326.044999987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E3C-4879-B1F5-91F2F2BEE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63761"/>
        <c:axId val="26324619"/>
      </c:lineChart>
      <c:catAx>
        <c:axId val="5786376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6324619"/>
        <c:crosses val="autoZero"/>
        <c:auto val="1"/>
        <c:lblAlgn val="ctr"/>
        <c:lblOffset val="100"/>
        <c:noMultiLvlLbl val="0"/>
      </c:catAx>
      <c:valAx>
        <c:axId val="2632461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863761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13681694</c:v>
              </c:pt>
              <c:pt idx="1">
                <c:v>15171232</c:v>
              </c:pt>
              <c:pt idx="2">
                <c:v>15449091</c:v>
              </c:pt>
              <c:pt idx="3">
                <c:v>16222560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6E-4368-A5B6-129439190549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14105361</c:v>
              </c:pt>
              <c:pt idx="1">
                <c:v>13828730</c:v>
              </c:pt>
              <c:pt idx="2">
                <c:v>15337484</c:v>
              </c:pt>
              <c:pt idx="3">
                <c:v>15747498</c:v>
              </c:pt>
              <c:pt idx="4">
                <c:v>14797835</c:v>
              </c:pt>
              <c:pt idx="5">
                <c:v>13388732</c:v>
              </c:pt>
              <c:pt idx="6">
                <c:v>16367415</c:v>
              </c:pt>
              <c:pt idx="7">
                <c:v>14913586</c:v>
              </c:pt>
              <c:pt idx="8">
                <c:v>15028821</c:v>
              </c:pt>
              <c:pt idx="9">
                <c:v>16717042</c:v>
              </c:pt>
              <c:pt idx="10">
                <c:v>14925758</c:v>
              </c:pt>
              <c:pt idx="11">
                <c:v>15761917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6E-4368-A5B6-129439190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550861"/>
        <c:axId val="49557923"/>
      </c:lineChart>
      <c:catAx>
        <c:axId val="55550861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557923"/>
        <c:crosses val="autoZero"/>
        <c:auto val="1"/>
        <c:lblAlgn val="ctr"/>
        <c:lblOffset val="100"/>
        <c:noMultiLvlLbl val="0"/>
      </c:catAx>
      <c:valAx>
        <c:axId val="49557923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550861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6244502</c:v>
              </c:pt>
              <c:pt idx="1">
                <c:v>6483554</c:v>
              </c:pt>
              <c:pt idx="2">
                <c:v>5812737</c:v>
              </c:pt>
              <c:pt idx="3">
                <c:v>6508096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B6A-4B5F-BE0A-B49259EFC9B6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6164452</c:v>
              </c:pt>
              <c:pt idx="1">
                <c:v>6739960</c:v>
              </c:pt>
              <c:pt idx="2">
                <c:v>7341603</c:v>
              </c:pt>
              <c:pt idx="3">
                <c:v>6633658</c:v>
              </c:pt>
              <c:pt idx="4">
                <c:v>6510902</c:v>
              </c:pt>
              <c:pt idx="5">
                <c:v>6456124</c:v>
              </c:pt>
              <c:pt idx="6">
                <c:v>6414055</c:v>
              </c:pt>
              <c:pt idx="7">
                <c:v>6273326</c:v>
              </c:pt>
              <c:pt idx="8">
                <c:v>7778514</c:v>
              </c:pt>
              <c:pt idx="9">
                <c:v>7313082</c:v>
              </c:pt>
              <c:pt idx="10">
                <c:v>7521627</c:v>
              </c:pt>
              <c:pt idx="11">
                <c:v>6587851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B6A-4B5F-BE0A-B49259EFC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2308"/>
        <c:axId val="11608894"/>
      </c:lineChart>
      <c:catAx>
        <c:axId val="102230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608894"/>
        <c:crosses val="autoZero"/>
        <c:auto val="1"/>
        <c:lblAlgn val="ctr"/>
        <c:lblOffset val="100"/>
        <c:noMultiLvlLbl val="0"/>
      </c:catAx>
      <c:valAx>
        <c:axId val="11608894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2230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19968944</c:v>
              </c:pt>
              <c:pt idx="1">
                <c:v>21787748</c:v>
              </c:pt>
              <c:pt idx="2">
                <c:v>24526530</c:v>
              </c:pt>
              <c:pt idx="3">
                <c:v>24757357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CDF-4E0B-8DE2-371E8519B447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21655187</c:v>
              </c:pt>
              <c:pt idx="1">
                <c:v>22034142</c:v>
              </c:pt>
              <c:pt idx="2">
                <c:v>23919228</c:v>
              </c:pt>
              <c:pt idx="3">
                <c:v>23955586</c:v>
              </c:pt>
              <c:pt idx="4">
                <c:v>25160464</c:v>
              </c:pt>
              <c:pt idx="5">
                <c:v>24217346</c:v>
              </c:pt>
              <c:pt idx="6">
                <c:v>24422489</c:v>
              </c:pt>
              <c:pt idx="7">
                <c:v>22173978</c:v>
              </c:pt>
              <c:pt idx="8">
                <c:v>22623218</c:v>
              </c:pt>
              <c:pt idx="9">
                <c:v>23343691</c:v>
              </c:pt>
              <c:pt idx="10">
                <c:v>23064621</c:v>
              </c:pt>
              <c:pt idx="11">
                <c:v>21381946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CDF-4E0B-8DE2-371E8519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9263"/>
        <c:axId val="62964419"/>
      </c:lineChart>
      <c:catAx>
        <c:axId val="168926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2964419"/>
        <c:crosses val="autoZero"/>
        <c:auto val="1"/>
        <c:lblAlgn val="ctr"/>
        <c:lblOffset val="100"/>
        <c:noMultiLvlLbl val="0"/>
      </c:catAx>
      <c:valAx>
        <c:axId val="62964419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8926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13873107</c:v>
              </c:pt>
              <c:pt idx="1">
                <c:v>14803090</c:v>
              </c:pt>
              <c:pt idx="2">
                <c:v>16552522</c:v>
              </c:pt>
              <c:pt idx="3">
                <c:v>16811263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AAB-412B-9DFE-2ECB831CC787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15059365</c:v>
              </c:pt>
              <c:pt idx="1">
                <c:v>14894425</c:v>
              </c:pt>
              <c:pt idx="2">
                <c:v>16086335</c:v>
              </c:pt>
              <c:pt idx="3">
                <c:v>16485082</c:v>
              </c:pt>
              <c:pt idx="4">
                <c:v>16997274</c:v>
              </c:pt>
              <c:pt idx="5">
                <c:v>16462638</c:v>
              </c:pt>
              <c:pt idx="6">
                <c:v>16703924</c:v>
              </c:pt>
              <c:pt idx="7">
                <c:v>15800891</c:v>
              </c:pt>
              <c:pt idx="8">
                <c:v>15311828</c:v>
              </c:pt>
              <c:pt idx="9">
                <c:v>16036745</c:v>
              </c:pt>
              <c:pt idx="10">
                <c:v>15842531</c:v>
              </c:pt>
              <c:pt idx="11">
                <c:v>14685827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AB-412B-9DFE-2ECB831CC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22727"/>
        <c:axId val="48828385"/>
      </c:lineChart>
      <c:catAx>
        <c:axId val="2242272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828385"/>
        <c:crosses val="autoZero"/>
        <c:auto val="1"/>
        <c:lblAlgn val="ctr"/>
        <c:lblOffset val="100"/>
        <c:noMultiLvlLbl val="0"/>
      </c:catAx>
      <c:valAx>
        <c:axId val="4882838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422727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Sólidos!$E$7:$E$34</c:f>
              <c:numCache>
                <c:formatCode>#,##0</c:formatCode>
                <c:ptCount val="28"/>
                <c:pt idx="0">
                  <c:v>1013906</c:v>
                </c:pt>
                <c:pt idx="1">
                  <c:v>385790</c:v>
                </c:pt>
                <c:pt idx="2">
                  <c:v>1457219</c:v>
                </c:pt>
                <c:pt idx="3">
                  <c:v>723761</c:v>
                </c:pt>
                <c:pt idx="4">
                  <c:v>68715</c:v>
                </c:pt>
                <c:pt idx="5">
                  <c:v>653597</c:v>
                </c:pt>
                <c:pt idx="6">
                  <c:v>110117</c:v>
                </c:pt>
                <c:pt idx="7">
                  <c:v>1197607</c:v>
                </c:pt>
                <c:pt idx="8">
                  <c:v>1287332</c:v>
                </c:pt>
                <c:pt idx="9">
                  <c:v>2719606</c:v>
                </c:pt>
                <c:pt idx="10">
                  <c:v>2647688</c:v>
                </c:pt>
                <c:pt idx="11">
                  <c:v>4077</c:v>
                </c:pt>
                <c:pt idx="12">
                  <c:v>1130558</c:v>
                </c:pt>
                <c:pt idx="13">
                  <c:v>3025931</c:v>
                </c:pt>
                <c:pt idx="14">
                  <c:v>1644953</c:v>
                </c:pt>
                <c:pt idx="15">
                  <c:v>166966</c:v>
                </c:pt>
                <c:pt idx="16">
                  <c:v>343835</c:v>
                </c:pt>
                <c:pt idx="17">
                  <c:v>205419</c:v>
                </c:pt>
                <c:pt idx="18">
                  <c:v>10997</c:v>
                </c:pt>
                <c:pt idx="19">
                  <c:v>285167</c:v>
                </c:pt>
                <c:pt idx="20">
                  <c:v>284720</c:v>
                </c:pt>
                <c:pt idx="21">
                  <c:v>110639</c:v>
                </c:pt>
                <c:pt idx="22">
                  <c:v>1044494</c:v>
                </c:pt>
                <c:pt idx="23">
                  <c:v>568358</c:v>
                </c:pt>
                <c:pt idx="24">
                  <c:v>2993769</c:v>
                </c:pt>
                <c:pt idx="25">
                  <c:v>753011</c:v>
                </c:pt>
                <c:pt idx="26">
                  <c:v>75486</c:v>
                </c:pt>
                <c:pt idx="27">
                  <c:v>135171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C1-42E3-ACB5-3B07B6FB803E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Sólidos!$A$7:$A$34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Sólidos!$D$7:$D$34</c:f>
              <c:numCache>
                <c:formatCode>#,##0</c:formatCode>
                <c:ptCount val="28"/>
                <c:pt idx="0">
                  <c:v>1273195</c:v>
                </c:pt>
                <c:pt idx="1">
                  <c:v>427742</c:v>
                </c:pt>
                <c:pt idx="2">
                  <c:v>1291868</c:v>
                </c:pt>
                <c:pt idx="3">
                  <c:v>819820</c:v>
                </c:pt>
                <c:pt idx="4">
                  <c:v>121520</c:v>
                </c:pt>
                <c:pt idx="5">
                  <c:v>630544</c:v>
                </c:pt>
                <c:pt idx="6">
                  <c:v>118444</c:v>
                </c:pt>
                <c:pt idx="7">
                  <c:v>1235461</c:v>
                </c:pt>
                <c:pt idx="8">
                  <c:v>1437802</c:v>
                </c:pt>
                <c:pt idx="9">
                  <c:v>2329464</c:v>
                </c:pt>
                <c:pt idx="10">
                  <c:v>2510346</c:v>
                </c:pt>
                <c:pt idx="11">
                  <c:v>2700</c:v>
                </c:pt>
                <c:pt idx="12">
                  <c:v>1058892</c:v>
                </c:pt>
                <c:pt idx="13">
                  <c:v>4754749</c:v>
                </c:pt>
                <c:pt idx="14">
                  <c:v>1701283</c:v>
                </c:pt>
                <c:pt idx="15">
                  <c:v>146607</c:v>
                </c:pt>
                <c:pt idx="16">
                  <c:v>354996</c:v>
                </c:pt>
                <c:pt idx="17">
                  <c:v>380907</c:v>
                </c:pt>
                <c:pt idx="18">
                  <c:v>3710</c:v>
                </c:pt>
                <c:pt idx="19">
                  <c:v>250844</c:v>
                </c:pt>
                <c:pt idx="20">
                  <c:v>342845</c:v>
                </c:pt>
                <c:pt idx="21">
                  <c:v>130401</c:v>
                </c:pt>
                <c:pt idx="22">
                  <c:v>971020</c:v>
                </c:pt>
                <c:pt idx="23">
                  <c:v>747000</c:v>
                </c:pt>
                <c:pt idx="24">
                  <c:v>2810599</c:v>
                </c:pt>
                <c:pt idx="25">
                  <c:v>828678</c:v>
                </c:pt>
                <c:pt idx="26">
                  <c:v>86798</c:v>
                </c:pt>
                <c:pt idx="27">
                  <c:v>111438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C1-42E3-ACB5-3B07B6FB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4224989"/>
        <c:axId val="15396240"/>
      </c:barChart>
      <c:catAx>
        <c:axId val="3422498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396240"/>
        <c:crosses val="autoZero"/>
        <c:auto val="1"/>
        <c:lblAlgn val="ctr"/>
        <c:lblOffset val="100"/>
        <c:noMultiLvlLbl val="0"/>
      </c:catAx>
      <c:valAx>
        <c:axId val="1539624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22498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450000000000001"/>
          <c:y val="0.11824999999999999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1369265.75</c:v>
              </c:pt>
              <c:pt idx="1">
                <c:v>1461072</c:v>
              </c:pt>
              <c:pt idx="2">
                <c:v>1633714.75</c:v>
              </c:pt>
              <c:pt idx="3">
                <c:v>1665577.25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790-4563-B293-1016A910C854}"/>
            </c:ext>
          </c:extLst>
        </c:ser>
        <c:ser>
          <c:idx val="1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#,##0</c:formatCode>
              <c:ptCount val="12"/>
              <c:pt idx="0">
                <c:v>1415917.25</c:v>
              </c:pt>
              <c:pt idx="1">
                <c:v>1416991</c:v>
              </c:pt>
              <c:pt idx="2">
                <c:v>1503752</c:v>
              </c:pt>
              <c:pt idx="3">
                <c:v>1569684.75</c:v>
              </c:pt>
              <c:pt idx="4">
                <c:v>1677216.25</c:v>
              </c:pt>
              <c:pt idx="5">
                <c:v>1617075.75</c:v>
              </c:pt>
              <c:pt idx="6">
                <c:v>1674723.5</c:v>
              </c:pt>
              <c:pt idx="7">
                <c:v>1601433.25</c:v>
              </c:pt>
              <c:pt idx="8">
                <c:v>1553011.75</c:v>
              </c:pt>
              <c:pt idx="9">
                <c:v>1616821.75</c:v>
              </c:pt>
              <c:pt idx="10">
                <c:v>1575712.75</c:v>
              </c:pt>
              <c:pt idx="11">
                <c:v>1412206.25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790-4563-B293-1016A910C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44990"/>
        <c:axId val="2905835"/>
      </c:lineChart>
      <c:catAx>
        <c:axId val="549449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905835"/>
        <c:crosses val="autoZero"/>
        <c:auto val="1"/>
        <c:lblAlgn val="ctr"/>
        <c:lblOffset val="100"/>
        <c:noMultiLvlLbl val="0"/>
      </c:catAx>
      <c:valAx>
        <c:axId val="2905835"/>
        <c:scaling>
          <c:orientation val="minMax"/>
          <c:min val="0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4944990"/>
        <c:crosses val="autoZero"/>
        <c:crossBetween val="midCat"/>
      </c:valAx>
      <c:spPr>
        <a:noFill/>
        <a:ln w="6350">
          <a:noFill/>
          <a:prstDash val="sysDot"/>
        </a:ln>
        <a:effectLst>
          <a:glow rad="127000">
            <a:schemeClr val="bg2"/>
          </a:glow>
        </a:effectLst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-4.5032313772403798E-2</c:v>
              </c:pt>
              <c:pt idx="1">
                <c:v>-1.4966867182216849E-2</c:v>
              </c:pt>
              <c:pt idx="2">
                <c:v>-1.469328591515251E-2</c:v>
              </c:pt>
              <c:pt idx="3">
                <c:v>-4.7805162451189931E-3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089-4D7E-B246-E7321057C58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-5.8139058512656112E-2</c:v>
              </c:pt>
              <c:pt idx="1">
                <c:v>-2.0381777446738188E-2</c:v>
              </c:pt>
              <c:pt idx="2">
                <c:v>-9.9875407260436866E-3</c:v>
              </c:pt>
              <c:pt idx="3">
                <c:v>-1.510745570842764E-2</c:v>
              </c:pt>
              <c:pt idx="4">
                <c:v>-2.6399275240935771E-2</c:v>
              </c:pt>
              <c:pt idx="5">
                <c:v>-2.9215815598588539E-2</c:v>
              </c:pt>
              <c:pt idx="6">
                <c:v>-2.0936170472202979E-2</c:v>
              </c:pt>
              <c:pt idx="7">
                <c:v>-2.2550478022089759E-2</c:v>
              </c:pt>
              <c:pt idx="8">
                <c:v>-1.6650795178017149E-2</c:v>
              </c:pt>
              <c:pt idx="9">
                <c:v>-9.0635888136666454E-3</c:v>
              </c:pt>
              <c:pt idx="10">
                <c:v>-3.9597542966072208E-3</c:v>
              </c:pt>
              <c:pt idx="11">
                <c:v>-2.7821256670784722E-3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89-4D7E-B246-E7321057C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065589"/>
        <c:axId val="53885604"/>
      </c:lineChart>
      <c:catAx>
        <c:axId val="6606558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3885604"/>
        <c:crosses val="autoZero"/>
        <c:auto val="1"/>
        <c:lblAlgn val="ctr"/>
        <c:lblOffset val="100"/>
        <c:noMultiLvlLbl val="0"/>
      </c:catAx>
      <c:valAx>
        <c:axId val="5388560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06558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-3.003588493764886E-2</c:v>
              </c:pt>
              <c:pt idx="1">
                <c:v>3.2892962223112887E-2</c:v>
              </c:pt>
              <c:pt idx="2">
                <c:v>2.3813369400120129E-2</c:v>
              </c:pt>
              <c:pt idx="3">
                <c:v>2.5508770698584149E-2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06F-477A-A974-1E36F02BDA86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-0.10181610618688</c:v>
              </c:pt>
              <c:pt idx="1">
                <c:v>-6.6210144954908734E-2</c:v>
              </c:pt>
              <c:pt idx="2">
                <c:v>-4.0158446393613663E-2</c:v>
              </c:pt>
              <c:pt idx="3">
                <c:v>-3.07776927436888E-2</c:v>
              </c:pt>
              <c:pt idx="4">
                <c:v>-3.9761409610205467E-2</c:v>
              </c:pt>
              <c:pt idx="5">
                <c:v>-5.0585165342311389E-2</c:v>
              </c:pt>
              <c:pt idx="6">
                <c:v>-3.0086418090245481E-2</c:v>
              </c:pt>
              <c:pt idx="7">
                <c:v>-2.972521758162849E-2</c:v>
              </c:pt>
              <c:pt idx="8">
                <c:v>-1.8424191008146851E-2</c:v>
              </c:pt>
              <c:pt idx="9">
                <c:v>1.702165191515892E-3</c:v>
              </c:pt>
              <c:pt idx="10">
                <c:v>4.4508906105342749E-3</c:v>
              </c:pt>
              <c:pt idx="11">
                <c:v>1.00716020135132E-2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6F-477A-A974-1E36F02BD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7055"/>
        <c:axId val="13028495"/>
      </c:lineChart>
      <c:catAx>
        <c:axId val="2718705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028495"/>
        <c:crosses val="autoZero"/>
        <c:auto val="1"/>
        <c:lblAlgn val="ctr"/>
        <c:lblOffset val="100"/>
        <c:noMultiLvlLbl val="0"/>
      </c:catAx>
      <c:valAx>
        <c:axId val="1302849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18705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1.29857447182653E-2</c:v>
              </c:pt>
              <c:pt idx="1">
                <c:v>-1.3666333653947199E-2</c:v>
              </c:pt>
              <c:pt idx="2">
                <c:v>-8.4225068488786525E-2</c:v>
              </c:pt>
              <c:pt idx="3">
                <c:v>-6.8110352384123107E-2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C4D-4FC8-A39E-7E3926FAF5D9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-0.18080437410946909</c:v>
              </c:pt>
              <c:pt idx="1">
                <c:v>-5.1750894447974427E-2</c:v>
              </c:pt>
              <c:pt idx="2">
                <c:v>9.1899977782650133E-4</c:v>
              </c:pt>
              <c:pt idx="3">
                <c:v>-1.2394417138810071E-2</c:v>
              </c:pt>
              <c:pt idx="4">
                <c:v>-4.6342909420301837E-2</c:v>
              </c:pt>
              <c:pt idx="5">
                <c:v>-4.9213902002220762E-2</c:v>
              </c:pt>
              <c:pt idx="6">
                <c:v>-5.9024330313283253E-2</c:v>
              </c:pt>
              <c:pt idx="7">
                <c:v>-6.7591259850120822E-2</c:v>
              </c:pt>
              <c:pt idx="8">
                <c:v>-5.4532994031194833E-2</c:v>
              </c:pt>
              <c:pt idx="9">
                <c:v>-4.6059819978581773E-2</c:v>
              </c:pt>
              <c:pt idx="10">
                <c:v>-3.5390365215341557E-2</c:v>
              </c:pt>
              <c:pt idx="11">
                <c:v>-3.5727994852317917E-2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4D-4FC8-A39E-7E3926FAF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47760"/>
        <c:axId val="64026842"/>
      </c:lineChart>
      <c:catAx>
        <c:axId val="1564776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026842"/>
        <c:crosses val="autoZero"/>
        <c:auto val="1"/>
        <c:lblAlgn val="ctr"/>
        <c:lblOffset val="100"/>
        <c:noMultiLvlLbl val="0"/>
      </c:catAx>
      <c:valAx>
        <c:axId val="6402684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64776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-7.7867856786459466E-2</c:v>
              </c:pt>
              <c:pt idx="1">
                <c:v>-4.4235904836167239E-2</c:v>
              </c:pt>
              <c:pt idx="2">
                <c:v>-1.9603065925515861E-2</c:v>
              </c:pt>
              <c:pt idx="3">
                <c:v>-5.7180025154606176E-3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C5-42EB-A583-E2516C4F0018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2.1313022262922528E-2</c:v>
              </c:pt>
              <c:pt idx="1">
                <c:v>2.102765008244423E-2</c:v>
              </c:pt>
              <c:pt idx="2">
                <c:v>5.8801578234508592E-3</c:v>
              </c:pt>
              <c:pt idx="3">
                <c:v>-4.7045690613065627E-3</c:v>
              </c:pt>
              <c:pt idx="4">
                <c:v>-1.1081306529633791E-2</c:v>
              </c:pt>
              <c:pt idx="5">
                <c:v>-8.6653085086609849E-3</c:v>
              </c:pt>
              <c:pt idx="6">
                <c:v>-2.9416290702671821E-3</c:v>
              </c:pt>
              <c:pt idx="7">
                <c:v>-3.6752495201182178E-3</c:v>
              </c:pt>
              <c:pt idx="8">
                <c:v>-3.4188120759470748E-3</c:v>
              </c:pt>
              <c:pt idx="9">
                <c:v>-4.3719609094396983E-3</c:v>
              </c:pt>
              <c:pt idx="10">
                <c:v>6.2675587468286054E-4</c:v>
              </c:pt>
              <c:pt idx="11">
                <c:v>-6.8192611900430578E-4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C5-42EB-A583-E2516C4F0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0145"/>
        <c:axId val="25477984"/>
      </c:lineChart>
      <c:catAx>
        <c:axId val="556014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5477984"/>
        <c:crosses val="autoZero"/>
        <c:auto val="1"/>
        <c:lblAlgn val="ctr"/>
        <c:lblOffset val="100"/>
        <c:noMultiLvlLbl val="0"/>
      </c:catAx>
      <c:valAx>
        <c:axId val="2547798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6014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-7.8772112901174807E-2</c:v>
              </c:pt>
              <c:pt idx="1">
                <c:v>-4.2652131833734508E-2</c:v>
              </c:pt>
              <c:pt idx="2">
                <c:v>-1.762388785868851E-2</c:v>
              </c:pt>
              <c:pt idx="3">
                <c:v>-7.7604701092792716E-3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68-44D5-AF30-173295DE1A5B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2.577319552517876E-2</c:v>
              </c:pt>
              <c:pt idx="1">
                <c:v>9.7769777595348994E-3</c:v>
              </c:pt>
              <c:pt idx="2">
                <c:v>-1.279935186293624E-2</c:v>
              </c:pt>
              <c:pt idx="3">
                <c:v>-1.8806463656342979E-2</c:v>
              </c:pt>
              <c:pt idx="4">
                <c:v>-2.4412517633512602E-2</c:v>
              </c:pt>
              <c:pt idx="5">
                <c:v>-2.4944248893447481E-2</c:v>
              </c:pt>
              <c:pt idx="6">
                <c:v>-1.8130583171781071E-2</c:v>
              </c:pt>
              <c:pt idx="7">
                <c:v>-1.83928476807107E-2</c:v>
              </c:pt>
              <c:pt idx="8">
                <c:v>-1.933138082648711E-2</c:v>
              </c:pt>
              <c:pt idx="9">
                <c:v>-1.8987952766160939E-2</c:v>
              </c:pt>
              <c:pt idx="10">
                <c:v>-1.191226984660454E-2</c:v>
              </c:pt>
              <c:pt idx="11">
                <c:v>-1.3591438410952891E-2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68-44D5-AF30-173295DE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89423"/>
        <c:axId val="46264025"/>
      </c:lineChart>
      <c:catAx>
        <c:axId val="2238942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264025"/>
        <c:crosses val="autoZero"/>
        <c:auto val="1"/>
        <c:lblAlgn val="ctr"/>
        <c:lblOffset val="100"/>
        <c:noMultiLvlLbl val="0"/>
      </c:catAx>
      <c:valAx>
        <c:axId val="4626402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38942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70850000000000002"/>
        </c:manualLayout>
      </c:layout>
      <c:lineChart>
        <c:grouping val="standard"/>
        <c:varyColors val="0"/>
        <c:ser>
          <c:idx val="1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-3.2947900027349708E-2</c:v>
              </c:pt>
              <c:pt idx="1">
                <c:v>-9.0737142651897685E-4</c:v>
              </c:pt>
              <c:pt idx="2">
                <c:v>2.937565837674283E-2</c:v>
              </c:pt>
              <c:pt idx="3">
                <c:v>3.7804217328991203E-2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892-49E3-B9B1-3FB4F4D288AD}"/>
            </c:ext>
          </c:extLst>
        </c:ser>
        <c:ser>
          <c:idx val="2"/>
          <c:order val="1"/>
          <c:tx>
            <c:v>2025</c:v>
          </c:tx>
          <c:spPr>
            <a:ln w="28575" cap="rnd" cmpd="sng">
              <a:solidFill>
                <a:srgbClr val="38ABD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</c:v>
              </c:pt>
              <c:pt idx="1">
                <c:v>feb</c:v>
              </c:pt>
              <c:pt idx="2">
                <c:v>mar</c:v>
              </c:pt>
              <c:pt idx="3">
                <c:v>abr</c:v>
              </c:pt>
              <c:pt idx="4">
                <c:v>may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sep</c:v>
              </c:pt>
              <c:pt idx="9">
                <c:v>oct</c:v>
              </c:pt>
              <c:pt idx="10">
                <c:v>nov</c:v>
              </c:pt>
              <c:pt idx="11">
                <c:v>dic</c:v>
              </c:pt>
            </c:strLit>
          </c:cat>
          <c:val>
            <c:numLit>
              <c:formatCode>0%</c:formatCode>
              <c:ptCount val="12"/>
              <c:pt idx="0">
                <c:v>5.0050707212660583E-2</c:v>
              </c:pt>
              <c:pt idx="1">
                <c:v>3.2936255596012209E-2</c:v>
              </c:pt>
              <c:pt idx="2">
                <c:v>8.1631111138233958E-3</c:v>
              </c:pt>
              <c:pt idx="3">
                <c:v>5.0673724643195417E-3</c:v>
              </c:pt>
              <c:pt idx="4">
                <c:v>3.6464688995518908E-3</c:v>
              </c:pt>
              <c:pt idx="5">
                <c:v>6.0444872688416593E-3</c:v>
              </c:pt>
              <c:pt idx="6">
                <c:v>1.8015063268475021E-2</c:v>
              </c:pt>
              <c:pt idx="7">
                <c:v>2.05389413162822E-2</c:v>
              </c:pt>
              <c:pt idx="8">
                <c:v>2.1943090383451439E-2</c:v>
              </c:pt>
              <c:pt idx="9">
                <c:v>2.4025997803661658E-2</c:v>
              </c:pt>
              <c:pt idx="10">
                <c:v>3.1129904954953821E-2</c:v>
              </c:pt>
              <c:pt idx="11">
                <c:v>2.77011640274436E-2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892-49E3-B9B1-3FB4F4D2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89622"/>
        <c:axId val="15107014"/>
      </c:lineChart>
      <c:catAx>
        <c:axId val="5858962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07014"/>
        <c:crosses val="autoZero"/>
        <c:auto val="1"/>
        <c:lblAlgn val="ctr"/>
        <c:lblOffset val="100"/>
        <c:noMultiLvlLbl val="0"/>
      </c:catAx>
      <c:valAx>
        <c:axId val="1510701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58962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legend>
      <c:legendPos val="b"/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100" b="0" i="0" u="none" kern="1200" baseline="0">
              <a:solidFill>
                <a:srgbClr val="00206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1A-47A6-AE7E-3CEF1F62BC3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1A-47A6-AE7E-3CEF1F62BC3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1A-47A6-AE7E-3CEF1F62BC3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1A-47A6-AE7E-3CEF1F62BC3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1A-47A6-AE7E-3CEF1F62BC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1A-47A6-AE7E-3CEF1F62BC3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1A-47A6-AE7E-3CEF1F62BC3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1A-47A6-AE7E-3CEF1F62BC37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1A-47A6-AE7E-3CEF1F62BC3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1A-47A6-AE7E-3CEF1F62BC3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1A-47A6-AE7E-3CEF1F62BC37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551.47614262899981</c:v>
              </c:pt>
              <c:pt idx="1">
                <c:v>549.42647136599976</c:v>
              </c:pt>
              <c:pt idx="2">
                <c:v>550.78861959599965</c:v>
              </c:pt>
              <c:pt idx="3">
                <c:v>549.21188360500003</c:v>
              </c:pt>
              <c:pt idx="4">
                <c:v>550.68411108899988</c:v>
              </c:pt>
              <c:pt idx="5">
                <c:v>553.47204743700001</c:v>
              </c:pt>
              <c:pt idx="6">
                <c:v>555.68704913199997</c:v>
              </c:pt>
              <c:pt idx="7">
                <c:v>556.16760336499999</c:v>
              </c:pt>
              <c:pt idx="8">
                <c:v>554.22493915300004</c:v>
              </c:pt>
              <c:pt idx="9">
                <c:v>554.86481099900004</c:v>
              </c:pt>
              <c:pt idx="10">
                <c:v>554.18551687000013</c:v>
              </c:pt>
              <c:pt idx="11">
                <c:v>555.29504611199991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B1A-47A6-AE7E-3CEF1F62BC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3670059"/>
        <c:axId val="3647542"/>
      </c:lineChart>
      <c:catAx>
        <c:axId val="6367005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47542"/>
        <c:crosses val="autoZero"/>
        <c:auto val="1"/>
        <c:lblAlgn val="ctr"/>
        <c:lblOffset val="100"/>
        <c:noMultiLvlLbl val="0"/>
      </c:catAx>
      <c:valAx>
        <c:axId val="364754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67005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1-40DE-B663-D762429BD8A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1-40DE-B663-D762429BD8A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1-40DE-B663-D762429BD8A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1-40DE-B663-D762429BD8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1-40DE-B663-D762429BD8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1-40DE-B663-D762429BD8A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1-40DE-B663-D762429BD8A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1-40DE-B663-D762429BD8A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1-40DE-B663-D762429BD8A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1-40DE-B663-D762429BD8A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1-40DE-B663-D762429BD8A8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176.05959300000001</c:v>
              </c:pt>
              <c:pt idx="1">
                <c:v>174.46984399999999</c:v>
              </c:pt>
              <c:pt idx="2">
                <c:v>175.90338800000001</c:v>
              </c:pt>
              <c:pt idx="3">
                <c:v>175.48625000000001</c:v>
              </c:pt>
              <c:pt idx="4">
                <c:v>176.610105</c:v>
              </c:pt>
              <c:pt idx="5">
                <c:v>179.371478</c:v>
              </c:pt>
              <c:pt idx="6">
                <c:v>179.84803600000001</c:v>
              </c:pt>
              <c:pt idx="7">
                <c:v>180.92017899999999</c:v>
              </c:pt>
              <c:pt idx="8">
                <c:v>180.496512</c:v>
              </c:pt>
              <c:pt idx="9">
                <c:v>181.83901399999999</c:v>
              </c:pt>
              <c:pt idx="10">
                <c:v>181.95062100000001</c:v>
              </c:pt>
              <c:pt idx="11">
                <c:v>182.42568299999999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061-40DE-B663-D762429BD8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7696803"/>
        <c:axId val="52279072"/>
      </c:lineChart>
      <c:catAx>
        <c:axId val="27696803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279072"/>
        <c:crosses val="autoZero"/>
        <c:auto val="1"/>
        <c:lblAlgn val="ctr"/>
        <c:lblOffset val="100"/>
        <c:noMultiLvlLbl val="0"/>
      </c:catAx>
      <c:valAx>
        <c:axId val="52279072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7696803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0D-4F14-A7CF-25D45876E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0D-4F14-A7CF-25D45876E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0D-4F14-A7CF-25D45876E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D-4F14-A7CF-25D45876E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0D-4F14-A7CF-25D45876E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D-4F14-A7CF-25D45876E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0D-4F14-A7CF-25D45876E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D-4F14-A7CF-25D45876E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0D-4F14-A7CF-25D45876E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0D-4F14-A7CF-25D45876E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0D-4F14-A7CF-25D45876E3B9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83.140974</c:v>
              </c:pt>
              <c:pt idx="1">
                <c:v>82.701070999999999</c:v>
              </c:pt>
              <c:pt idx="2">
                <c:v>81.861801</c:v>
              </c:pt>
              <c:pt idx="3">
                <c:v>80.955337999999998</c:v>
              </c:pt>
              <c:pt idx="4">
                <c:v>81.284854999999993</c:v>
              </c:pt>
              <c:pt idx="5">
                <c:v>81.498364999999993</c:v>
              </c:pt>
              <c:pt idx="6">
                <c:v>82.006523000000001</c:v>
              </c:pt>
              <c:pt idx="7">
                <c:v>81.735153999999994</c:v>
              </c:pt>
              <c:pt idx="8">
                <c:v>81.815203999999994</c:v>
              </c:pt>
              <c:pt idx="9">
                <c:v>81.558797999999996</c:v>
              </c:pt>
              <c:pt idx="10">
                <c:v>80.029932000000002</c:v>
              </c:pt>
              <c:pt idx="11">
                <c:v>79.90437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10D-4F14-A7CF-25D45876E3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935655"/>
        <c:axId val="28977087"/>
      </c:lineChart>
      <c:catAx>
        <c:axId val="1693565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8977087"/>
        <c:crosses val="autoZero"/>
        <c:auto val="1"/>
        <c:lblAlgn val="ctr"/>
        <c:lblOffset val="100"/>
        <c:noMultiLvlLbl val="0"/>
      </c:catAx>
      <c:valAx>
        <c:axId val="2897708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93565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general'!$E$7:$E$34</c:f>
              <c:numCache>
                <c:formatCode>#,##0</c:formatCode>
                <c:ptCount val="28"/>
                <c:pt idx="0">
                  <c:v>195669</c:v>
                </c:pt>
                <c:pt idx="1">
                  <c:v>648350</c:v>
                </c:pt>
                <c:pt idx="2">
                  <c:v>525666</c:v>
                </c:pt>
                <c:pt idx="3">
                  <c:v>370289</c:v>
                </c:pt>
                <c:pt idx="4">
                  <c:v>21285874</c:v>
                </c:pt>
                <c:pt idx="5">
                  <c:v>797348</c:v>
                </c:pt>
                <c:pt idx="6">
                  <c:v>4765900</c:v>
                </c:pt>
                <c:pt idx="7">
                  <c:v>16108635</c:v>
                </c:pt>
                <c:pt idx="8">
                  <c:v>2776031</c:v>
                </c:pt>
                <c:pt idx="9">
                  <c:v>271060</c:v>
                </c:pt>
                <c:pt idx="10">
                  <c:v>706258</c:v>
                </c:pt>
                <c:pt idx="11">
                  <c:v>190277</c:v>
                </c:pt>
                <c:pt idx="12">
                  <c:v>288209</c:v>
                </c:pt>
                <c:pt idx="13">
                  <c:v>651802</c:v>
                </c:pt>
                <c:pt idx="14">
                  <c:v>640259</c:v>
                </c:pt>
                <c:pt idx="15">
                  <c:v>6978325</c:v>
                </c:pt>
                <c:pt idx="16">
                  <c:v>1817012</c:v>
                </c:pt>
                <c:pt idx="17">
                  <c:v>396549</c:v>
                </c:pt>
                <c:pt idx="18">
                  <c:v>149852</c:v>
                </c:pt>
                <c:pt idx="19">
                  <c:v>47798</c:v>
                </c:pt>
                <c:pt idx="20">
                  <c:v>898534</c:v>
                </c:pt>
                <c:pt idx="21">
                  <c:v>2955872</c:v>
                </c:pt>
                <c:pt idx="22">
                  <c:v>1211149</c:v>
                </c:pt>
                <c:pt idx="23">
                  <c:v>569023</c:v>
                </c:pt>
                <c:pt idx="24">
                  <c:v>604994</c:v>
                </c:pt>
                <c:pt idx="25">
                  <c:v>23311097</c:v>
                </c:pt>
                <c:pt idx="26">
                  <c:v>1565073</c:v>
                </c:pt>
                <c:pt idx="27">
                  <c:v>313674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2-4C4C-9BEB-C715C2B1A4C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 general'!$A$7:$A$34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 general'!$D$7:$D$34</c:f>
              <c:numCache>
                <c:formatCode>#,##0</c:formatCode>
                <c:ptCount val="28"/>
                <c:pt idx="0">
                  <c:v>122201</c:v>
                </c:pt>
                <c:pt idx="1">
                  <c:v>458052</c:v>
                </c:pt>
                <c:pt idx="2">
                  <c:v>558420</c:v>
                </c:pt>
                <c:pt idx="3">
                  <c:v>432420</c:v>
                </c:pt>
                <c:pt idx="4">
                  <c:v>22002267</c:v>
                </c:pt>
                <c:pt idx="5">
                  <c:v>828773</c:v>
                </c:pt>
                <c:pt idx="6">
                  <c:v>4900020</c:v>
                </c:pt>
                <c:pt idx="7">
                  <c:v>15891402</c:v>
                </c:pt>
                <c:pt idx="8">
                  <c:v>2617305</c:v>
                </c:pt>
                <c:pt idx="9">
                  <c:v>307593</c:v>
                </c:pt>
                <c:pt idx="10">
                  <c:v>419526</c:v>
                </c:pt>
                <c:pt idx="11">
                  <c:v>192193</c:v>
                </c:pt>
                <c:pt idx="12">
                  <c:v>308993</c:v>
                </c:pt>
                <c:pt idx="13">
                  <c:v>520482</c:v>
                </c:pt>
                <c:pt idx="14">
                  <c:v>566292</c:v>
                </c:pt>
                <c:pt idx="15">
                  <c:v>6816996</c:v>
                </c:pt>
                <c:pt idx="16">
                  <c:v>1315241</c:v>
                </c:pt>
                <c:pt idx="17">
                  <c:v>359468</c:v>
                </c:pt>
                <c:pt idx="18">
                  <c:v>150264</c:v>
                </c:pt>
                <c:pt idx="19">
                  <c:v>265772</c:v>
                </c:pt>
                <c:pt idx="20">
                  <c:v>770336</c:v>
                </c:pt>
                <c:pt idx="21">
                  <c:v>3133632</c:v>
                </c:pt>
                <c:pt idx="22">
                  <c:v>1213363</c:v>
                </c:pt>
                <c:pt idx="23">
                  <c:v>550230</c:v>
                </c:pt>
                <c:pt idx="24">
                  <c:v>657937</c:v>
                </c:pt>
                <c:pt idx="25">
                  <c:v>24390502</c:v>
                </c:pt>
                <c:pt idx="26">
                  <c:v>1556266</c:v>
                </c:pt>
                <c:pt idx="27">
                  <c:v>258197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2-4C4C-9BEB-C715C2B1A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464540"/>
        <c:axId val="17516439"/>
      </c:barChart>
      <c:catAx>
        <c:axId val="204645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516439"/>
        <c:crosses val="autoZero"/>
        <c:auto val="1"/>
        <c:lblAlgn val="ctr"/>
        <c:lblOffset val="100"/>
        <c:noMultiLvlLbl val="0"/>
      </c:catAx>
      <c:valAx>
        <c:axId val="1751643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46454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D-4509-9F9D-056A99C2CBE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D-4509-9F9D-056A99C2CB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D-4509-9F9D-056A99C2CBE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D-4509-9F9D-056A99C2CBE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D-4509-9F9D-056A99C2CBE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D-4509-9F9D-056A99C2CBE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D-4509-9F9D-056A99C2CBE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D-4509-9F9D-056A99C2CBE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D-4509-9F9D-056A99C2CBE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D-4509-9F9D-056A99C2CBE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D-4509-9F9D-056A99C2CBE4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276.83361300000001</c:v>
              </c:pt>
              <c:pt idx="1">
                <c:v>276.90958699999999</c:v>
              </c:pt>
              <c:pt idx="2">
                <c:v>277.65369199999998</c:v>
              </c:pt>
              <c:pt idx="3">
                <c:v>277.44977499999999</c:v>
              </c:pt>
              <c:pt idx="4">
                <c:v>277.42059999999998</c:v>
              </c:pt>
              <c:pt idx="5">
                <c:v>277.11620900000003</c:v>
              </c:pt>
              <c:pt idx="6">
                <c:v>278.30227400000001</c:v>
              </c:pt>
              <c:pt idx="7">
                <c:v>277.95189599999998</c:v>
              </c:pt>
              <c:pt idx="8">
                <c:v>276.26565299999999</c:v>
              </c:pt>
              <c:pt idx="9">
                <c:v>276.01925899999998</c:v>
              </c:pt>
              <c:pt idx="10">
                <c:v>276.62656099999998</c:v>
              </c:pt>
              <c:pt idx="11">
                <c:v>277.42833200000001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52D-4509-9F9D-056A99C2CB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113314"/>
        <c:axId val="45540215"/>
      </c:lineChart>
      <c:catAx>
        <c:axId val="58113314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5540215"/>
        <c:crosses val="autoZero"/>
        <c:auto val="1"/>
        <c:lblAlgn val="ctr"/>
        <c:lblOffset val="100"/>
        <c:noMultiLvlLbl val="0"/>
      </c:catAx>
      <c:valAx>
        <c:axId val="4554021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113314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70-427F-8DE8-CB4713F74A5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70-427F-8DE8-CB4713F74A5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70-427F-8DE8-CB4713F74A5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70-427F-8DE8-CB4713F74A5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70-427F-8DE8-CB4713F74A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70-427F-8DE8-CB4713F74A5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70-427F-8DE8-CB4713F74A5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70-427F-8DE8-CB4713F74A5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70-427F-8DE8-CB4713F74A5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70-427F-8DE8-CB4713F74A5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70-427F-8DE8-CB4713F74A5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190.99995200000001</c:v>
              </c:pt>
              <c:pt idx="1">
                <c:v>190.534347</c:v>
              </c:pt>
              <c:pt idx="2">
                <c:v>190.90903</c:v>
              </c:pt>
              <c:pt idx="3">
                <c:v>190.58229700000001</c:v>
              </c:pt>
              <c:pt idx="4">
                <c:v>190.15519</c:v>
              </c:pt>
              <c:pt idx="5">
                <c:v>189.89612500000001</c:v>
              </c:pt>
              <c:pt idx="6">
                <c:v>190.87188499999999</c:v>
              </c:pt>
              <c:pt idx="7">
                <c:v>190.36686499999999</c:v>
              </c:pt>
              <c:pt idx="8">
                <c:v>189.18060700000001</c:v>
              </c:pt>
              <c:pt idx="9">
                <c:v>189.08927199999999</c:v>
              </c:pt>
              <c:pt idx="10">
                <c:v>189.55545900000001</c:v>
              </c:pt>
              <c:pt idx="11">
                <c:v>189.88164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5370-427F-8DE8-CB4713F74A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1792619"/>
        <c:axId val="35616465"/>
      </c:lineChart>
      <c:catAx>
        <c:axId val="11792619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616465"/>
        <c:crosses val="autoZero"/>
        <c:auto val="1"/>
        <c:lblAlgn val="ctr"/>
        <c:lblOffset val="100"/>
        <c:noMultiLvlLbl val="0"/>
      </c:catAx>
      <c:valAx>
        <c:axId val="35616465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92619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54-4C54-B7F5-2D9E87910D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4-4C54-B7F5-2D9E87910D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4-4C54-B7F5-2D9E87910D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4-4C54-B7F5-2D9E87910D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4-4C54-B7F5-2D9E87910D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54-4C54-B7F5-2D9E87910D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4-4C54-B7F5-2D9E87910DA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4-4C54-B7F5-2D9E87910DA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4-4C54-B7F5-2D9E87910DAE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4-4C54-B7F5-2D9E87910DA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4-4C54-B7F5-2D9E87910DAE}"/>
                </c:ext>
              </c:extLst>
            </c:dLbl>
            <c:numFmt formatCode="#,##0.00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#,##0.00</c:formatCode>
              <c:ptCount val="12"/>
              <c:pt idx="0">
                <c:v>18.15981425</c:v>
              </c:pt>
              <c:pt idx="1">
                <c:v>18.187540500000001</c:v>
              </c:pt>
              <c:pt idx="2">
                <c:v>18.324714749999998</c:v>
              </c:pt>
              <c:pt idx="3">
                <c:v>18.38336425</c:v>
              </c:pt>
              <c:pt idx="4">
                <c:v>18.433508499999999</c:v>
              </c:pt>
              <c:pt idx="5">
                <c:v>18.499367249999999</c:v>
              </c:pt>
              <c:pt idx="6">
                <c:v>18.652205500000001</c:v>
              </c:pt>
              <c:pt idx="7">
                <c:v>18.63454625</c:v>
              </c:pt>
              <c:pt idx="8">
                <c:v>18.58789475</c:v>
              </c:pt>
              <c:pt idx="9">
                <c:v>18.631975749999999</c:v>
              </c:pt>
              <c:pt idx="10">
                <c:v>18.761938499999999</c:v>
              </c:pt>
              <c:pt idx="11">
                <c:v>18.857831000000001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E54-4C54-B7F5-2D9E87910D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1049547"/>
        <c:axId val="38501073"/>
      </c:lineChart>
      <c:catAx>
        <c:axId val="51049547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8501073"/>
        <c:crosses val="autoZero"/>
        <c:auto val="1"/>
        <c:lblAlgn val="ctr"/>
        <c:lblOffset val="100"/>
        <c:noMultiLvlLbl val="0"/>
      </c:catAx>
      <c:valAx>
        <c:axId val="38501073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1049547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TRÁFICO TOTAL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6-4C1B-8517-7D86B74A413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6-4C1B-8517-7D86B74A413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6-4C1B-8517-7D86B74A413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6-4C1B-8517-7D86B74A413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6-4C1B-8517-7D86B74A413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6-4C1B-8517-7D86B74A413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6-4C1B-8517-7D86B74A413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6-4C1B-8517-7D86B74A413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6-4C1B-8517-7D86B74A413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6-4C1B-8517-7D86B74A413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6-4C1B-8517-7D86B74A4133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3.4284085492297992E-4</c:v>
              </c:pt>
              <c:pt idx="1">
                <c:v>-6.1814643110125814E-3</c:v>
              </c:pt>
              <c:pt idx="2">
                <c:v>-4.9559731894615903E-3</c:v>
              </c:pt>
              <c:pt idx="3">
                <c:v>-1.0355570827822871E-2</c:v>
              </c:pt>
              <c:pt idx="4">
                <c:v>-9.8268255076892526E-3</c:v>
              </c:pt>
              <c:pt idx="5">
                <c:v>-6.4682436667065817E-3</c:v>
              </c:pt>
              <c:pt idx="6">
                <c:v>-1.7297205328692361E-3</c:v>
              </c:pt>
              <c:pt idx="7">
                <c:v>-2.7821256670780372E-3</c:v>
              </c:pt>
              <c:pt idx="8">
                <c:v>-1.497884504540271E-3</c:v>
              </c:pt>
              <c:pt idx="9">
                <c:v>-1.8769129842692771E-3</c:v>
              </c:pt>
              <c:pt idx="10">
                <c:v>-3.9054792913278381E-3</c:v>
              </c:pt>
              <c:pt idx="11">
                <c:v>6.7678815284670589E-4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F486-4C1B-8517-7D86B74A41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729815"/>
        <c:axId val="50562810"/>
      </c:lineChart>
      <c:catAx>
        <c:axId val="1372981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562810"/>
        <c:crosses val="autoZero"/>
        <c:auto val="1"/>
        <c:lblAlgn val="ctr"/>
        <c:lblOffset val="100"/>
        <c:noMultiLvlLbl val="0"/>
      </c:catAx>
      <c:valAx>
        <c:axId val="50562810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72981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LÍQUIDOS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43-4698-95AA-923D0AAFA40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43-4698-95AA-923D0AAFA40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43-4698-95AA-923D0AAFA40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43-4698-95AA-923D0AAFA40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43-4698-95AA-923D0AAFA4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43-4698-95AA-923D0AAFA40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43-4698-95AA-923D0AAFA40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43-4698-95AA-923D0AAFA40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43-4698-95AA-923D0AAFA405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43-4698-95AA-923D0AAFA40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43-4698-95AA-923D0AAFA405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-6.7106873618553997E-3</c:v>
              </c:pt>
              <c:pt idx="1">
                <c:v>-2.414654681890591E-2</c:v>
              </c:pt>
              <c:pt idx="2">
                <c:v>-1.6409727342620872E-2</c:v>
              </c:pt>
              <c:pt idx="3">
                <c:v>-2.2083480814792111E-2</c:v>
              </c:pt>
              <c:pt idx="4">
                <c:v>-1.546535161175462E-2</c:v>
              </c:pt>
              <c:pt idx="5">
                <c:v>2.9307568041835909E-3</c:v>
              </c:pt>
              <c:pt idx="6">
                <c:v>5.8481044500184824E-3</c:v>
              </c:pt>
              <c:pt idx="7">
                <c:v>1.007160201351311E-2</c:v>
              </c:pt>
              <c:pt idx="8">
                <c:v>1.6783000907404821E-2</c:v>
              </c:pt>
              <c:pt idx="9">
                <c:v>2.6553012526024419E-2</c:v>
              </c:pt>
              <c:pt idx="10">
                <c:v>2.6196846420716291E-2</c:v>
              </c:pt>
              <c:pt idx="11">
                <c:v>2.9246131613279401E-2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C843-4698-95AA-923D0AAFA4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2425278"/>
        <c:axId val="17222311"/>
      </c:lineChart>
      <c:catAx>
        <c:axId val="12425278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22311"/>
        <c:crosses val="autoZero"/>
        <c:auto val="1"/>
        <c:lblAlgn val="ctr"/>
        <c:lblOffset val="100"/>
        <c:noMultiLvlLbl val="0"/>
      </c:catAx>
      <c:valAx>
        <c:axId val="17222311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25278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GRANELES SÓLIDOS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D0-48EC-9ADF-28608E63AB0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D0-48EC-9ADF-28608E63AB0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0-48EC-9ADF-28608E63AB0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0-48EC-9ADF-28608E63AB0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0-48EC-9ADF-28608E63AB0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0-48EC-9ADF-28608E63AB0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0-48EC-9ADF-28608E63AB0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0-48EC-9ADF-28608E63AB0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0-48EC-9ADF-28608E63AB0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0-48EC-9ADF-28608E63AB0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D0-48EC-9ADF-28608E63AB0B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-4.2811718803804508E-2</c:v>
              </c:pt>
              <c:pt idx="1">
                <c:v>-3.0126609878090019E-2</c:v>
              </c:pt>
              <c:pt idx="2">
                <c:v>-3.8587089532784391E-2</c:v>
              </c:pt>
              <c:pt idx="3">
                <c:v>-4.5797160390013268E-2</c:v>
              </c:pt>
              <c:pt idx="4">
                <c:v>-4.2264867298865277E-2</c:v>
              </c:pt>
              <c:pt idx="5">
                <c:v>-3.9218451365199532E-2</c:v>
              </c:pt>
              <c:pt idx="6">
                <c:v>-3.3935841219392651E-2</c:v>
              </c:pt>
              <c:pt idx="7">
                <c:v>-3.5727994852317903E-2</c:v>
              </c:pt>
              <c:pt idx="8">
                <c:v>-1.9038024672316169E-2</c:v>
              </c:pt>
              <c:pt idx="9">
                <c:v>-2.9747181175352279E-2</c:v>
              </c:pt>
              <c:pt idx="10">
                <c:v>-5.6052394786375852E-2</c:v>
              </c:pt>
              <c:pt idx="11">
                <c:v>-5.3560096618293397E-2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5D0-48EC-9ADF-28608E63AB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643232"/>
        <c:axId val="6460504"/>
      </c:lineChart>
      <c:catAx>
        <c:axId val="16643232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60504"/>
        <c:crosses val="autoZero"/>
        <c:auto val="1"/>
        <c:lblAlgn val="ctr"/>
        <c:lblOffset val="100"/>
        <c:noMultiLvlLbl val="0"/>
      </c:catAx>
      <c:valAx>
        <c:axId val="6460504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643232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 GENERAL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4-469B-B5C6-60702E1BAC5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4-469B-B5C6-60702E1BAC5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4-469B-B5C6-60702E1BAC5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4-469B-B5C6-60702E1BAC5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4-469B-B5C6-60702E1BAC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4-469B-B5C6-60702E1BAC5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4-469B-B5C6-60702E1BAC5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4-469B-B5C6-60702E1BAC5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4-469B-B5C6-60702E1BAC5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4-469B-B5C6-60702E1BAC5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4-469B-B5C6-60702E1BAC52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2.003547479597936E-2</c:v>
              </c:pt>
              <c:pt idx="1">
                <c:v>1.4598537899441251E-2</c:v>
              </c:pt>
              <c:pt idx="2">
                <c:v>1.4471776338199819E-2</c:v>
              </c:pt>
              <c:pt idx="3">
                <c:v>9.5315134313810387E-3</c:v>
              </c:pt>
              <c:pt idx="4">
                <c:v>4.9446014709753324E-3</c:v>
              </c:pt>
              <c:pt idx="5">
                <c:v>-1.4024376095638619E-3</c:v>
              </c:pt>
              <c:pt idx="6">
                <c:v>4.1998085678118316E-3</c:v>
              </c:pt>
              <c:pt idx="7">
                <c:v>-6.8192611900426187E-4</c:v>
              </c:pt>
              <c:pt idx="8">
                <c:v>-8.3556192705361073E-3</c:v>
              </c:pt>
              <c:pt idx="9">
                <c:v>-1.0830198445296989E-2</c:v>
              </c:pt>
              <c:pt idx="10">
                <c:v>-6.8580957633126768E-3</c:v>
              </c:pt>
              <c:pt idx="11">
                <c:v>-1.009798891401201E-3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054-469B-B5C6-60702E1BAC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029790"/>
        <c:axId val="39108826"/>
      </c:lineChart>
      <c:catAx>
        <c:axId val="58029790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08826"/>
        <c:crosses val="autoZero"/>
        <c:auto val="1"/>
        <c:lblAlgn val="ctr"/>
        <c:lblOffset val="100"/>
        <c:noMultiLvlLbl val="0"/>
      </c:catAx>
      <c:valAx>
        <c:axId val="39108826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029790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MERCANCÍAS EN CONTENEDORES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A5-4560-9F64-45E8882F842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A5-4560-9F64-45E8882F842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5-4560-9F64-45E8882F842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5-4560-9F64-45E8882F842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5-4560-9F64-45E8882F84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5-4560-9F64-45E8882F842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5-4560-9F64-45E8882F842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5-4560-9F64-45E8882F842F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A5-4560-9F64-45E8882F842F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5-4560-9F64-45E8882F842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A5-4560-9F64-45E8882F842F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2.336570050543723E-2</c:v>
              </c:pt>
              <c:pt idx="1">
                <c:v>1.0424588352852831E-2</c:v>
              </c:pt>
              <c:pt idx="2">
                <c:v>8.4825588893469306E-3</c:v>
              </c:pt>
              <c:pt idx="3">
                <c:v>1.8600674456687699E-4</c:v>
              </c:pt>
              <c:pt idx="4">
                <c:v>-8.0048769666959882E-3</c:v>
              </c:pt>
              <c:pt idx="5">
                <c:v>-1.468776138515334E-2</c:v>
              </c:pt>
              <c:pt idx="6">
                <c:v>-8.1928221222227551E-3</c:v>
              </c:pt>
              <c:pt idx="7">
                <c:v>-1.359143841095291E-2</c:v>
              </c:pt>
              <c:pt idx="8">
                <c:v>-2.1656316268796369E-2</c:v>
              </c:pt>
              <c:pt idx="9">
                <c:v>-2.1681639244664951E-2</c:v>
              </c:pt>
              <c:pt idx="10">
                <c:v>-1.4748419758892311E-2</c:v>
              </c:pt>
              <c:pt idx="11">
                <c:v>-9.9577896219038616E-3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9A5-4560-9F64-45E8882F84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1119826"/>
        <c:axId val="47416437"/>
      </c:lineChart>
      <c:catAx>
        <c:axId val="31119826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416437"/>
        <c:crosses val="autoZero"/>
        <c:auto val="1"/>
        <c:lblAlgn val="ctr"/>
        <c:lblOffset val="100"/>
        <c:noMultiLvlLbl val="0"/>
      </c:catAx>
      <c:valAx>
        <c:axId val="47416437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119826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600" b="1" i="0" u="none" kern="1200" spc="0" baseline="0">
                <a:solidFill>
                  <a:srgbClr val="002060"/>
                </a:solidFill>
                <a:latin typeface="Arial"/>
                <a:ea typeface="Arial"/>
              </a:defRPr>
            </a:pPr>
            <a:r>
              <a:rPr lang="en-US"/>
              <a:t>TEUS</a:t>
            </a:r>
          </a:p>
        </c:rich>
      </c:tx>
      <c:overlay val="0"/>
      <c:spPr>
        <a:noFill/>
        <a:ln w="635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"/>
          <c:y val="0.127"/>
          <c:w val="0.82099999999999995"/>
          <c:h val="0.66825000000000001"/>
        </c:manualLayout>
      </c:layout>
      <c:lineChart>
        <c:grouping val="standard"/>
        <c:varyColors val="0"/>
        <c:ser>
          <c:idx val="2"/>
          <c:order val="0"/>
          <c:tx>
            <c:v>2026</c:v>
          </c:tx>
          <c:spPr>
            <a:ln w="38100" cap="rnd" cmpd="sng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3-4246-AE35-96E032A51C0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3-4246-AE35-96E032A51C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3-4246-AE35-96E032A51C0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3-4246-AE35-96E032A51C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3-4246-AE35-96E032A51C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3-4246-AE35-96E032A51C0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3-4246-AE35-96E032A51C0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03-4246-AE35-96E032A51C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03-4246-AE35-96E032A51C0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03-4246-AE35-96E032A51C0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03-4246-AE35-96E032A51C0C}"/>
                </c:ext>
              </c:extLst>
            </c:dLbl>
            <c:numFmt formatCode="0.00%;[Red]\-0.00%" sourceLinked="0"/>
            <c:spPr>
              <a:noFill/>
              <a:ln w="635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000" b="0" i="0" u="non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2"/>
              <c:pt idx="0">
                <c:v>may.-25</c:v>
              </c:pt>
              <c:pt idx="1">
                <c:v>jun.-25</c:v>
              </c:pt>
              <c:pt idx="2">
                <c:v>jul.-25</c:v>
              </c:pt>
              <c:pt idx="3">
                <c:v>ago.-25</c:v>
              </c:pt>
              <c:pt idx="4">
                <c:v>sep.-25</c:v>
              </c:pt>
              <c:pt idx="5">
                <c:v>oct.-25</c:v>
              </c:pt>
              <c:pt idx="6">
                <c:v>nov.-25</c:v>
              </c:pt>
              <c:pt idx="7">
                <c:v>dic.-25</c:v>
              </c:pt>
              <c:pt idx="8">
                <c:v>ene.-26</c:v>
              </c:pt>
              <c:pt idx="9">
                <c:v>feb.-26</c:v>
              </c:pt>
              <c:pt idx="10">
                <c:v>mar.-26</c:v>
              </c:pt>
              <c:pt idx="11">
                <c:v>abr.-26</c:v>
              </c:pt>
            </c:strLit>
          </c:cat>
          <c:val>
            <c:numLit>
              <c:formatCode>0.00%</c:formatCode>
              <c:ptCount val="12"/>
              <c:pt idx="0">
                <c:v>5.444082571864383E-2</c:v>
              </c:pt>
              <c:pt idx="1">
                <c:v>4.3538300438353959E-2</c:v>
              </c:pt>
              <c:pt idx="2">
                <c:v>4.5570360092334568E-2</c:v>
              </c:pt>
              <c:pt idx="3">
                <c:v>4.0288038579813987E-2</c:v>
              </c:pt>
              <c:pt idx="4">
                <c:v>3.3337877267338167E-2</c:v>
              </c:pt>
              <c:pt idx="5">
                <c:v>2.7936305332196341E-2</c:v>
              </c:pt>
              <c:pt idx="6">
                <c:v>3.4056089107909152E-2</c:v>
              </c:pt>
              <c:pt idx="7">
                <c:v>2.7701164027443569E-2</c:v>
              </c:pt>
              <c:pt idx="8">
                <c:v>2.1326857420647442E-2</c:v>
              </c:pt>
              <c:pt idx="9">
                <c:v>2.2465739540041E-2</c:v>
              </c:pt>
              <c:pt idx="10">
                <c:v>3.2726961580113761E-2</c:v>
              </c:pt>
              <c:pt idx="11">
                <c:v>3.8310164520200307E-2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1A03-4246-AE35-96E032A51C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1469615"/>
        <c:axId val="42547668"/>
      </c:lineChart>
      <c:catAx>
        <c:axId val="21469615"/>
        <c:scaling>
          <c:orientation val="minMax"/>
        </c:scaling>
        <c:delete val="0"/>
        <c:axPos val="b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2547668"/>
        <c:crosses val="autoZero"/>
        <c:auto val="1"/>
        <c:lblAlgn val="ctr"/>
        <c:lblOffset val="100"/>
        <c:noMultiLvlLbl val="0"/>
      </c:catAx>
      <c:valAx>
        <c:axId val="42547668"/>
        <c:scaling>
          <c:orientation val="minMax"/>
        </c:scaling>
        <c:delete val="0"/>
        <c:axPos val="l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;[Red]\-0%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69615"/>
        <c:crosses val="autoZero"/>
        <c:crossBetween val="midCat"/>
      </c:valAx>
      <c:spPr>
        <a:noFill/>
        <a:ln w="6350" cap="flat" cmpd="sng">
          <a:solidFill>
            <a:schemeClr val="tx1">
              <a:lumMod val="15000"/>
              <a:lumOff val="85000"/>
            </a:schemeClr>
          </a:solidFill>
          <a:prstDash val="sysDot"/>
          <a:bevel/>
        </a:ln>
        <a:effectLst/>
      </c:spPr>
    </c:plotArea>
    <c:plotVisOnly val="1"/>
    <c:dispBlanksAs val="zero"/>
    <c:showDLblsOverMax val="1"/>
  </c:chart>
  <c:spPr>
    <a:solidFill>
      <a:schemeClr val="bg1"/>
    </a:solidFill>
    <a:ln w="12700" cap="flat" cmpd="sng">
      <a:solidFill>
        <a:schemeClr val="tx1"/>
      </a:solidFill>
      <a:round/>
    </a:ln>
    <a:effectLst/>
  </c:spPr>
  <c:txPr>
    <a:bodyPr rot="0" vert="horz" wrap="square"/>
    <a:lstStyle/>
    <a:p>
      <a:pPr>
        <a:defRPr lang="en-US" sz="1000" u="none" baseline="0">
          <a:solidFill>
            <a:srgbClr val="00206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contenedores'!$E$7:$E$34</c:f>
              <c:numCache>
                <c:formatCode>#,##0</c:formatCode>
                <c:ptCount val="28"/>
                <c:pt idx="0">
                  <c:v>0</c:v>
                </c:pt>
                <c:pt idx="1">
                  <c:v>606621</c:v>
                </c:pt>
                <c:pt idx="2">
                  <c:v>49775</c:v>
                </c:pt>
                <c:pt idx="3">
                  <c:v>74</c:v>
                </c:pt>
                <c:pt idx="4">
                  <c:v>16589620</c:v>
                </c:pt>
                <c:pt idx="5">
                  <c:v>509684</c:v>
                </c:pt>
                <c:pt idx="6">
                  <c:v>85238</c:v>
                </c:pt>
                <c:pt idx="7">
                  <c:v>12306756</c:v>
                </c:pt>
                <c:pt idx="8">
                  <c:v>1632995</c:v>
                </c:pt>
                <c:pt idx="9">
                  <c:v>184012</c:v>
                </c:pt>
                <c:pt idx="10">
                  <c:v>688771</c:v>
                </c:pt>
                <c:pt idx="11">
                  <c:v>24482</c:v>
                </c:pt>
                <c:pt idx="12">
                  <c:v>33051</c:v>
                </c:pt>
                <c:pt idx="13">
                  <c:v>358728</c:v>
                </c:pt>
                <c:pt idx="14">
                  <c:v>344031</c:v>
                </c:pt>
                <c:pt idx="15">
                  <c:v>5044525</c:v>
                </c:pt>
                <c:pt idx="16">
                  <c:v>1655423</c:v>
                </c:pt>
                <c:pt idx="17">
                  <c:v>158985</c:v>
                </c:pt>
                <c:pt idx="18">
                  <c:v>8407</c:v>
                </c:pt>
                <c:pt idx="19">
                  <c:v>0</c:v>
                </c:pt>
                <c:pt idx="20">
                  <c:v>0</c:v>
                </c:pt>
                <c:pt idx="21">
                  <c:v>1422888</c:v>
                </c:pt>
                <c:pt idx="22">
                  <c:v>506348</c:v>
                </c:pt>
                <c:pt idx="23">
                  <c:v>363906</c:v>
                </c:pt>
                <c:pt idx="24">
                  <c:v>49665</c:v>
                </c:pt>
                <c:pt idx="25">
                  <c:v>18306289</c:v>
                </c:pt>
                <c:pt idx="26">
                  <c:v>992762</c:v>
                </c:pt>
                <c:pt idx="27">
                  <c:v>116946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B-4B86-86C5-25CE0FDF229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'Mercancías contenedores'!$A$7:$A$34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'Mercancías contenedores'!$D$7:$D$34</c:f>
              <c:numCache>
                <c:formatCode>#,##0</c:formatCode>
                <c:ptCount val="28"/>
                <c:pt idx="0">
                  <c:v>13</c:v>
                </c:pt>
                <c:pt idx="1">
                  <c:v>415840</c:v>
                </c:pt>
                <c:pt idx="2">
                  <c:v>99413</c:v>
                </c:pt>
                <c:pt idx="3">
                  <c:v>0</c:v>
                </c:pt>
                <c:pt idx="4">
                  <c:v>17321660</c:v>
                </c:pt>
                <c:pt idx="5">
                  <c:v>524012</c:v>
                </c:pt>
                <c:pt idx="6">
                  <c:v>93007</c:v>
                </c:pt>
                <c:pt idx="7">
                  <c:v>12128183</c:v>
                </c:pt>
                <c:pt idx="8">
                  <c:v>1519973</c:v>
                </c:pt>
                <c:pt idx="9">
                  <c:v>197728</c:v>
                </c:pt>
                <c:pt idx="10">
                  <c:v>415559</c:v>
                </c:pt>
                <c:pt idx="11">
                  <c:v>22245</c:v>
                </c:pt>
                <c:pt idx="12">
                  <c:v>119494</c:v>
                </c:pt>
                <c:pt idx="13">
                  <c:v>330645</c:v>
                </c:pt>
                <c:pt idx="14">
                  <c:v>298127</c:v>
                </c:pt>
                <c:pt idx="15">
                  <c:v>4995981</c:v>
                </c:pt>
                <c:pt idx="16">
                  <c:v>1177724</c:v>
                </c:pt>
                <c:pt idx="17">
                  <c:v>136725</c:v>
                </c:pt>
                <c:pt idx="18">
                  <c:v>10337</c:v>
                </c:pt>
                <c:pt idx="19">
                  <c:v>621</c:v>
                </c:pt>
                <c:pt idx="20">
                  <c:v>0</c:v>
                </c:pt>
                <c:pt idx="21">
                  <c:v>1620165</c:v>
                </c:pt>
                <c:pt idx="22">
                  <c:v>451801</c:v>
                </c:pt>
                <c:pt idx="23">
                  <c:v>355674</c:v>
                </c:pt>
                <c:pt idx="24">
                  <c:v>46696</c:v>
                </c:pt>
                <c:pt idx="25">
                  <c:v>19190395</c:v>
                </c:pt>
                <c:pt idx="26">
                  <c:v>964554</c:v>
                </c:pt>
                <c:pt idx="27">
                  <c:v>88635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BB-4B86-86C5-25CE0FDF2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31659"/>
        <c:axId val="63784553"/>
      </c:barChart>
      <c:catAx>
        <c:axId val="3631659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784553"/>
        <c:crosses val="autoZero"/>
        <c:auto val="1"/>
        <c:lblAlgn val="ctr"/>
        <c:lblOffset val="100"/>
        <c:noMultiLvlLbl val="0"/>
      </c:catAx>
      <c:valAx>
        <c:axId val="6378455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31659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Pesca!$E$7:$E$34</c:f>
              <c:numCache>
                <c:formatCode>#,##0</c:formatCode>
                <c:ptCount val="28"/>
                <c:pt idx="0">
                  <c:v>5874.43</c:v>
                </c:pt>
                <c:pt idx="1">
                  <c:v>0</c:v>
                </c:pt>
                <c:pt idx="2">
                  <c:v>474.03700000000009</c:v>
                </c:pt>
                <c:pt idx="3">
                  <c:v>2399.2139999999999</c:v>
                </c:pt>
                <c:pt idx="4">
                  <c:v>234.71100000000001</c:v>
                </c:pt>
                <c:pt idx="5">
                  <c:v>2794.2220000000002</c:v>
                </c:pt>
                <c:pt idx="6">
                  <c:v>383.69000000000023</c:v>
                </c:pt>
                <c:pt idx="7">
                  <c:v>362.78899999999999</c:v>
                </c:pt>
                <c:pt idx="8">
                  <c:v>0</c:v>
                </c:pt>
                <c:pt idx="9">
                  <c:v>52.408000000000001</c:v>
                </c:pt>
                <c:pt idx="10">
                  <c:v>852.34300000000007</c:v>
                </c:pt>
                <c:pt idx="11">
                  <c:v>0</c:v>
                </c:pt>
                <c:pt idx="12">
                  <c:v>32.780999999999999</c:v>
                </c:pt>
                <c:pt idx="13">
                  <c:v>2383.634</c:v>
                </c:pt>
                <c:pt idx="14">
                  <c:v>46.948999999999998</c:v>
                </c:pt>
                <c:pt idx="15">
                  <c:v>64.567999999999998</c:v>
                </c:pt>
                <c:pt idx="16">
                  <c:v>9.2200000000000006</c:v>
                </c:pt>
                <c:pt idx="17">
                  <c:v>738.30399999999997</c:v>
                </c:pt>
                <c:pt idx="18">
                  <c:v>0</c:v>
                </c:pt>
                <c:pt idx="19">
                  <c:v>153.95099999999999</c:v>
                </c:pt>
                <c:pt idx="20">
                  <c:v>6418.969000000001</c:v>
                </c:pt>
                <c:pt idx="21">
                  <c:v>491.2249999999998</c:v>
                </c:pt>
                <c:pt idx="22">
                  <c:v>575.14400000000001</c:v>
                </c:pt>
                <c:pt idx="23">
                  <c:v>0</c:v>
                </c:pt>
                <c:pt idx="24">
                  <c:v>518.08500000000004</c:v>
                </c:pt>
                <c:pt idx="25">
                  <c:v>536.74999999999989</c:v>
                </c:pt>
                <c:pt idx="26">
                  <c:v>7927.942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191-A40C-292979D56C7D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Pesca!$A$7:$A$34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Pesca!$D$7:$D$34</c:f>
              <c:numCache>
                <c:formatCode>#,##0</c:formatCode>
                <c:ptCount val="28"/>
                <c:pt idx="0">
                  <c:v>6015.3960000000015</c:v>
                </c:pt>
                <c:pt idx="1">
                  <c:v>0</c:v>
                </c:pt>
                <c:pt idx="2">
                  <c:v>750.97699999999998</c:v>
                </c:pt>
                <c:pt idx="3">
                  <c:v>3686.1119999999992</c:v>
                </c:pt>
                <c:pt idx="4">
                  <c:v>319.05300000000011</c:v>
                </c:pt>
                <c:pt idx="5">
                  <c:v>3273.806</c:v>
                </c:pt>
                <c:pt idx="6">
                  <c:v>559.67800000000011</c:v>
                </c:pt>
                <c:pt idx="7">
                  <c:v>474.62400000000002</c:v>
                </c:pt>
                <c:pt idx="8">
                  <c:v>0</c:v>
                </c:pt>
                <c:pt idx="9">
                  <c:v>77.081000000000003</c:v>
                </c:pt>
                <c:pt idx="10">
                  <c:v>584.86900000000003</c:v>
                </c:pt>
                <c:pt idx="11">
                  <c:v>0</c:v>
                </c:pt>
                <c:pt idx="12">
                  <c:v>60</c:v>
                </c:pt>
                <c:pt idx="13">
                  <c:v>3522.6640000000002</c:v>
                </c:pt>
                <c:pt idx="14">
                  <c:v>45.923000000000002</c:v>
                </c:pt>
                <c:pt idx="15">
                  <c:v>79.434999999999988</c:v>
                </c:pt>
                <c:pt idx="16">
                  <c:v>6.9280000000000017</c:v>
                </c:pt>
                <c:pt idx="17">
                  <c:v>623.98500000000001</c:v>
                </c:pt>
                <c:pt idx="18">
                  <c:v>0</c:v>
                </c:pt>
                <c:pt idx="19">
                  <c:v>217.97300000000001</c:v>
                </c:pt>
                <c:pt idx="20">
                  <c:v>8554.2090000000007</c:v>
                </c:pt>
                <c:pt idx="21">
                  <c:v>502.55000000000013</c:v>
                </c:pt>
                <c:pt idx="22">
                  <c:v>1348.3309999999999</c:v>
                </c:pt>
                <c:pt idx="23">
                  <c:v>0</c:v>
                </c:pt>
                <c:pt idx="24">
                  <c:v>385.42500000000001</c:v>
                </c:pt>
                <c:pt idx="25">
                  <c:v>394.50100000000009</c:v>
                </c:pt>
                <c:pt idx="26">
                  <c:v>9044.099000000002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191-A40C-292979D56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755565"/>
        <c:axId val="23394260"/>
      </c:barChart>
      <c:catAx>
        <c:axId val="675556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394260"/>
        <c:crosses val="autoZero"/>
        <c:auto val="1"/>
        <c:lblAlgn val="ctr"/>
        <c:lblOffset val="100"/>
        <c:noMultiLvlLbl val="0"/>
      </c:catAx>
      <c:valAx>
        <c:axId val="23394260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556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Avituallamiento!$E$7:$E$34</c:f>
              <c:numCache>
                <c:formatCode>#,##0</c:formatCode>
                <c:ptCount val="28"/>
                <c:pt idx="0">
                  <c:v>11068</c:v>
                </c:pt>
                <c:pt idx="1">
                  <c:v>7902</c:v>
                </c:pt>
                <c:pt idx="2">
                  <c:v>20524</c:v>
                </c:pt>
                <c:pt idx="3">
                  <c:v>12511</c:v>
                </c:pt>
                <c:pt idx="4">
                  <c:v>943865</c:v>
                </c:pt>
                <c:pt idx="5">
                  <c:v>42075</c:v>
                </c:pt>
                <c:pt idx="6">
                  <c:v>21875</c:v>
                </c:pt>
                <c:pt idx="7">
                  <c:v>539520</c:v>
                </c:pt>
                <c:pt idx="8">
                  <c:v>7405</c:v>
                </c:pt>
                <c:pt idx="9">
                  <c:v>90018</c:v>
                </c:pt>
                <c:pt idx="10">
                  <c:v>8823</c:v>
                </c:pt>
                <c:pt idx="11">
                  <c:v>232735</c:v>
                </c:pt>
                <c:pt idx="12">
                  <c:v>3560</c:v>
                </c:pt>
                <c:pt idx="13">
                  <c:v>10259</c:v>
                </c:pt>
                <c:pt idx="14">
                  <c:v>58046</c:v>
                </c:pt>
                <c:pt idx="15">
                  <c:v>1005658</c:v>
                </c:pt>
                <c:pt idx="16">
                  <c:v>45201</c:v>
                </c:pt>
                <c:pt idx="17">
                  <c:v>6475</c:v>
                </c:pt>
                <c:pt idx="18">
                  <c:v>1140</c:v>
                </c:pt>
                <c:pt idx="19">
                  <c:v>6095</c:v>
                </c:pt>
                <c:pt idx="20">
                  <c:v>12042</c:v>
                </c:pt>
                <c:pt idx="21">
                  <c:v>402037</c:v>
                </c:pt>
                <c:pt idx="22">
                  <c:v>15383</c:v>
                </c:pt>
                <c:pt idx="23">
                  <c:v>10025</c:v>
                </c:pt>
                <c:pt idx="24">
                  <c:v>41226</c:v>
                </c:pt>
                <c:pt idx="25">
                  <c:v>215865</c:v>
                </c:pt>
                <c:pt idx="26">
                  <c:v>22354</c:v>
                </c:pt>
                <c:pt idx="27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8-4374-9DF4-3EB6F12B69B5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Avituallamiento!$A$7:$A$34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Avituallamiento!$D$7:$D$34</c:f>
              <c:numCache>
                <c:formatCode>#,##0</c:formatCode>
                <c:ptCount val="28"/>
                <c:pt idx="0">
                  <c:v>21222</c:v>
                </c:pt>
                <c:pt idx="1">
                  <c:v>3278</c:v>
                </c:pt>
                <c:pt idx="2">
                  <c:v>20274</c:v>
                </c:pt>
                <c:pt idx="3">
                  <c:v>14922</c:v>
                </c:pt>
                <c:pt idx="4">
                  <c:v>1043971</c:v>
                </c:pt>
                <c:pt idx="5">
                  <c:v>34654</c:v>
                </c:pt>
                <c:pt idx="6">
                  <c:v>30978</c:v>
                </c:pt>
                <c:pt idx="7">
                  <c:v>524298</c:v>
                </c:pt>
                <c:pt idx="8">
                  <c:v>7494</c:v>
                </c:pt>
                <c:pt idx="9">
                  <c:v>81148</c:v>
                </c:pt>
                <c:pt idx="10">
                  <c:v>5502</c:v>
                </c:pt>
                <c:pt idx="11">
                  <c:v>246019</c:v>
                </c:pt>
                <c:pt idx="12">
                  <c:v>4535</c:v>
                </c:pt>
                <c:pt idx="13">
                  <c:v>12866</c:v>
                </c:pt>
                <c:pt idx="14">
                  <c:v>61748</c:v>
                </c:pt>
                <c:pt idx="15">
                  <c:v>1033973</c:v>
                </c:pt>
                <c:pt idx="16">
                  <c:v>22594</c:v>
                </c:pt>
                <c:pt idx="17">
                  <c:v>7848</c:v>
                </c:pt>
                <c:pt idx="18">
                  <c:v>1668</c:v>
                </c:pt>
                <c:pt idx="19">
                  <c:v>7090</c:v>
                </c:pt>
                <c:pt idx="20">
                  <c:v>11696</c:v>
                </c:pt>
                <c:pt idx="21">
                  <c:v>294412</c:v>
                </c:pt>
                <c:pt idx="22">
                  <c:v>18259</c:v>
                </c:pt>
                <c:pt idx="23">
                  <c:v>12536</c:v>
                </c:pt>
                <c:pt idx="24">
                  <c:v>33958</c:v>
                </c:pt>
                <c:pt idx="25">
                  <c:v>170789</c:v>
                </c:pt>
                <c:pt idx="26">
                  <c:v>36643</c:v>
                </c:pt>
                <c:pt idx="27">
                  <c:v>2433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8-4374-9DF4-3EB6F12B6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0059445"/>
        <c:axId val="46855839"/>
      </c:barChart>
      <c:catAx>
        <c:axId val="3005944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855839"/>
        <c:crosses val="autoZero"/>
        <c:auto val="1"/>
        <c:lblAlgn val="ctr"/>
        <c:lblOffset val="100"/>
        <c:noMultiLvlLbl val="0"/>
      </c:catAx>
      <c:valAx>
        <c:axId val="46855839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059445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50000000000002"/>
          <c:y val="3.925E-2"/>
          <c:w val="0.65175000000000005"/>
          <c:h val="0.93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'Total tráfico'!$AA$1</c:f>
              <c:strCache>
                <c:ptCount val="1"/>
                <c:pt idx="0">
                  <c:v>Acumulado 2026</c:v>
                </c:pt>
              </c:strCache>
            </c:strRef>
          </c:tx>
          <c:spPr>
            <a:solidFill>
              <a:srgbClr val="0A0A4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combustibles'!$E$7:$E$34</c:f>
              <c:numCache>
                <c:formatCode>#,##0</c:formatCode>
                <c:ptCount val="28"/>
                <c:pt idx="0">
                  <c:v>7193</c:v>
                </c:pt>
                <c:pt idx="1">
                  <c:v>584</c:v>
                </c:pt>
                <c:pt idx="2">
                  <c:v>8666</c:v>
                </c:pt>
                <c:pt idx="3">
                  <c:v>3853</c:v>
                </c:pt>
                <c:pt idx="4">
                  <c:v>896546</c:v>
                </c:pt>
                <c:pt idx="5">
                  <c:v>14336</c:v>
                </c:pt>
                <c:pt idx="6">
                  <c:v>77</c:v>
                </c:pt>
                <c:pt idx="7">
                  <c:v>438369</c:v>
                </c:pt>
                <c:pt idx="8">
                  <c:v>6156</c:v>
                </c:pt>
                <c:pt idx="9">
                  <c:v>6899</c:v>
                </c:pt>
                <c:pt idx="10">
                  <c:v>0</c:v>
                </c:pt>
                <c:pt idx="11">
                  <c:v>224561</c:v>
                </c:pt>
                <c:pt idx="12">
                  <c:v>2103</c:v>
                </c:pt>
                <c:pt idx="13">
                  <c:v>10259</c:v>
                </c:pt>
                <c:pt idx="14">
                  <c:v>50800</c:v>
                </c:pt>
                <c:pt idx="15">
                  <c:v>860315</c:v>
                </c:pt>
                <c:pt idx="16">
                  <c:v>27046</c:v>
                </c:pt>
                <c:pt idx="17">
                  <c:v>4208</c:v>
                </c:pt>
                <c:pt idx="18">
                  <c:v>0</c:v>
                </c:pt>
                <c:pt idx="19">
                  <c:v>3518</c:v>
                </c:pt>
                <c:pt idx="20">
                  <c:v>4523</c:v>
                </c:pt>
                <c:pt idx="21">
                  <c:v>323327</c:v>
                </c:pt>
                <c:pt idx="22">
                  <c:v>10444</c:v>
                </c:pt>
                <c:pt idx="23">
                  <c:v>5373</c:v>
                </c:pt>
                <c:pt idx="24">
                  <c:v>13579</c:v>
                </c:pt>
                <c:pt idx="25">
                  <c:v>177317</c:v>
                </c:pt>
                <c:pt idx="26">
                  <c:v>5335</c:v>
                </c:pt>
                <c:pt idx="27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D-420E-94E7-BC7F2EE6DBA0}"/>
            </c:ext>
          </c:extLst>
        </c:ser>
        <c:ser>
          <c:idx val="1"/>
          <c:order val="1"/>
          <c:tx>
            <c:strRef>
              <c:f>'Total tráfico'!$AA$2</c:f>
              <c:strCache>
                <c:ptCount val="1"/>
                <c:pt idx="0">
                  <c:v>Acumulado 2025</c:v>
                </c:pt>
              </c:strCache>
            </c:strRef>
          </c:tx>
          <c:spPr>
            <a:solidFill>
              <a:srgbClr val="38ABD4"/>
            </a:solidFill>
            <a:ln w="6350">
              <a:noFill/>
            </a:ln>
            <a:effectLst/>
          </c:spPr>
          <c:invertIfNegative val="0"/>
          <c:cat>
            <c:strRef>
              <c:f>'Avi. combustibles'!$A$7:$A$34</c:f>
              <c:strCache>
                <c:ptCount val="28"/>
                <c:pt idx="0">
                  <c:v>A Coruña</c:v>
                </c:pt>
                <c:pt idx="1">
                  <c:v>Alicante</c:v>
                </c:pt>
                <c:pt idx="2">
                  <c:v>Almería</c:v>
                </c:pt>
                <c:pt idx="3">
                  <c:v>Avilés</c:v>
                </c:pt>
                <c:pt idx="4">
                  <c:v>Bahía de Algeciras</c:v>
                </c:pt>
                <c:pt idx="5">
                  <c:v>Bahía de Cádiz</c:v>
                </c:pt>
                <c:pt idx="6">
                  <c:v>Baleares</c:v>
                </c:pt>
                <c:pt idx="7">
                  <c:v>Barcelona</c:v>
                </c:pt>
                <c:pt idx="8">
                  <c:v>Bilbao</c:v>
                </c:pt>
                <c:pt idx="9">
                  <c:v>Cartagena</c:v>
                </c:pt>
                <c:pt idx="10">
                  <c:v>Castellón</c:v>
                </c:pt>
                <c:pt idx="11">
                  <c:v>Ceuta</c:v>
                </c:pt>
                <c:pt idx="12">
                  <c:v>Ferrol-San Cibrao</c:v>
                </c:pt>
                <c:pt idx="13">
                  <c:v>Gijón</c:v>
                </c:pt>
                <c:pt idx="14">
                  <c:v>Huelva</c:v>
                </c:pt>
                <c:pt idx="15">
                  <c:v>Las Palmas</c:v>
                </c:pt>
                <c:pt idx="16">
                  <c:v>Málaga</c:v>
                </c:pt>
                <c:pt idx="17">
                  <c:v>Marín y Ría de Pontevedra</c:v>
                </c:pt>
                <c:pt idx="18">
                  <c:v>Melilla</c:v>
                </c:pt>
                <c:pt idx="19">
                  <c:v>Motril</c:v>
                </c:pt>
                <c:pt idx="20">
                  <c:v>Pasaia</c:v>
                </c:pt>
                <c:pt idx="21">
                  <c:v>Santa Cruz de Tenerife</c:v>
                </c:pt>
                <c:pt idx="22">
                  <c:v>Santander</c:v>
                </c:pt>
                <c:pt idx="23">
                  <c:v>Sevilla</c:v>
                </c:pt>
                <c:pt idx="24">
                  <c:v>Tarragona</c:v>
                </c:pt>
                <c:pt idx="25">
                  <c:v>Valencia</c:v>
                </c:pt>
                <c:pt idx="26">
                  <c:v>Vigo</c:v>
                </c:pt>
                <c:pt idx="27">
                  <c:v>Vilagarcía</c:v>
                </c:pt>
              </c:strCache>
            </c:strRef>
          </c:cat>
          <c:val>
            <c:numRef>
              <c:f>'Avi. combustibles'!$D$7:$D$34</c:f>
              <c:numCache>
                <c:formatCode>#,##0</c:formatCode>
                <c:ptCount val="28"/>
                <c:pt idx="0">
                  <c:v>11161</c:v>
                </c:pt>
                <c:pt idx="1">
                  <c:v>508</c:v>
                </c:pt>
                <c:pt idx="2">
                  <c:v>7603</c:v>
                </c:pt>
                <c:pt idx="3">
                  <c:v>4479</c:v>
                </c:pt>
                <c:pt idx="4">
                  <c:v>1002536</c:v>
                </c:pt>
                <c:pt idx="5">
                  <c:v>8196</c:v>
                </c:pt>
                <c:pt idx="6">
                  <c:v>62</c:v>
                </c:pt>
                <c:pt idx="7">
                  <c:v>431964</c:v>
                </c:pt>
                <c:pt idx="8">
                  <c:v>6318</c:v>
                </c:pt>
                <c:pt idx="9">
                  <c:v>8314</c:v>
                </c:pt>
                <c:pt idx="10">
                  <c:v>0</c:v>
                </c:pt>
                <c:pt idx="11">
                  <c:v>234839</c:v>
                </c:pt>
                <c:pt idx="12">
                  <c:v>2424</c:v>
                </c:pt>
                <c:pt idx="13">
                  <c:v>12866</c:v>
                </c:pt>
                <c:pt idx="14">
                  <c:v>51394</c:v>
                </c:pt>
                <c:pt idx="15">
                  <c:v>928110</c:v>
                </c:pt>
                <c:pt idx="16">
                  <c:v>12114</c:v>
                </c:pt>
                <c:pt idx="17">
                  <c:v>5735</c:v>
                </c:pt>
                <c:pt idx="18">
                  <c:v>0</c:v>
                </c:pt>
                <c:pt idx="19">
                  <c:v>4459</c:v>
                </c:pt>
                <c:pt idx="20">
                  <c:v>3477</c:v>
                </c:pt>
                <c:pt idx="21">
                  <c:v>231036</c:v>
                </c:pt>
                <c:pt idx="22">
                  <c:v>10812</c:v>
                </c:pt>
                <c:pt idx="23">
                  <c:v>5891</c:v>
                </c:pt>
                <c:pt idx="24">
                  <c:v>12919</c:v>
                </c:pt>
                <c:pt idx="25">
                  <c:v>134918</c:v>
                </c:pt>
                <c:pt idx="26">
                  <c:v>18815</c:v>
                </c:pt>
                <c:pt idx="27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D-420E-94E7-BC7F2EE6D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049340"/>
        <c:axId val="1295513"/>
      </c:barChart>
      <c:catAx>
        <c:axId val="110493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5513"/>
        <c:crosses val="autoZero"/>
        <c:auto val="1"/>
        <c:lblAlgn val="ctr"/>
        <c:lblOffset val="100"/>
        <c:noMultiLvlLbl val="0"/>
      </c:catAx>
      <c:valAx>
        <c:axId val="1295513"/>
        <c:scaling>
          <c:orientation val="minMax"/>
        </c:scaling>
        <c:delete val="0"/>
        <c:axPos val="t"/>
        <c:majorGridlines>
          <c:spPr>
            <a:ln w="9525" cap="flat" cmpd="sng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 w="6350" cap="flat" cmpd="sng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049340"/>
        <c:crosses val="autoZero"/>
        <c:crossBetween val="between"/>
      </c:valAx>
      <c:spPr>
        <a:noFill/>
        <a:ln w="6350" cap="flat" cmpd="sng">
          <a:solidFill>
            <a:schemeClr val="bg1">
              <a:lumMod val="85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71699999999999997"/>
          <c:y val="0.04"/>
          <c:w val="0.19775000000000001"/>
          <c:h val="5.8500000000000003E-2"/>
        </c:manualLayout>
      </c:layout>
      <c:overlay val="0"/>
      <c:spPr>
        <a:noFill/>
        <a:ln w="635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kern="1200" baseline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>
      <a:solidFill>
        <a:schemeClr val="tx1">
          <a:lumMod val="15000"/>
          <a:lumOff val="8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9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9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9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9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image" Target="../media/image9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image" Target="../media/image9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7" Type="http://schemas.openxmlformats.org/officeDocument/2006/relationships/chart" Target="../charts/chart40.xml"/><Relationship Id="rId2" Type="http://schemas.openxmlformats.org/officeDocument/2006/relationships/chart" Target="../charts/chart35.xml"/><Relationship Id="rId1" Type="http://schemas.openxmlformats.org/officeDocument/2006/relationships/image" Target="../media/image11.png"/><Relationship Id="rId6" Type="http://schemas.openxmlformats.org/officeDocument/2006/relationships/chart" Target="../charts/chart39.xml"/><Relationship Id="rId5" Type="http://schemas.openxmlformats.org/officeDocument/2006/relationships/chart" Target="../charts/chart38.xml"/><Relationship Id="rId4" Type="http://schemas.openxmlformats.org/officeDocument/2006/relationships/chart" Target="../charts/chart37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image" Target="../media/image12.png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image" Target="../media/image13.png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image" Target="../media/image13.png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800100"/>
          <a:ext cx="4972050" cy="4381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8782050"/>
          <a:ext cx="4953000" cy="28575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686752</xdr:colOff>
      <xdr:row>3</xdr:row>
      <xdr:rowOff>140813</xdr:rowOff>
    </xdr:from>
    <xdr:to>
      <xdr:col>10</xdr:col>
      <xdr:colOff>788242</xdr:colOff>
      <xdr:row>6</xdr:row>
      <xdr:rowOff>167224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4900" y="714375"/>
          <a:ext cx="4219575" cy="60007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8667750" y="0"/>
          <a:ext cx="0" cy="941070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9525" y="1943100"/>
          <a:ext cx="12934950" cy="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0" y="8458200"/>
          <a:ext cx="12944475" cy="19050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26</xdr:row>
      <xdr:rowOff>138260</xdr:rowOff>
    </xdr:to>
    <xdr:sp macro="" textlink="">
      <xdr:nvSpPr>
        <xdr:cNvPr id="10" name="CuadroText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4552950"/>
          <a:ext cx="9982200" cy="53340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DEL TRÁFICO PORTUARIO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3" name="Imagen 2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2" name="Imagen 1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7620</xdr:rowOff>
    </xdr:from>
    <xdr:to>
      <xdr:col>8</xdr:col>
      <xdr:colOff>777240</xdr:colOff>
      <xdr:row>2</xdr:row>
      <xdr:rowOff>98880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0" y="9525"/>
          <a:ext cx="3705225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131445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12</xdr:col>
      <xdr:colOff>878885</xdr:colOff>
      <xdr:row>1</xdr:row>
      <xdr:rowOff>245408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77550" y="0"/>
          <a:ext cx="3371850" cy="5048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135255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D006029F-F224-4467-9CDC-684235830AFE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3" name="CuadroTexto 10">
          <a:extLst>
            <a:ext uri="{FF2B5EF4-FFF2-40B4-BE49-F238E27FC236}">
              <a16:creationId xmlns:a16="http://schemas.microsoft.com/office/drawing/2014/main" id="{F757184F-148B-437B-B4B9-031C78094AD3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oneCellAnchor>
    <xdr:from>
      <xdr:col>6</xdr:col>
      <xdr:colOff>685800</xdr:colOff>
      <xdr:row>3</xdr:row>
      <xdr:rowOff>142875</xdr:rowOff>
    </xdr:from>
    <xdr:ext cx="4333875" cy="571500"/>
    <xdr:pic>
      <xdr:nvPicPr>
        <xdr:cNvPr id="4" name="Imagen 3">
          <a:extLst>
            <a:ext uri="{FF2B5EF4-FFF2-40B4-BE49-F238E27FC236}">
              <a16:creationId xmlns:a16="http://schemas.microsoft.com/office/drawing/2014/main" id="{3AF96C58-A363-4074-9FCA-FE99BCE8653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75" y="683895"/>
          <a:ext cx="4333875" cy="571500"/>
        </a:xfrm>
        <a:prstGeom prst="rect">
          <a:avLst/>
        </a:prstGeom>
      </xdr:spPr>
    </xdr:pic>
    <xdr:clientData/>
  </xdr:one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4DB8ECF-371C-497F-B1A3-3EF57C48EF78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1D4595E-7208-4812-81EA-9073557CE128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65DE54A5-19A9-474F-A49F-A7A0FEEF9154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</xdr:row>
      <xdr:rowOff>174788</xdr:rowOff>
    </xdr:from>
    <xdr:to>
      <xdr:col>7</xdr:col>
      <xdr:colOff>912282</xdr:colOff>
      <xdr:row>27</xdr:row>
      <xdr:rowOff>5399</xdr:rowOff>
    </xdr:to>
    <xdr:sp macro="" textlink="">
      <xdr:nvSpPr>
        <xdr:cNvPr id="8" name="CuadroTexto 8">
          <a:extLst>
            <a:ext uri="{FF2B5EF4-FFF2-40B4-BE49-F238E27FC236}">
              <a16:creationId xmlns:a16="http://schemas.microsoft.com/office/drawing/2014/main" id="{0AC226CB-9A74-4D60-B6CE-94019189636E}"/>
            </a:ext>
          </a:extLst>
        </xdr:cNvPr>
        <xdr:cNvSpPr txBox="1"/>
      </xdr:nvSpPr>
      <xdr:spPr>
        <a:xfrm>
          <a:off x="0" y="4333403"/>
          <a:ext cx="10227732" cy="56022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8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es-ES" sz="3600" b="0" i="0" u="none" kern="1200" spc="-150" baseline="0">
              <a:ln>
                <a:noFill/>
              </a:ln>
              <a:solidFill>
                <a:srgbClr val="0A0943"/>
              </a:solidFill>
              <a:effectLst/>
              <a:latin typeface="Archivo" pitchFamily="2" charset="77"/>
              <a:ea typeface="+mn-ea"/>
              <a:cs typeface="Archivo" pitchFamily="2" charset="77"/>
            </a:rPr>
            <a:t>RESUMEN DE IMPORT-EXPORT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76201</xdr:colOff>
      <xdr:row>0</xdr:row>
      <xdr:rowOff>6132</xdr:rowOff>
    </xdr:from>
    <xdr:to>
      <xdr:col>13</xdr:col>
      <xdr:colOff>701040</xdr:colOff>
      <xdr:row>2</xdr:row>
      <xdr:rowOff>93372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8D1130-09D5-436A-A473-458B07F45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1" y="8037"/>
          <a:ext cx="3752849" cy="53682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34D9B9-120C-4C21-B786-AC3D20965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77015</xdr:colOff>
      <xdr:row>0</xdr:row>
      <xdr:rowOff>0</xdr:rowOff>
    </xdr:from>
    <xdr:to>
      <xdr:col>13</xdr:col>
      <xdr:colOff>703175</xdr:colOff>
      <xdr:row>2</xdr:row>
      <xdr:rowOff>95769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93F2E8-4721-4780-B9E5-F33051BD3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2265" y="0"/>
          <a:ext cx="3754170" cy="539634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732154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479DEE-6081-4523-BB97-7DF20B37A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8948CF-4A21-455A-BB77-3C17E6DE5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734059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5938B2-DBED-4A98-B53F-64F0E7FE5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3843</xdr:rowOff>
    </xdr:from>
    <xdr:to>
      <xdr:col>13</xdr:col>
      <xdr:colOff>703296</xdr:colOff>
      <xdr:row>2</xdr:row>
      <xdr:rowOff>92123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A7F592-E97D-4C0D-B555-EDC2E43DB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5748"/>
          <a:ext cx="3755106" cy="53786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735964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5B0695-D4B9-45CA-89E0-BFC959825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AC434-C2E1-481C-BBA5-DAEE2371D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7E7D08-C564-4E94-B076-AD4E1C284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1C6C83-5D62-4D2C-9842-B887D09C3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743584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13B70C-9DCB-42A1-B108-B8877FE09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051C16-B013-47F9-A59E-E16A5D942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BEB3EA-D30A-42F7-8E05-12CC44E05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0</xdr:row>
      <xdr:rowOff>1670</xdr:rowOff>
    </xdr:from>
    <xdr:to>
      <xdr:col>13</xdr:col>
      <xdr:colOff>702360</xdr:colOff>
      <xdr:row>2</xdr:row>
      <xdr:rowOff>97438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91ED5A-0027-4710-B4C6-A1E6A94CD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1670"/>
          <a:ext cx="3754170" cy="53963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739774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7200A39-0CA0-4682-8B4B-B65BE2583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314324</xdr:colOff>
      <xdr:row>0</xdr:row>
      <xdr:rowOff>0</xdr:rowOff>
    </xdr:from>
    <xdr:to>
      <xdr:col>13</xdr:col>
      <xdr:colOff>362849</xdr:colOff>
      <xdr:row>2</xdr:row>
      <xdr:rowOff>78076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58700" y="0"/>
          <a:ext cx="3657600" cy="5048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16193</xdr:colOff>
      <xdr:row>4</xdr:row>
      <xdr:rowOff>40007</xdr:rowOff>
    </xdr:from>
    <xdr:to>
      <xdr:col>3</xdr:col>
      <xdr:colOff>46052</xdr:colOff>
      <xdr:row>6</xdr:row>
      <xdr:rowOff>99853</xdr:rowOff>
    </xdr:to>
    <xdr:sp macro="" textlink="">
      <xdr:nvSpPr>
        <xdr:cNvPr id="2" name="CuadroTexto 10">
          <a:extLst>
            <a:ext uri="{FF2B5EF4-FFF2-40B4-BE49-F238E27FC236}">
              <a16:creationId xmlns:a16="http://schemas.microsoft.com/office/drawing/2014/main" id="{8A858068-73CF-4B14-8BE1-9B65E68FAB01}"/>
            </a:ext>
          </a:extLst>
        </xdr:cNvPr>
        <xdr:cNvSpPr txBox="1"/>
      </xdr:nvSpPr>
      <xdr:spPr>
        <a:xfrm>
          <a:off x="20003" y="763907"/>
          <a:ext cx="5104779" cy="417986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200" b="1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Dirección de Planificación y</a:t>
          </a:r>
          <a:r>
            <a:rPr lang="es-ES" sz="1200" b="1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 Desarrollo</a:t>
          </a:r>
        </a:p>
        <a:p>
          <a:pPr>
            <a:lnSpc>
              <a:spcPct val="90000"/>
            </a:lnSpc>
          </a:pPr>
          <a:r>
            <a:rPr lang="es-ES" sz="1200" baseline="0">
              <a:solidFill>
                <a:srgbClr val="0A0943"/>
              </a:solidFill>
              <a:latin typeface="Archivo" panose="020B0503020202020B04" pitchFamily="34" charset="0"/>
              <a:cs typeface="Archivo" pitchFamily="2" charset="77"/>
            </a:rPr>
            <a:t>Departamento de Estadística</a:t>
          </a:r>
          <a:endParaRPr lang="es-ES" sz="1200">
            <a:solidFill>
              <a:srgbClr val="0A0943"/>
            </a:solidFill>
            <a:latin typeface="Archivo" panose="020B0503020202020B04" pitchFamily="34" charset="0"/>
            <a:cs typeface="Archivo" pitchFamily="2" charset="77"/>
          </a:endParaRPr>
        </a:p>
      </xdr:txBody>
    </xdr:sp>
    <xdr:clientData/>
  </xdr:twoCellAnchor>
  <xdr:twoCellAnchor>
    <xdr:from>
      <xdr:col>0</xdr:col>
      <xdr:colOff>0</xdr:colOff>
      <xdr:row>24</xdr:row>
      <xdr:rowOff>157164</xdr:rowOff>
    </xdr:from>
    <xdr:to>
      <xdr:col>6</xdr:col>
      <xdr:colOff>403436</xdr:colOff>
      <xdr:row>27</xdr:row>
      <xdr:rowOff>123176</xdr:rowOff>
    </xdr:to>
    <xdr:sp macro="" textlink="">
      <xdr:nvSpPr>
        <xdr:cNvPr id="3" name="CuadroTexto 8">
          <a:extLst>
            <a:ext uri="{FF2B5EF4-FFF2-40B4-BE49-F238E27FC236}">
              <a16:creationId xmlns:a16="http://schemas.microsoft.com/office/drawing/2014/main" id="{8D133847-4E1F-4844-883B-72D07DD2B927}"/>
            </a:ext>
          </a:extLst>
        </xdr:cNvPr>
        <xdr:cNvSpPr txBox="1"/>
      </xdr:nvSpPr>
      <xdr:spPr>
        <a:xfrm>
          <a:off x="0" y="4502469"/>
          <a:ext cx="8657801" cy="50893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80000"/>
            </a:lnSpc>
          </a:pPr>
          <a:r>
            <a:rPr lang="es-ES" sz="3600" spc="-150">
              <a:solidFill>
                <a:srgbClr val="0A0943"/>
              </a:solidFill>
              <a:latin typeface="Archivo" pitchFamily="2" charset="77"/>
              <a:cs typeface="Archivo" pitchFamily="2" charset="77"/>
            </a:rPr>
            <a:t>GRÁFICOS DEL TRÁFICO PORTUARIO</a:t>
          </a:r>
        </a:p>
      </xdr:txBody>
    </xdr:sp>
    <xdr:clientData/>
  </xdr:twoCellAnchor>
  <xdr:twoCellAnchor>
    <xdr:from>
      <xdr:col>0</xdr:col>
      <xdr:colOff>0</xdr:colOff>
      <xdr:row>44</xdr:row>
      <xdr:rowOff>129064</xdr:rowOff>
    </xdr:from>
    <xdr:to>
      <xdr:col>3</xdr:col>
      <xdr:colOff>10810</xdr:colOff>
      <xdr:row>46</xdr:row>
      <xdr:rowOff>33236</xdr:rowOff>
    </xdr:to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BAD88590-2048-438A-AF4D-3B4A933EF3C1}"/>
            </a:ext>
          </a:extLst>
        </xdr:cNvPr>
        <xdr:cNvSpPr txBox="1"/>
      </xdr:nvSpPr>
      <xdr:spPr>
        <a:xfrm>
          <a:off x="0" y="8352949"/>
          <a:ext cx="5089540" cy="26040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90000"/>
            </a:lnSpc>
          </a:pPr>
          <a:r>
            <a:rPr lang="es-ES" sz="1050">
              <a:solidFill>
                <a:srgbClr val="0A0943"/>
              </a:solidFill>
              <a:latin typeface="Gambetta" pitchFamily="2" charset="77"/>
              <a:cs typeface="Archivo" pitchFamily="2" charset="77"/>
            </a:rPr>
            <a:t>Datos mensuales facilitados por las AA.PP., sujetos a posibles modificaciones</a:t>
          </a:r>
        </a:p>
      </xdr:txBody>
    </xdr:sp>
    <xdr:clientData/>
  </xdr:twoCellAnchor>
  <xdr:twoCellAnchor editAs="oneCell">
    <xdr:from>
      <xdr:col>6</xdr:col>
      <xdr:colOff>698490</xdr:colOff>
      <xdr:row>3</xdr:row>
      <xdr:rowOff>137159</xdr:rowOff>
    </xdr:from>
    <xdr:to>
      <xdr:col>11</xdr:col>
      <xdr:colOff>0</xdr:colOff>
      <xdr:row>7</xdr:row>
      <xdr:rowOff>20384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B8C348-97BC-450A-9D5B-8BF61B06E5AD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60475" y="676274"/>
          <a:ext cx="4345950" cy="607125"/>
        </a:xfrm>
        <a:prstGeom prst="rect">
          <a:avLst/>
        </a:prstGeom>
      </xdr:spPr>
    </xdr:pic>
    <xdr:clientData/>
  </xdr:twoCellAnchor>
  <xdr:twoCellAnchor>
    <xdr:from>
      <xdr:col>6</xdr:col>
      <xdr:colOff>633064</xdr:colOff>
      <xdr:row>0</xdr:row>
      <xdr:rowOff>0</xdr:rowOff>
    </xdr:from>
    <xdr:to>
      <xdr:col>6</xdr:col>
      <xdr:colOff>635317</xdr:colOff>
      <xdr:row>48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88D6F54A-E032-4907-9428-28FCC688392F}"/>
            </a:ext>
          </a:extLst>
        </xdr:cNvPr>
        <xdr:cNvCxnSpPr/>
      </xdr:nvCxnSpPr>
      <xdr:spPr>
        <a:xfrm flipH="1">
          <a:off x="8887429" y="0"/>
          <a:ext cx="2253" cy="8943975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11907</xdr:colOff>
      <xdr:row>10</xdr:row>
      <xdr:rowOff>39528</xdr:rowOff>
    </xdr:from>
    <xdr:to>
      <xdr:col>10</xdr:col>
      <xdr:colOff>1049655</xdr:colOff>
      <xdr:row>10</xdr:row>
      <xdr:rowOff>43815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CB97C880-F59C-429B-94F4-DC15500BFDE4}"/>
            </a:ext>
          </a:extLst>
        </xdr:cNvPr>
        <xdr:cNvCxnSpPr/>
      </xdr:nvCxnSpPr>
      <xdr:spPr>
        <a:xfrm flipH="1" flipV="1">
          <a:off x="15717" y="1849278"/>
          <a:ext cx="13288803" cy="6192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43</xdr:row>
      <xdr:rowOff>0</xdr:rowOff>
    </xdr:from>
    <xdr:to>
      <xdr:col>10</xdr:col>
      <xdr:colOff>1047750</xdr:colOff>
      <xdr:row>43</xdr:row>
      <xdr:rowOff>19526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214A617-42D2-47F8-A0EF-0665C89C3447}"/>
            </a:ext>
          </a:extLst>
        </xdr:cNvPr>
        <xdr:cNvCxnSpPr/>
      </xdr:nvCxnSpPr>
      <xdr:spPr>
        <a:xfrm flipH="1">
          <a:off x="0" y="8039100"/>
          <a:ext cx="13302615" cy="15716"/>
        </a:xfrm>
        <a:prstGeom prst="line">
          <a:avLst/>
        </a:prstGeom>
        <a:ln w="15875">
          <a:solidFill>
            <a:srgbClr val="0A094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119744</xdr:colOff>
      <xdr:row>0</xdr:row>
      <xdr:rowOff>10886</xdr:rowOff>
    </xdr:from>
    <xdr:to>
      <xdr:col>23</xdr:col>
      <xdr:colOff>769944</xdr:colOff>
      <xdr:row>3</xdr:row>
      <xdr:rowOff>66305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08F682-31D1-4D31-96BB-9F4BBC52B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4999" y="12791"/>
          <a:ext cx="5637490" cy="75074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04AD6D-5D87-4B06-93C2-C83C14D7F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9281FC-9E54-4D7C-8E04-ACE4033BA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20F9B04-2C5E-4F6D-B095-37DF59BFC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05984E3-36DA-41D6-8512-C960FF35B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4D582A3-AEF6-4EFF-B791-1835D6F12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E9F34D3-0583-4944-8175-D9FAD83B9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B38C1B-F4EF-4130-A011-F706D49DE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0BECC71-FFBA-4971-A141-ED16A0309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8B1D556-1FF3-4EA5-B3F9-EE7692188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5437FA5-E2C9-43EB-8790-178BED80F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3E0704B-E699-418B-8A7E-880AB094F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D85F581-5F82-4247-8930-BED60E232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A63743C-CA9D-48CE-A5E4-89693B5EA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116758</xdr:colOff>
      <xdr:row>0</xdr:row>
      <xdr:rowOff>0</xdr:rowOff>
    </xdr:from>
    <xdr:to>
      <xdr:col>23</xdr:col>
      <xdr:colOff>758801</xdr:colOff>
      <xdr:row>3</xdr:row>
      <xdr:rowOff>56332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C20CEF-AF09-44B3-AF1A-8288E8224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10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0E9EC7-6A70-42F0-8513-F41BBD843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5A61E0-AAF2-4716-AC08-A9B5F24CD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5BC4306-D247-4B27-8749-E4B657328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4F9EEA4-0F0F-49C1-8070-81ACC41DE5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7C9F69-BB13-47F5-B3E6-1A4E948C2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13BF1E0-4B28-4056-82F4-C2E532165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411480</xdr:colOff>
      <xdr:row>6</xdr:row>
      <xdr:rowOff>106680</xdr:rowOff>
    </xdr:from>
    <xdr:to>
      <xdr:col>9</xdr:col>
      <xdr:colOff>205740</xdr:colOff>
      <xdr:row>31</xdr:row>
      <xdr:rowOff>55245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3C9384B-228D-4C8F-937F-44CB1C3446A0}"/>
            </a:ext>
          </a:extLst>
        </xdr:cNvPr>
        <xdr:cNvSpPr>
          <a:spLocks noChangeAspect="1" noChangeArrowheads="1"/>
        </xdr:cNvSpPr>
      </xdr:nvSpPr>
      <xdr:spPr bwMode="auto">
        <a:xfrm>
          <a:off x="657225" y="1371600"/>
          <a:ext cx="5581650" cy="471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117548</xdr:colOff>
      <xdr:row>0</xdr:row>
      <xdr:rowOff>0</xdr:rowOff>
    </xdr:from>
    <xdr:to>
      <xdr:col>23</xdr:col>
      <xdr:colOff>759591</xdr:colOff>
      <xdr:row>3</xdr:row>
      <xdr:rowOff>60142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57E2B1-F76E-4BC1-A8E0-BBFCBEA6B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80898" y="0"/>
          <a:ext cx="5633143" cy="75165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7</xdr:col>
      <xdr:colOff>746358</xdr:colOff>
      <xdr:row>31</xdr:row>
      <xdr:rowOff>108000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4F41A23-069E-4FC3-8790-AE1B34CD6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15</xdr:col>
      <xdr:colOff>746357</xdr:colOff>
      <xdr:row>31</xdr:row>
      <xdr:rowOff>108000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6D70432-3123-4EB2-901D-AE65DF19C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7</xdr:row>
      <xdr:rowOff>0</xdr:rowOff>
    </xdr:from>
    <xdr:to>
      <xdr:col>23</xdr:col>
      <xdr:colOff>746357</xdr:colOff>
      <xdr:row>31</xdr:row>
      <xdr:rowOff>108000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B3E9805-0BD0-4C30-B0A3-D7550EA95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7</xdr:col>
      <xdr:colOff>746358</xdr:colOff>
      <xdr:row>57</xdr:row>
      <xdr:rowOff>108000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406C76F-C13A-4253-BE48-6B1B9B977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15</xdr:col>
      <xdr:colOff>746357</xdr:colOff>
      <xdr:row>57</xdr:row>
      <xdr:rowOff>108000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A552DFF-2EF5-4C98-B75C-D6A68F989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33</xdr:row>
      <xdr:rowOff>0</xdr:rowOff>
    </xdr:from>
    <xdr:to>
      <xdr:col>23</xdr:col>
      <xdr:colOff>746357</xdr:colOff>
      <xdr:row>57</xdr:row>
      <xdr:rowOff>108000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358A222-14B3-437A-B35F-E506701D1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114299</xdr:colOff>
      <xdr:row>0</xdr:row>
      <xdr:rowOff>0</xdr:rowOff>
    </xdr:from>
    <xdr:to>
      <xdr:col>13</xdr:col>
      <xdr:colOff>751259</xdr:colOff>
      <xdr:row>2</xdr:row>
      <xdr:rowOff>84268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753109</xdr:colOff>
      <xdr:row>33</xdr:row>
      <xdr:rowOff>146685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117812</xdr:colOff>
      <xdr:row>0</xdr:row>
      <xdr:rowOff>848</xdr:rowOff>
    </xdr:from>
    <xdr:to>
      <xdr:col>13</xdr:col>
      <xdr:colOff>755361</xdr:colOff>
      <xdr:row>2</xdr:row>
      <xdr:rowOff>82792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751204</xdr:colOff>
      <xdr:row>33</xdr:row>
      <xdr:rowOff>144780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113661</xdr:colOff>
      <xdr:row>0</xdr:row>
      <xdr:rowOff>1</xdr:rowOff>
    </xdr:from>
    <xdr:to>
      <xdr:col>13</xdr:col>
      <xdr:colOff>750621</xdr:colOff>
      <xdr:row>2</xdr:row>
      <xdr:rowOff>81864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6</xdr:row>
      <xdr:rowOff>0</xdr:rowOff>
    </xdr:from>
    <xdr:to>
      <xdr:col>13</xdr:col>
      <xdr:colOff>749299</xdr:colOff>
      <xdr:row>33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745489</xdr:colOff>
      <xdr:row>33</xdr:row>
      <xdr:rowOff>140970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5" name="Imagen 4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13</xdr:col>
      <xdr:colOff>741679</xdr:colOff>
      <xdr:row>33</xdr:row>
      <xdr:rowOff>139065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114300</xdr:colOff>
      <xdr:row>0</xdr:row>
      <xdr:rowOff>0</xdr:rowOff>
    </xdr:from>
    <xdr:to>
      <xdr:col>13</xdr:col>
      <xdr:colOff>751260</xdr:colOff>
      <xdr:row>2</xdr:row>
      <xdr:rowOff>81863</xdr:rowOff>
    </xdr:to>
    <xdr:pic>
      <xdr:nvPicPr>
        <xdr:cNvPr id="4" name="Imagen 3" descr="Imagen que contiene Gráfico&#10;&#10;Descripción generada automáticament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0"/>
          <a:ext cx="3686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4BE9A-E56F-41C3-9D2C-ECA965174CC7}">
  <sheetPr codeName="Hoja1">
    <pageSetUpPr fitToPage="1"/>
  </sheetPr>
  <dimension ref="A1:K51"/>
  <sheetViews>
    <sheetView tabSelected="1"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149"/>
      <c r="B48" s="150"/>
      <c r="C48" s="150"/>
      <c r="D48" s="25"/>
      <c r="E48" s="19"/>
      <c r="F48" s="19"/>
      <c r="G48" s="150"/>
      <c r="H48" s="150"/>
      <c r="I48" s="150"/>
      <c r="J48" s="150"/>
      <c r="K48" s="1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E7B2-CE74-4BE6-88B8-A7C54757A025}">
  <sheetPr codeName="Hoja1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34096</v>
      </c>
      <c r="C7" s="189">
        <v>76699</v>
      </c>
      <c r="D7" s="189">
        <v>122201</v>
      </c>
      <c r="E7" s="189">
        <v>195669</v>
      </c>
      <c r="F7" s="190">
        <v>60.120620944182122</v>
      </c>
      <c r="G7" s="13"/>
    </row>
    <row r="8" spans="1:14" ht="15.6" customHeight="1">
      <c r="A8" s="188" t="s">
        <v>11</v>
      </c>
      <c r="B8" s="189">
        <v>102270</v>
      </c>
      <c r="C8" s="189">
        <v>187433</v>
      </c>
      <c r="D8" s="189">
        <v>458052</v>
      </c>
      <c r="E8" s="189">
        <v>648350</v>
      </c>
      <c r="F8" s="190">
        <v>41.545064752473507</v>
      </c>
      <c r="G8" s="6"/>
    </row>
    <row r="9" spans="1:14" ht="15.6" customHeight="1">
      <c r="A9" s="188" t="s">
        <v>8</v>
      </c>
      <c r="B9" s="189">
        <v>141089</v>
      </c>
      <c r="C9" s="189">
        <v>133042</v>
      </c>
      <c r="D9" s="189">
        <v>558420</v>
      </c>
      <c r="E9" s="189">
        <v>525666</v>
      </c>
      <c r="F9" s="190">
        <v>-5.8654775975072511</v>
      </c>
      <c r="G9" s="6"/>
    </row>
    <row r="10" spans="1:14" ht="15.6" customHeight="1">
      <c r="A10" s="188" t="s">
        <v>10</v>
      </c>
      <c r="B10" s="189">
        <v>131407</v>
      </c>
      <c r="C10" s="189">
        <v>122395</v>
      </c>
      <c r="D10" s="189">
        <v>432420</v>
      </c>
      <c r="E10" s="189">
        <v>370289</v>
      </c>
      <c r="F10" s="190">
        <v>-14.368206835946539</v>
      </c>
    </row>
    <row r="11" spans="1:14" ht="15.6" customHeight="1">
      <c r="A11" s="188" t="s">
        <v>9</v>
      </c>
      <c r="B11" s="189">
        <v>5821179</v>
      </c>
      <c r="C11" s="189">
        <v>5901563</v>
      </c>
      <c r="D11" s="189">
        <v>22002267</v>
      </c>
      <c r="E11" s="189">
        <v>21285874</v>
      </c>
      <c r="F11" s="190">
        <v>-3.2559963025628211</v>
      </c>
    </row>
    <row r="12" spans="1:14" ht="15.6" customHeight="1">
      <c r="A12" s="188" t="s">
        <v>6</v>
      </c>
      <c r="B12" s="189">
        <v>193077</v>
      </c>
      <c r="C12" s="189">
        <v>187989</v>
      </c>
      <c r="D12" s="189">
        <v>828773</v>
      </c>
      <c r="E12" s="189">
        <v>797348</v>
      </c>
      <c r="F12" s="190">
        <v>-3.791749972549781</v>
      </c>
    </row>
    <row r="13" spans="1:14" ht="15.6" customHeight="1">
      <c r="A13" s="188" t="s">
        <v>175</v>
      </c>
      <c r="B13" s="189">
        <v>1372300</v>
      </c>
      <c r="C13" s="189">
        <v>1384716</v>
      </c>
      <c r="D13" s="189">
        <v>4900020</v>
      </c>
      <c r="E13" s="189">
        <v>4765900</v>
      </c>
      <c r="F13" s="190">
        <v>-2.737131685176792</v>
      </c>
    </row>
    <row r="14" spans="1:14" ht="15.6" customHeight="1">
      <c r="A14" s="188" t="s">
        <v>148</v>
      </c>
      <c r="B14" s="189">
        <v>3863295</v>
      </c>
      <c r="C14" s="189">
        <v>4313623</v>
      </c>
      <c r="D14" s="189">
        <v>15891402</v>
      </c>
      <c r="E14" s="189">
        <v>16108635</v>
      </c>
      <c r="F14" s="190">
        <v>1.3669844863278939</v>
      </c>
    </row>
    <row r="15" spans="1:14" ht="15.6" customHeight="1">
      <c r="A15" s="188" t="s">
        <v>145</v>
      </c>
      <c r="B15" s="189">
        <v>608770</v>
      </c>
      <c r="C15" s="189">
        <v>750819</v>
      </c>
      <c r="D15" s="189">
        <v>2617305</v>
      </c>
      <c r="E15" s="189">
        <v>2776031</v>
      </c>
      <c r="F15" s="190">
        <v>6.064482358762163</v>
      </c>
    </row>
    <row r="16" spans="1:14" ht="15.6" customHeight="1">
      <c r="A16" s="188" t="s">
        <v>144</v>
      </c>
      <c r="B16" s="189">
        <v>73087</v>
      </c>
      <c r="C16" s="189">
        <v>79585</v>
      </c>
      <c r="D16" s="189">
        <v>307593</v>
      </c>
      <c r="E16" s="189">
        <v>271060</v>
      </c>
      <c r="F16" s="190">
        <v>-11.877058320572971</v>
      </c>
      <c r="G16" s="1"/>
    </row>
    <row r="17" spans="1:7" ht="15.6" customHeight="1">
      <c r="A17" s="188" t="s">
        <v>150</v>
      </c>
      <c r="B17" s="189">
        <v>120016</v>
      </c>
      <c r="C17" s="189">
        <v>213253</v>
      </c>
      <c r="D17" s="189">
        <v>419526</v>
      </c>
      <c r="E17" s="189">
        <v>706258</v>
      </c>
      <c r="F17" s="190">
        <v>68.34665789486229</v>
      </c>
      <c r="G17" s="2"/>
    </row>
    <row r="18" spans="1:7" ht="15.6" customHeight="1">
      <c r="A18" s="188" t="s">
        <v>147</v>
      </c>
      <c r="B18" s="189">
        <v>45525</v>
      </c>
      <c r="C18" s="189">
        <v>48376</v>
      </c>
      <c r="D18" s="189">
        <v>192193</v>
      </c>
      <c r="E18" s="189">
        <v>190277</v>
      </c>
      <c r="F18" s="190">
        <v>-0.9969145598434892</v>
      </c>
    </row>
    <row r="19" spans="1:7" ht="15.6" customHeight="1">
      <c r="A19" s="188" t="s">
        <v>143</v>
      </c>
      <c r="B19" s="189">
        <v>148794</v>
      </c>
      <c r="C19" s="189">
        <v>75276</v>
      </c>
      <c r="D19" s="189">
        <v>308993</v>
      </c>
      <c r="E19" s="189">
        <v>288209</v>
      </c>
      <c r="F19" s="190">
        <v>-6.726365969455613</v>
      </c>
    </row>
    <row r="20" spans="1:7" ht="15.6" customHeight="1">
      <c r="A20" s="188" t="s">
        <v>142</v>
      </c>
      <c r="B20" s="189">
        <v>139442</v>
      </c>
      <c r="C20" s="189">
        <v>183576</v>
      </c>
      <c r="D20" s="189">
        <v>520482</v>
      </c>
      <c r="E20" s="189">
        <v>651802</v>
      </c>
      <c r="F20" s="190">
        <v>25.230459458732479</v>
      </c>
    </row>
    <row r="21" spans="1:7" ht="15.6" customHeight="1">
      <c r="A21" s="188" t="s">
        <v>149</v>
      </c>
      <c r="B21" s="189">
        <v>196978</v>
      </c>
      <c r="C21" s="189">
        <v>153297</v>
      </c>
      <c r="D21" s="189">
        <v>566292</v>
      </c>
      <c r="E21" s="189">
        <v>640259</v>
      </c>
      <c r="F21" s="190">
        <v>13.061636046421279</v>
      </c>
    </row>
    <row r="22" spans="1:7" ht="15.6" customHeight="1">
      <c r="A22" s="188" t="s">
        <v>146</v>
      </c>
      <c r="B22" s="189">
        <v>1662041</v>
      </c>
      <c r="C22" s="189">
        <v>1739602</v>
      </c>
      <c r="D22" s="189">
        <v>6816996</v>
      </c>
      <c r="E22" s="189">
        <v>6978325</v>
      </c>
      <c r="F22" s="190">
        <v>2.366570260566391</v>
      </c>
    </row>
    <row r="23" spans="1:7" ht="15.6" customHeight="1">
      <c r="A23" s="188" t="s">
        <v>165</v>
      </c>
      <c r="B23" s="189">
        <v>369356</v>
      </c>
      <c r="C23" s="189">
        <v>478644</v>
      </c>
      <c r="D23" s="189">
        <v>1315241</v>
      </c>
      <c r="E23" s="189">
        <v>1817012</v>
      </c>
      <c r="F23" s="190">
        <v>38.150498653858882</v>
      </c>
    </row>
    <row r="24" spans="1:7" ht="15.6" customHeight="1">
      <c r="A24" s="188" t="s">
        <v>141</v>
      </c>
      <c r="B24" s="189">
        <v>93568</v>
      </c>
      <c r="C24" s="189">
        <v>104195</v>
      </c>
      <c r="D24" s="189">
        <v>359468</v>
      </c>
      <c r="E24" s="189">
        <v>396549</v>
      </c>
      <c r="F24" s="190">
        <v>10.315521826699451</v>
      </c>
    </row>
    <row r="25" spans="1:7" ht="15.6" customHeight="1">
      <c r="A25" s="188" t="s">
        <v>140</v>
      </c>
      <c r="B25" s="189">
        <v>33901</v>
      </c>
      <c r="C25" s="189">
        <v>38413</v>
      </c>
      <c r="D25" s="189">
        <v>150264</v>
      </c>
      <c r="E25" s="189">
        <v>149852</v>
      </c>
      <c r="F25" s="190">
        <v>-0.27418410264600368</v>
      </c>
    </row>
    <row r="26" spans="1:7" ht="15.6" customHeight="1">
      <c r="A26" s="188" t="s">
        <v>152</v>
      </c>
      <c r="B26" s="189">
        <v>70943</v>
      </c>
      <c r="C26" s="189">
        <v>20887</v>
      </c>
      <c r="D26" s="189">
        <v>265772</v>
      </c>
      <c r="E26" s="189">
        <v>47798</v>
      </c>
      <c r="F26" s="190">
        <v>-82.015411706274548</v>
      </c>
    </row>
    <row r="27" spans="1:7" ht="15.6" customHeight="1">
      <c r="A27" s="188" t="s">
        <v>173</v>
      </c>
      <c r="B27" s="189">
        <v>191734</v>
      </c>
      <c r="C27" s="189">
        <v>237034</v>
      </c>
      <c r="D27" s="189">
        <v>770336</v>
      </c>
      <c r="E27" s="189">
        <v>898534</v>
      </c>
      <c r="F27" s="190">
        <v>16.64182902006397</v>
      </c>
    </row>
    <row r="28" spans="1:7" ht="15.6" customHeight="1">
      <c r="A28" s="188" t="s">
        <v>177</v>
      </c>
      <c r="B28" s="189">
        <v>741514</v>
      </c>
      <c r="C28" s="189">
        <v>696667</v>
      </c>
      <c r="D28" s="189">
        <v>3133632</v>
      </c>
      <c r="E28" s="189">
        <v>2955872</v>
      </c>
      <c r="F28" s="190">
        <v>-5.6726507771174113</v>
      </c>
    </row>
    <row r="29" spans="1:7" ht="15.6" customHeight="1">
      <c r="A29" s="188" t="s">
        <v>178</v>
      </c>
      <c r="B29" s="189">
        <v>297522</v>
      </c>
      <c r="C29" s="189">
        <v>343962</v>
      </c>
      <c r="D29" s="189">
        <v>1213363</v>
      </c>
      <c r="E29" s="189">
        <v>1211149</v>
      </c>
      <c r="F29" s="190">
        <v>-0.18246806602805071</v>
      </c>
    </row>
    <row r="30" spans="1:7" ht="15.6" customHeight="1">
      <c r="A30" s="188" t="s">
        <v>179</v>
      </c>
      <c r="B30" s="189">
        <v>143241</v>
      </c>
      <c r="C30" s="189">
        <v>158957</v>
      </c>
      <c r="D30" s="189">
        <v>550230</v>
      </c>
      <c r="E30" s="189">
        <v>569023</v>
      </c>
      <c r="F30" s="190">
        <v>3.4154807989386309</v>
      </c>
    </row>
    <row r="31" spans="1:7" ht="15.6" customHeight="1">
      <c r="A31" s="188" t="s">
        <v>180</v>
      </c>
      <c r="B31" s="189">
        <v>163166</v>
      </c>
      <c r="C31" s="189">
        <v>186220</v>
      </c>
      <c r="D31" s="189">
        <v>657937</v>
      </c>
      <c r="E31" s="189">
        <v>604994</v>
      </c>
      <c r="F31" s="190">
        <v>-8.0468190723427995</v>
      </c>
    </row>
    <row r="32" spans="1:7" ht="15.6" customHeight="1">
      <c r="A32" s="188" t="s">
        <v>181</v>
      </c>
      <c r="B32" s="189">
        <v>6711809</v>
      </c>
      <c r="C32" s="189">
        <v>6434482</v>
      </c>
      <c r="D32" s="189">
        <v>24390502</v>
      </c>
      <c r="E32" s="189">
        <v>23311097</v>
      </c>
      <c r="F32" s="190">
        <v>-4.4255136692143537</v>
      </c>
    </row>
    <row r="33" spans="1:6" ht="15.6" customHeight="1">
      <c r="A33" s="188" t="s">
        <v>182</v>
      </c>
      <c r="B33" s="189">
        <v>422644</v>
      </c>
      <c r="C33" s="189">
        <v>423282</v>
      </c>
      <c r="D33" s="189">
        <v>1556266</v>
      </c>
      <c r="E33" s="189">
        <v>1565073</v>
      </c>
      <c r="F33" s="190">
        <v>0.56590582843806203</v>
      </c>
    </row>
    <row r="34" spans="1:6" ht="15.6" customHeight="1">
      <c r="A34" s="188" t="s">
        <v>183</v>
      </c>
      <c r="B34" s="189">
        <v>62822</v>
      </c>
      <c r="C34" s="189">
        <v>83370</v>
      </c>
      <c r="D34" s="189">
        <v>258197</v>
      </c>
      <c r="E34" s="189">
        <v>313674</v>
      </c>
      <c r="F34" s="190">
        <v>21.486306967160729</v>
      </c>
    </row>
    <row r="35" spans="1:6" ht="15.6" customHeight="1">
      <c r="A35" s="156" t="s">
        <v>153</v>
      </c>
      <c r="B35" s="76">
        <f>SUM(B7:B34)</f>
        <v>23955586</v>
      </c>
      <c r="C35" s="77">
        <f>SUM(C7:C34)</f>
        <v>24757357</v>
      </c>
      <c r="D35" s="76">
        <f>SUM(D7:D34)</f>
        <v>91564143</v>
      </c>
      <c r="E35" s="78">
        <f>SUM(E7:E34)</f>
        <v>91040579</v>
      </c>
      <c r="F35" s="177">
        <f>E35*100/D35-100</f>
        <v>-0.5718002515460654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59" priority="2">
      <formula>MOD(ROW(),2)=0</formula>
    </cfRule>
  </conditionalFormatting>
  <conditionalFormatting sqref="F7:F35">
    <cfRule type="expression" dxfId="5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F62B-2624-455F-B53A-646DD37249AB}">
  <sheetPr codeName="Hoja1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</v>
      </c>
      <c r="E7" s="189">
        <v>0</v>
      </c>
      <c r="F7" s="190">
        <v>-100</v>
      </c>
      <c r="G7" s="13"/>
    </row>
    <row r="8" spans="1:14" ht="15.6" customHeight="1">
      <c r="A8" s="188" t="s">
        <v>11</v>
      </c>
      <c r="B8" s="189">
        <v>93820</v>
      </c>
      <c r="C8" s="189">
        <v>176769</v>
      </c>
      <c r="D8" s="189">
        <v>415840</v>
      </c>
      <c r="E8" s="189">
        <v>606621</v>
      </c>
      <c r="F8" s="190">
        <v>45.878462870334737</v>
      </c>
      <c r="G8" s="6"/>
    </row>
    <row r="9" spans="1:14" ht="15.6" customHeight="1">
      <c r="A9" s="188" t="s">
        <v>8</v>
      </c>
      <c r="B9" s="189">
        <v>29734</v>
      </c>
      <c r="C9" s="189">
        <v>12298</v>
      </c>
      <c r="D9" s="189">
        <v>99413</v>
      </c>
      <c r="E9" s="189">
        <v>49775</v>
      </c>
      <c r="F9" s="190">
        <v>-49.931095530765603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74</v>
      </c>
      <c r="F10" s="190" t="s">
        <v>151</v>
      </c>
    </row>
    <row r="11" spans="1:14" ht="15.6" customHeight="1">
      <c r="A11" s="188" t="s">
        <v>9</v>
      </c>
      <c r="B11" s="189">
        <v>4691317</v>
      </c>
      <c r="C11" s="189">
        <v>4648048</v>
      </c>
      <c r="D11" s="189">
        <v>17321660</v>
      </c>
      <c r="E11" s="189">
        <v>16589620</v>
      </c>
      <c r="F11" s="190">
        <v>-4.2261538443775066</v>
      </c>
    </row>
    <row r="12" spans="1:14" ht="15.6" customHeight="1">
      <c r="A12" s="188" t="s">
        <v>6</v>
      </c>
      <c r="B12" s="189">
        <v>133252</v>
      </c>
      <c r="C12" s="189">
        <v>121705</v>
      </c>
      <c r="D12" s="189">
        <v>524012</v>
      </c>
      <c r="E12" s="189">
        <v>509684</v>
      </c>
      <c r="F12" s="190">
        <v>-2.7342885277436442</v>
      </c>
    </row>
    <row r="13" spans="1:14" ht="15.6" customHeight="1">
      <c r="A13" s="188" t="s">
        <v>175</v>
      </c>
      <c r="B13" s="189">
        <v>29275</v>
      </c>
      <c r="C13" s="189">
        <v>25907</v>
      </c>
      <c r="D13" s="189">
        <v>93007</v>
      </c>
      <c r="E13" s="189">
        <v>85238</v>
      </c>
      <c r="F13" s="190">
        <v>-8.3531347102906182</v>
      </c>
    </row>
    <row r="14" spans="1:14" ht="15.6" customHeight="1">
      <c r="A14" s="188" t="s">
        <v>148</v>
      </c>
      <c r="B14" s="189">
        <v>2867946</v>
      </c>
      <c r="C14" s="189">
        <v>3262750</v>
      </c>
      <c r="D14" s="189">
        <v>12128183</v>
      </c>
      <c r="E14" s="189">
        <v>12306756</v>
      </c>
      <c r="F14" s="190">
        <v>1.4723804876624911</v>
      </c>
    </row>
    <row r="15" spans="1:14" ht="15.6" customHeight="1">
      <c r="A15" s="188" t="s">
        <v>145</v>
      </c>
      <c r="B15" s="189">
        <v>386868</v>
      </c>
      <c r="C15" s="189">
        <v>462141</v>
      </c>
      <c r="D15" s="189">
        <v>1519973</v>
      </c>
      <c r="E15" s="189">
        <v>1632995</v>
      </c>
      <c r="F15" s="190">
        <v>7.4357899778482883</v>
      </c>
    </row>
    <row r="16" spans="1:14" ht="15.6" customHeight="1">
      <c r="A16" s="188" t="s">
        <v>144</v>
      </c>
      <c r="B16" s="189">
        <v>55940</v>
      </c>
      <c r="C16" s="189">
        <v>59408</v>
      </c>
      <c r="D16" s="189">
        <v>197728</v>
      </c>
      <c r="E16" s="189">
        <v>184012</v>
      </c>
      <c r="F16" s="190">
        <v>-6.9368020715326102</v>
      </c>
      <c r="G16" s="1"/>
    </row>
    <row r="17" spans="1:7" ht="15.6" customHeight="1">
      <c r="A17" s="188" t="s">
        <v>150</v>
      </c>
      <c r="B17" s="189">
        <v>117513</v>
      </c>
      <c r="C17" s="189">
        <v>207548</v>
      </c>
      <c r="D17" s="189">
        <v>415559</v>
      </c>
      <c r="E17" s="189">
        <v>688771</v>
      </c>
      <c r="F17" s="190">
        <v>65.745658257912822</v>
      </c>
      <c r="G17" s="2"/>
    </row>
    <row r="18" spans="1:7" ht="15.6" customHeight="1">
      <c r="A18" s="188" t="s">
        <v>147</v>
      </c>
      <c r="B18" s="189">
        <v>5521</v>
      </c>
      <c r="C18" s="189">
        <v>6194</v>
      </c>
      <c r="D18" s="189">
        <v>22245</v>
      </c>
      <c r="E18" s="189">
        <v>24482</v>
      </c>
      <c r="F18" s="190">
        <v>10.056192402787151</v>
      </c>
    </row>
    <row r="19" spans="1:7" ht="15.6" customHeight="1">
      <c r="A19" s="188" t="s">
        <v>143</v>
      </c>
      <c r="B19" s="189">
        <v>80542</v>
      </c>
      <c r="C19" s="189">
        <v>886</v>
      </c>
      <c r="D19" s="189">
        <v>119494</v>
      </c>
      <c r="E19" s="189">
        <v>33051</v>
      </c>
      <c r="F19" s="190">
        <v>-72.340870671330777</v>
      </c>
    </row>
    <row r="20" spans="1:7" ht="15.6" customHeight="1">
      <c r="A20" s="188" t="s">
        <v>142</v>
      </c>
      <c r="B20" s="189">
        <v>80754</v>
      </c>
      <c r="C20" s="189">
        <v>90989</v>
      </c>
      <c r="D20" s="189">
        <v>330645</v>
      </c>
      <c r="E20" s="189">
        <v>358728</v>
      </c>
      <c r="F20" s="190">
        <v>8.4933992650728101</v>
      </c>
    </row>
    <row r="21" spans="1:7" ht="15.6" customHeight="1">
      <c r="A21" s="188" t="s">
        <v>149</v>
      </c>
      <c r="B21" s="189">
        <v>110679</v>
      </c>
      <c r="C21" s="189">
        <v>80515</v>
      </c>
      <c r="D21" s="189">
        <v>298127</v>
      </c>
      <c r="E21" s="189">
        <v>344031</v>
      </c>
      <c r="F21" s="190">
        <v>15.397464838810309</v>
      </c>
    </row>
    <row r="22" spans="1:7" ht="15.6" customHeight="1">
      <c r="A22" s="188" t="s">
        <v>146</v>
      </c>
      <c r="B22" s="189">
        <v>1194243</v>
      </c>
      <c r="C22" s="189">
        <v>1265285</v>
      </c>
      <c r="D22" s="189">
        <v>4995981</v>
      </c>
      <c r="E22" s="189">
        <v>5044525</v>
      </c>
      <c r="F22" s="190">
        <v>0.97166102112878139</v>
      </c>
    </row>
    <row r="23" spans="1:7" ht="15.6" customHeight="1">
      <c r="A23" s="188" t="s">
        <v>165</v>
      </c>
      <c r="B23" s="189">
        <v>337805</v>
      </c>
      <c r="C23" s="189">
        <v>441488</v>
      </c>
      <c r="D23" s="189">
        <v>1177724</v>
      </c>
      <c r="E23" s="189">
        <v>1655423</v>
      </c>
      <c r="F23" s="190">
        <v>40.561201096351937</v>
      </c>
    </row>
    <row r="24" spans="1:7" ht="15.6" customHeight="1">
      <c r="A24" s="188" t="s">
        <v>141</v>
      </c>
      <c r="B24" s="189">
        <v>29524</v>
      </c>
      <c r="C24" s="189">
        <v>46393</v>
      </c>
      <c r="D24" s="189">
        <v>136725</v>
      </c>
      <c r="E24" s="189">
        <v>158985</v>
      </c>
      <c r="F24" s="190">
        <v>16.28085573230938</v>
      </c>
    </row>
    <row r="25" spans="1:7" ht="15.6" customHeight="1">
      <c r="A25" s="188" t="s">
        <v>140</v>
      </c>
      <c r="B25" s="189">
        <v>2126</v>
      </c>
      <c r="C25" s="189">
        <v>2247</v>
      </c>
      <c r="D25" s="189">
        <v>10337</v>
      </c>
      <c r="E25" s="189">
        <v>8407</v>
      </c>
      <c r="F25" s="190">
        <v>-18.670794234303951</v>
      </c>
    </row>
    <row r="26" spans="1:7" ht="15.6" customHeight="1">
      <c r="A26" s="188" t="s">
        <v>152</v>
      </c>
      <c r="B26" s="189">
        <v>339</v>
      </c>
      <c r="C26" s="189">
        <v>0</v>
      </c>
      <c r="D26" s="189">
        <v>621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368456</v>
      </c>
      <c r="C28" s="189">
        <v>321110</v>
      </c>
      <c r="D28" s="189">
        <v>1620165</v>
      </c>
      <c r="E28" s="189">
        <v>1422888</v>
      </c>
      <c r="F28" s="190">
        <v>-12.176352408550979</v>
      </c>
    </row>
    <row r="29" spans="1:7" ht="15.6" customHeight="1">
      <c r="A29" s="188" t="s">
        <v>178</v>
      </c>
      <c r="B29" s="189">
        <v>106543</v>
      </c>
      <c r="C29" s="189">
        <v>125766</v>
      </c>
      <c r="D29" s="189">
        <v>451801</v>
      </c>
      <c r="E29" s="189">
        <v>506348</v>
      </c>
      <c r="F29" s="190">
        <v>12.073235783010659</v>
      </c>
    </row>
    <row r="30" spans="1:7" ht="15.6" customHeight="1">
      <c r="A30" s="188" t="s">
        <v>179</v>
      </c>
      <c r="B30" s="189">
        <v>85992</v>
      </c>
      <c r="C30" s="189">
        <v>98816</v>
      </c>
      <c r="D30" s="189">
        <v>355674</v>
      </c>
      <c r="E30" s="189">
        <v>363906</v>
      </c>
      <c r="F30" s="190">
        <v>2.3144789891867248</v>
      </c>
    </row>
    <row r="31" spans="1:7" ht="15.6" customHeight="1">
      <c r="A31" s="188" t="s">
        <v>180</v>
      </c>
      <c r="B31" s="189">
        <v>10768</v>
      </c>
      <c r="C31" s="189">
        <v>15330</v>
      </c>
      <c r="D31" s="189">
        <v>46696</v>
      </c>
      <c r="E31" s="189">
        <v>49665</v>
      </c>
      <c r="F31" s="190">
        <v>6.3581463080349474</v>
      </c>
    </row>
    <row r="32" spans="1:7" ht="15.6" customHeight="1">
      <c r="A32" s="188" t="s">
        <v>181</v>
      </c>
      <c r="B32" s="189">
        <v>5353372</v>
      </c>
      <c r="C32" s="189">
        <v>5052404</v>
      </c>
      <c r="D32" s="189">
        <v>19190395</v>
      </c>
      <c r="E32" s="189">
        <v>18306289</v>
      </c>
      <c r="F32" s="190">
        <v>-4.6070234614764303</v>
      </c>
    </row>
    <row r="33" spans="1:6" ht="15.6" customHeight="1">
      <c r="A33" s="188" t="s">
        <v>182</v>
      </c>
      <c r="B33" s="189">
        <v>289526</v>
      </c>
      <c r="C33" s="189">
        <v>257713</v>
      </c>
      <c r="D33" s="189">
        <v>964554</v>
      </c>
      <c r="E33" s="189">
        <v>992762</v>
      </c>
      <c r="F33" s="190">
        <v>2.9244604241960559</v>
      </c>
    </row>
    <row r="34" spans="1:6" ht="15.6" customHeight="1">
      <c r="A34" s="188" t="s">
        <v>183</v>
      </c>
      <c r="B34" s="189">
        <v>23227</v>
      </c>
      <c r="C34" s="189">
        <v>29553</v>
      </c>
      <c r="D34" s="189">
        <v>88635</v>
      </c>
      <c r="E34" s="189">
        <v>116946</v>
      </c>
      <c r="F34" s="190">
        <v>31.941106786258249</v>
      </c>
    </row>
    <row r="35" spans="1:6" ht="15.6" customHeight="1">
      <c r="A35" s="156" t="s">
        <v>153</v>
      </c>
      <c r="B35" s="76">
        <f>SUM(B7:B34)</f>
        <v>16485082</v>
      </c>
      <c r="C35" s="77">
        <f>SUM(C7:C34)</f>
        <v>16811263</v>
      </c>
      <c r="D35" s="178">
        <f>SUM(D7:D34)</f>
        <v>62525207</v>
      </c>
      <c r="E35" s="78">
        <f>SUM(E7:E34)</f>
        <v>62039982</v>
      </c>
      <c r="F35" s="140">
        <f>E35*100/D35-100</f>
        <v>-0.77604701092792538</v>
      </c>
    </row>
    <row r="36" spans="1:6" ht="15.6" customHeight="1">
      <c r="A36" s="73" t="s">
        <v>52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7" priority="2">
      <formula>MOD(ROW(),2)=0</formula>
    </cfRule>
  </conditionalFormatting>
  <conditionalFormatting sqref="F7:F35">
    <cfRule type="expression" dxfId="5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D5BC-6E59-48ED-9703-19D30EA100FB}">
  <sheetPr codeName="Hoja1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2245.201</v>
      </c>
      <c r="C7" s="189">
        <v>2484.4180000000001</v>
      </c>
      <c r="D7" s="189">
        <v>6015.3960000000015</v>
      </c>
      <c r="E7" s="189">
        <v>5874.43</v>
      </c>
      <c r="F7" s="190">
        <v>-2.3434201173123199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269.63299999999998</v>
      </c>
      <c r="C9" s="189">
        <v>112.01300000000001</v>
      </c>
      <c r="D9" s="189">
        <v>750.97699999999998</v>
      </c>
      <c r="E9" s="189">
        <v>474.03700000000009</v>
      </c>
      <c r="F9" s="190">
        <v>-36.877294511016977</v>
      </c>
      <c r="G9" s="6"/>
    </row>
    <row r="10" spans="1:14" ht="15.6" customHeight="1">
      <c r="A10" s="188" t="s">
        <v>10</v>
      </c>
      <c r="B10" s="189">
        <v>1565.183</v>
      </c>
      <c r="C10" s="189">
        <v>754.67800000000011</v>
      </c>
      <c r="D10" s="189">
        <v>3686.1119999999992</v>
      </c>
      <c r="E10" s="189">
        <v>2399.2139999999999</v>
      </c>
      <c r="F10" s="190">
        <v>-34.912069953381767</v>
      </c>
    </row>
    <row r="11" spans="1:14" ht="15.6" customHeight="1">
      <c r="A11" s="188" t="s">
        <v>9</v>
      </c>
      <c r="B11" s="189">
        <v>75.195999999999998</v>
      </c>
      <c r="C11" s="189">
        <v>60.664999999999999</v>
      </c>
      <c r="D11" s="189">
        <v>319.05300000000011</v>
      </c>
      <c r="E11" s="189">
        <v>234.71100000000001</v>
      </c>
      <c r="F11" s="190">
        <v>-26.435106392981751</v>
      </c>
    </row>
    <row r="12" spans="1:14" ht="15.6" customHeight="1">
      <c r="A12" s="188" t="s">
        <v>6</v>
      </c>
      <c r="B12" s="189">
        <v>860.38199999999995</v>
      </c>
      <c r="C12" s="189">
        <v>860.97299999999996</v>
      </c>
      <c r="D12" s="189">
        <v>3273.806</v>
      </c>
      <c r="E12" s="189">
        <v>2794.2220000000002</v>
      </c>
      <c r="F12" s="190">
        <v>-14.64912704051493</v>
      </c>
    </row>
    <row r="13" spans="1:14" ht="15.6" customHeight="1">
      <c r="A13" s="188" t="s">
        <v>175</v>
      </c>
      <c r="B13" s="189">
        <v>194.434</v>
      </c>
      <c r="C13" s="189">
        <v>167.24799999999999</v>
      </c>
      <c r="D13" s="189">
        <v>559.67800000000011</v>
      </c>
      <c r="E13" s="189">
        <v>383.69000000000023</v>
      </c>
      <c r="F13" s="190">
        <v>-31.44450916419796</v>
      </c>
    </row>
    <row r="14" spans="1:14" ht="15.6" customHeight="1">
      <c r="A14" s="188" t="s">
        <v>148</v>
      </c>
      <c r="B14" s="189">
        <v>132.131</v>
      </c>
      <c r="C14" s="189">
        <v>55.286000000000001</v>
      </c>
      <c r="D14" s="189">
        <v>474.62400000000002</v>
      </c>
      <c r="E14" s="189">
        <v>362.78899999999999</v>
      </c>
      <c r="F14" s="190">
        <v>-23.56286239212514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29.957000000000001</v>
      </c>
      <c r="C16" s="189">
        <v>21.509</v>
      </c>
      <c r="D16" s="189">
        <v>77.081000000000003</v>
      </c>
      <c r="E16" s="189">
        <v>52.408000000000001</v>
      </c>
      <c r="F16" s="190">
        <v>-32.009185142901629</v>
      </c>
      <c r="G16" s="1"/>
    </row>
    <row r="17" spans="1:7" ht="15.6" customHeight="1">
      <c r="A17" s="188" t="s">
        <v>150</v>
      </c>
      <c r="B17" s="189">
        <v>96.171999999999997</v>
      </c>
      <c r="C17" s="189">
        <v>95.423000000000002</v>
      </c>
      <c r="D17" s="189">
        <v>584.86900000000003</v>
      </c>
      <c r="E17" s="189">
        <v>852.34300000000007</v>
      </c>
      <c r="F17" s="190">
        <v>45.732292188507159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7.891</v>
      </c>
      <c r="C19" s="189">
        <v>7.9250000000000016</v>
      </c>
      <c r="D19" s="189">
        <v>60</v>
      </c>
      <c r="E19" s="189">
        <v>32.780999999999999</v>
      </c>
      <c r="F19" s="190">
        <v>-45.365000000000002</v>
      </c>
    </row>
    <row r="20" spans="1:7" ht="15.6" customHeight="1">
      <c r="A20" s="188" t="s">
        <v>142</v>
      </c>
      <c r="B20" s="189">
        <v>1178.0730000000001</v>
      </c>
      <c r="C20" s="189">
        <v>1580.4639999999999</v>
      </c>
      <c r="D20" s="189">
        <v>3522.6640000000002</v>
      </c>
      <c r="E20" s="189">
        <v>2383.634</v>
      </c>
      <c r="F20" s="190">
        <v>-32.334335605098872</v>
      </c>
    </row>
    <row r="21" spans="1:7" ht="15.6" customHeight="1">
      <c r="A21" s="188" t="s">
        <v>149</v>
      </c>
      <c r="B21" s="189">
        <v>17.637</v>
      </c>
      <c r="C21" s="189">
        <v>15.891999999999999</v>
      </c>
      <c r="D21" s="189">
        <v>45.923000000000002</v>
      </c>
      <c r="E21" s="189">
        <v>46.948999999999998</v>
      </c>
      <c r="F21" s="190">
        <v>2.2341745966073461</v>
      </c>
    </row>
    <row r="22" spans="1:7" ht="15.6" customHeight="1">
      <c r="A22" s="188" t="s">
        <v>146</v>
      </c>
      <c r="B22" s="189">
        <v>23.396000000000001</v>
      </c>
      <c r="C22" s="189">
        <v>26.012</v>
      </c>
      <c r="D22" s="189">
        <v>79.434999999999988</v>
      </c>
      <c r="E22" s="189">
        <v>64.567999999999998</v>
      </c>
      <c r="F22" s="190">
        <v>-18.715931264555909</v>
      </c>
    </row>
    <row r="23" spans="1:7" ht="15.6" customHeight="1">
      <c r="A23" s="188" t="s">
        <v>165</v>
      </c>
      <c r="B23" s="189">
        <v>3.0640000000000001</v>
      </c>
      <c r="C23" s="189">
        <v>2.1709999999999998</v>
      </c>
      <c r="D23" s="189">
        <v>6.9280000000000017</v>
      </c>
      <c r="E23" s="189">
        <v>9.2200000000000006</v>
      </c>
      <c r="F23" s="190">
        <v>33.08314087759814</v>
      </c>
    </row>
    <row r="24" spans="1:7" ht="15.6" customHeight="1">
      <c r="A24" s="188" t="s">
        <v>141</v>
      </c>
      <c r="B24" s="189">
        <v>145.59700000000001</v>
      </c>
      <c r="C24" s="189">
        <v>153.49799999999999</v>
      </c>
      <c r="D24" s="189">
        <v>623.98500000000001</v>
      </c>
      <c r="E24" s="189">
        <v>738.30399999999997</v>
      </c>
      <c r="F24" s="190">
        <v>18.320792967779671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58.530999999999999</v>
      </c>
      <c r="C26" s="189">
        <v>36.061</v>
      </c>
      <c r="D26" s="189">
        <v>217.97300000000001</v>
      </c>
      <c r="E26" s="189">
        <v>153.95099999999999</v>
      </c>
      <c r="F26" s="190">
        <v>-29.371527666270609</v>
      </c>
    </row>
    <row r="27" spans="1:7" ht="15.6" customHeight="1">
      <c r="A27" s="188" t="s">
        <v>173</v>
      </c>
      <c r="B27" s="189">
        <v>2716.6460000000002</v>
      </c>
      <c r="C27" s="189">
        <v>2170.7139999999999</v>
      </c>
      <c r="D27" s="189">
        <v>8554.2090000000007</v>
      </c>
      <c r="E27" s="189">
        <v>6418.969000000001</v>
      </c>
      <c r="F27" s="190">
        <v>-24.961279295373771</v>
      </c>
    </row>
    <row r="28" spans="1:7" ht="15.6" customHeight="1">
      <c r="A28" s="188" t="s">
        <v>177</v>
      </c>
      <c r="B28" s="189">
        <v>174.79499999999999</v>
      </c>
      <c r="C28" s="189">
        <v>124.462</v>
      </c>
      <c r="D28" s="189">
        <v>502.55000000000013</v>
      </c>
      <c r="E28" s="189">
        <v>491.2249999999998</v>
      </c>
      <c r="F28" s="190">
        <v>-2.2535071137200902</v>
      </c>
    </row>
    <row r="29" spans="1:7" ht="15.6" customHeight="1">
      <c r="A29" s="188" t="s">
        <v>178</v>
      </c>
      <c r="B29" s="189">
        <v>415.85399999999998</v>
      </c>
      <c r="C29" s="189">
        <v>217.62799999999999</v>
      </c>
      <c r="D29" s="189">
        <v>1348.3309999999999</v>
      </c>
      <c r="E29" s="189">
        <v>575.14400000000001</v>
      </c>
      <c r="F29" s="190">
        <v>-57.344005292468992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146.05500000000001</v>
      </c>
      <c r="C31" s="189">
        <v>178.49299999999999</v>
      </c>
      <c r="D31" s="189">
        <v>385.42500000000001</v>
      </c>
      <c r="E31" s="189">
        <v>518.08500000000004</v>
      </c>
      <c r="F31" s="190">
        <v>34.419147694103913</v>
      </c>
    </row>
    <row r="32" spans="1:7" ht="15.6" customHeight="1">
      <c r="A32" s="188" t="s">
        <v>181</v>
      </c>
      <c r="B32" s="189">
        <v>52.558999999999997</v>
      </c>
      <c r="C32" s="189">
        <v>52.558999999999997</v>
      </c>
      <c r="D32" s="189">
        <v>394.50100000000009</v>
      </c>
      <c r="E32" s="189">
        <v>536.74999999999989</v>
      </c>
      <c r="F32" s="190">
        <v>36.057956760565823</v>
      </c>
    </row>
    <row r="33" spans="1:6" ht="15.6" customHeight="1">
      <c r="A33" s="188" t="s">
        <v>182</v>
      </c>
      <c r="B33" s="189">
        <v>2418.1309999999999</v>
      </c>
      <c r="C33" s="189">
        <v>2344.6680000000001</v>
      </c>
      <c r="D33" s="189">
        <v>9044.099000000002</v>
      </c>
      <c r="E33" s="189">
        <v>7927.942</v>
      </c>
      <c r="F33" s="190">
        <v>-12.34127357517872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12826.517999999998</v>
      </c>
      <c r="C35" s="77">
        <f>SUM(C7:C34)</f>
        <v>11522.759999999998</v>
      </c>
      <c r="D35" s="76">
        <f>SUM(D7:D34)</f>
        <v>40527.619000000006</v>
      </c>
      <c r="E35" s="78">
        <f>SUM(E7:E34)</f>
        <v>33325.366000000002</v>
      </c>
      <c r="F35" s="140">
        <f>E35*100/D35-100</f>
        <v>-17.771221645169931</v>
      </c>
    </row>
    <row r="36" spans="1:6" ht="15.6" customHeight="1">
      <c r="A36" s="73" t="s">
        <v>86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55" priority="2">
      <formula>MOD(ROW(),2)=0</formula>
    </cfRule>
  </conditionalFormatting>
  <conditionalFormatting sqref="F7:F35">
    <cfRule type="expression" dxfId="5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EE6D-56A0-4236-8918-F32B2F6A596C}">
  <sheetPr codeName="Hoja1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4956</v>
      </c>
      <c r="C7" s="189">
        <v>2389</v>
      </c>
      <c r="D7" s="189">
        <v>21222</v>
      </c>
      <c r="E7" s="189">
        <v>11068</v>
      </c>
      <c r="F7" s="190">
        <v>-47.846574309678637</v>
      </c>
      <c r="G7" s="37"/>
    </row>
    <row r="8" spans="1:14" ht="15.6" customHeight="1">
      <c r="A8" s="188" t="s">
        <v>11</v>
      </c>
      <c r="B8" s="189">
        <v>1116</v>
      </c>
      <c r="C8" s="189">
        <v>1192</v>
      </c>
      <c r="D8" s="189">
        <v>3278</v>
      </c>
      <c r="E8" s="189">
        <v>7902</v>
      </c>
      <c r="F8" s="190">
        <v>141.06162294081761</v>
      </c>
      <c r="G8" s="6"/>
    </row>
    <row r="9" spans="1:14" ht="15.6" customHeight="1">
      <c r="A9" s="188" t="s">
        <v>8</v>
      </c>
      <c r="B9" s="189">
        <v>5206</v>
      </c>
      <c r="C9" s="189">
        <v>4863</v>
      </c>
      <c r="D9" s="189">
        <v>20274</v>
      </c>
      <c r="E9" s="189">
        <v>20524</v>
      </c>
      <c r="F9" s="190">
        <v>1.2331064417480491</v>
      </c>
      <c r="G9" s="6"/>
    </row>
    <row r="10" spans="1:14" ht="15.6" customHeight="1">
      <c r="A10" s="188" t="s">
        <v>10</v>
      </c>
      <c r="B10" s="189">
        <v>4133</v>
      </c>
      <c r="C10" s="189">
        <v>3472</v>
      </c>
      <c r="D10" s="189">
        <v>14922</v>
      </c>
      <c r="E10" s="189">
        <v>12511</v>
      </c>
      <c r="F10" s="190">
        <v>-16.157351561452881</v>
      </c>
    </row>
    <row r="11" spans="1:14" ht="15.6" customHeight="1">
      <c r="A11" s="188" t="s">
        <v>9</v>
      </c>
      <c r="B11" s="189">
        <v>252632</v>
      </c>
      <c r="C11" s="189">
        <v>220417</v>
      </c>
      <c r="D11" s="189">
        <v>1043971</v>
      </c>
      <c r="E11" s="189">
        <v>943865</v>
      </c>
      <c r="F11" s="190">
        <v>-9.5889636781098346</v>
      </c>
    </row>
    <row r="12" spans="1:14" ht="15.6" customHeight="1">
      <c r="A12" s="188" t="s">
        <v>6</v>
      </c>
      <c r="B12" s="189">
        <v>8874</v>
      </c>
      <c r="C12" s="189">
        <v>10401</v>
      </c>
      <c r="D12" s="189">
        <v>34654</v>
      </c>
      <c r="E12" s="189">
        <v>42075</v>
      </c>
      <c r="F12" s="190">
        <v>21.41455531828937</v>
      </c>
    </row>
    <row r="13" spans="1:14" ht="15.6" customHeight="1">
      <c r="A13" s="188" t="s">
        <v>175</v>
      </c>
      <c r="B13" s="189">
        <v>8901</v>
      </c>
      <c r="C13" s="189">
        <v>8790</v>
      </c>
      <c r="D13" s="189">
        <v>30978</v>
      </c>
      <c r="E13" s="189">
        <v>21875</v>
      </c>
      <c r="F13" s="190">
        <v>-29.385370262767118</v>
      </c>
    </row>
    <row r="14" spans="1:14" ht="15.6" customHeight="1">
      <c r="A14" s="188" t="s">
        <v>148</v>
      </c>
      <c r="B14" s="189">
        <v>149591</v>
      </c>
      <c r="C14" s="189">
        <v>171018</v>
      </c>
      <c r="D14" s="189">
        <v>524298</v>
      </c>
      <c r="E14" s="189">
        <v>539520</v>
      </c>
      <c r="F14" s="190">
        <v>2.9033107126100082</v>
      </c>
    </row>
    <row r="15" spans="1:14" ht="15.6" customHeight="1">
      <c r="A15" s="188" t="s">
        <v>145</v>
      </c>
      <c r="B15" s="189">
        <v>1899</v>
      </c>
      <c r="C15" s="189">
        <v>2350</v>
      </c>
      <c r="D15" s="189">
        <v>7494</v>
      </c>
      <c r="E15" s="189">
        <v>7405</v>
      </c>
      <c r="F15" s="190">
        <v>-1.187616760074732</v>
      </c>
    </row>
    <row r="16" spans="1:14" ht="15.6" customHeight="1">
      <c r="A16" s="188" t="s">
        <v>144</v>
      </c>
      <c r="B16" s="189">
        <v>22542</v>
      </c>
      <c r="C16" s="189">
        <v>23017</v>
      </c>
      <c r="D16" s="189">
        <v>81148</v>
      </c>
      <c r="E16" s="189">
        <v>90018</v>
      </c>
      <c r="F16" s="190">
        <v>10.9306452407946</v>
      </c>
      <c r="G16" s="1"/>
    </row>
    <row r="17" spans="1:7" ht="15.6" customHeight="1">
      <c r="A17" s="188" t="s">
        <v>150</v>
      </c>
      <c r="B17" s="189">
        <v>1456</v>
      </c>
      <c r="C17" s="189">
        <v>1687</v>
      </c>
      <c r="D17" s="189">
        <v>5502</v>
      </c>
      <c r="E17" s="189">
        <v>8823</v>
      </c>
      <c r="F17" s="190">
        <v>60.359869138495107</v>
      </c>
      <c r="G17" s="2"/>
    </row>
    <row r="18" spans="1:7" ht="15.6" customHeight="1">
      <c r="A18" s="188" t="s">
        <v>147</v>
      </c>
      <c r="B18" s="189">
        <v>58639</v>
      </c>
      <c r="C18" s="189">
        <v>82070</v>
      </c>
      <c r="D18" s="189">
        <v>246019</v>
      </c>
      <c r="E18" s="189">
        <v>232735</v>
      </c>
      <c r="F18" s="190">
        <v>-5.3995829590397477</v>
      </c>
    </row>
    <row r="19" spans="1:7" ht="15.6" customHeight="1">
      <c r="A19" s="188" t="s">
        <v>143</v>
      </c>
      <c r="B19" s="189">
        <v>1799</v>
      </c>
      <c r="C19" s="189">
        <v>833</v>
      </c>
      <c r="D19" s="189">
        <v>4535</v>
      </c>
      <c r="E19" s="189">
        <v>3560</v>
      </c>
      <c r="F19" s="190">
        <v>-21.499448732083788</v>
      </c>
    </row>
    <row r="20" spans="1:7" ht="15.6" customHeight="1">
      <c r="A20" s="188" t="s">
        <v>142</v>
      </c>
      <c r="B20" s="189">
        <v>6035</v>
      </c>
      <c r="C20" s="189">
        <v>4864</v>
      </c>
      <c r="D20" s="189">
        <v>12866</v>
      </c>
      <c r="E20" s="189">
        <v>10259</v>
      </c>
      <c r="F20" s="190">
        <v>-20.262707912327059</v>
      </c>
    </row>
    <row r="21" spans="1:7" ht="15.6" customHeight="1">
      <c r="A21" s="188" t="s">
        <v>149</v>
      </c>
      <c r="B21" s="189">
        <v>13355</v>
      </c>
      <c r="C21" s="189">
        <v>20556</v>
      </c>
      <c r="D21" s="189">
        <v>61748</v>
      </c>
      <c r="E21" s="189">
        <v>58046</v>
      </c>
      <c r="F21" s="190">
        <v>-5.9953358813240936</v>
      </c>
    </row>
    <row r="22" spans="1:7" ht="15.6" customHeight="1">
      <c r="A22" s="188" t="s">
        <v>146</v>
      </c>
      <c r="B22" s="189">
        <v>298698</v>
      </c>
      <c r="C22" s="189">
        <v>255731</v>
      </c>
      <c r="D22" s="189">
        <v>1033973</v>
      </c>
      <c r="E22" s="189">
        <v>1005658</v>
      </c>
      <c r="F22" s="190">
        <v>-2.738466091474336</v>
      </c>
    </row>
    <row r="23" spans="1:7" ht="15.6" customHeight="1">
      <c r="A23" s="188" t="s">
        <v>165</v>
      </c>
      <c r="B23" s="189">
        <v>11158</v>
      </c>
      <c r="C23" s="189">
        <v>8635</v>
      </c>
      <c r="D23" s="189">
        <v>22594</v>
      </c>
      <c r="E23" s="189">
        <v>45201</v>
      </c>
      <c r="F23" s="190">
        <v>100.0575373993096</v>
      </c>
    </row>
    <row r="24" spans="1:7" ht="15.6" customHeight="1">
      <c r="A24" s="188" t="s">
        <v>141</v>
      </c>
      <c r="B24" s="189">
        <v>1515</v>
      </c>
      <c r="C24" s="189">
        <v>1403</v>
      </c>
      <c r="D24" s="189">
        <v>7848</v>
      </c>
      <c r="E24" s="189">
        <v>6475</v>
      </c>
      <c r="F24" s="190">
        <v>-17.494903160040781</v>
      </c>
    </row>
    <row r="25" spans="1:7" ht="15.6" customHeight="1">
      <c r="A25" s="188" t="s">
        <v>140</v>
      </c>
      <c r="B25" s="189">
        <v>669</v>
      </c>
      <c r="C25" s="189">
        <v>33</v>
      </c>
      <c r="D25" s="189">
        <v>1668</v>
      </c>
      <c r="E25" s="189">
        <v>1140</v>
      </c>
      <c r="F25" s="190">
        <v>-31.654676258992811</v>
      </c>
    </row>
    <row r="26" spans="1:7" ht="15.6" customHeight="1">
      <c r="A26" s="188" t="s">
        <v>152</v>
      </c>
      <c r="B26" s="189">
        <v>2251</v>
      </c>
      <c r="C26" s="189">
        <v>2325</v>
      </c>
      <c r="D26" s="189">
        <v>7090</v>
      </c>
      <c r="E26" s="189">
        <v>6095</v>
      </c>
      <c r="F26" s="190">
        <v>-14.033850493653031</v>
      </c>
    </row>
    <row r="27" spans="1:7" ht="15.6" customHeight="1">
      <c r="A27" s="188" t="s">
        <v>173</v>
      </c>
      <c r="B27" s="189">
        <v>2201</v>
      </c>
      <c r="C27" s="189">
        <v>3420</v>
      </c>
      <c r="D27" s="189">
        <v>11696</v>
      </c>
      <c r="E27" s="189">
        <v>12042</v>
      </c>
      <c r="F27" s="190">
        <v>2.9582763337893279</v>
      </c>
    </row>
    <row r="28" spans="1:7" ht="15.6" customHeight="1">
      <c r="A28" s="188" t="s">
        <v>177</v>
      </c>
      <c r="B28" s="189">
        <v>79556</v>
      </c>
      <c r="C28" s="189">
        <v>91284</v>
      </c>
      <c r="D28" s="189">
        <v>294412</v>
      </c>
      <c r="E28" s="189">
        <v>402037</v>
      </c>
      <c r="F28" s="190">
        <v>36.555914840427697</v>
      </c>
    </row>
    <row r="29" spans="1:7" ht="15.6" customHeight="1">
      <c r="A29" s="188" t="s">
        <v>178</v>
      </c>
      <c r="B29" s="189">
        <v>4768</v>
      </c>
      <c r="C29" s="189">
        <v>4429</v>
      </c>
      <c r="D29" s="189">
        <v>18259</v>
      </c>
      <c r="E29" s="189">
        <v>15383</v>
      </c>
      <c r="F29" s="190">
        <v>-15.751136425872181</v>
      </c>
    </row>
    <row r="30" spans="1:7" ht="15.6" customHeight="1">
      <c r="A30" s="188" t="s">
        <v>179</v>
      </c>
      <c r="B30" s="189">
        <v>4628</v>
      </c>
      <c r="C30" s="189">
        <v>3237</v>
      </c>
      <c r="D30" s="189">
        <v>12536</v>
      </c>
      <c r="E30" s="189">
        <v>10025</v>
      </c>
      <c r="F30" s="190">
        <v>-20.03031269942565</v>
      </c>
    </row>
    <row r="31" spans="1:7" ht="15.6" customHeight="1">
      <c r="A31" s="188" t="s">
        <v>180</v>
      </c>
      <c r="B31" s="189">
        <v>8458</v>
      </c>
      <c r="C31" s="189">
        <v>6281</v>
      </c>
      <c r="D31" s="189">
        <v>33958</v>
      </c>
      <c r="E31" s="189">
        <v>41226</v>
      </c>
      <c r="F31" s="190">
        <v>21.402909476412031</v>
      </c>
    </row>
    <row r="32" spans="1:7" ht="15.6" customHeight="1">
      <c r="A32" s="188" t="s">
        <v>181</v>
      </c>
      <c r="B32" s="189">
        <v>42723</v>
      </c>
      <c r="C32" s="189">
        <v>49454</v>
      </c>
      <c r="D32" s="189">
        <v>170789</v>
      </c>
      <c r="E32" s="189">
        <v>215865</v>
      </c>
      <c r="F32" s="190">
        <v>26.39280047309839</v>
      </c>
    </row>
    <row r="33" spans="1:6" ht="15.6" customHeight="1">
      <c r="A33" s="188" t="s">
        <v>182</v>
      </c>
      <c r="B33" s="189">
        <v>10839</v>
      </c>
      <c r="C33" s="189">
        <v>5599</v>
      </c>
      <c r="D33" s="189">
        <v>36643</v>
      </c>
      <c r="E33" s="189">
        <v>22354</v>
      </c>
      <c r="F33" s="190">
        <v>-38.995169609475212</v>
      </c>
    </row>
    <row r="34" spans="1:6" ht="15.6" customHeight="1">
      <c r="A34" s="188" t="s">
        <v>183</v>
      </c>
      <c r="B34" s="189">
        <v>638</v>
      </c>
      <c r="C34" s="189">
        <v>1041</v>
      </c>
      <c r="D34" s="189">
        <v>2433</v>
      </c>
      <c r="E34" s="189">
        <v>3350</v>
      </c>
      <c r="F34" s="190">
        <v>37.690094533497728</v>
      </c>
    </row>
    <row r="35" spans="1:6" ht="15.6" customHeight="1">
      <c r="A35" s="156" t="s">
        <v>153</v>
      </c>
      <c r="B35" s="76">
        <f>SUM(B7:B34)</f>
        <v>1009236</v>
      </c>
      <c r="C35" s="77">
        <f>SUM(C7:C34)</f>
        <v>990791</v>
      </c>
      <c r="D35" s="178">
        <f>SUM(D7:D34)</f>
        <v>3766808</v>
      </c>
      <c r="E35" s="178">
        <f>SUM(E7:E34)</f>
        <v>3797037</v>
      </c>
      <c r="F35" s="140">
        <f>E35*100/D35-100</f>
        <v>0.80250971114004699</v>
      </c>
    </row>
    <row r="36" spans="1:6" ht="15.6" customHeight="1">
      <c r="A36" s="73" t="s">
        <v>160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53" priority="2">
      <formula>MOD(ROW(),2)=0</formula>
    </cfRule>
  </conditionalFormatting>
  <conditionalFormatting sqref="F7:F35">
    <cfRule type="expression" dxfId="5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9CC8-B598-44A2-9BA2-7C8289FB7F13}">
  <sheetPr codeName="Hoja1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62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3138</v>
      </c>
      <c r="C7" s="189">
        <v>1906</v>
      </c>
      <c r="D7" s="189">
        <v>11161</v>
      </c>
      <c r="E7" s="189">
        <v>7193</v>
      </c>
      <c r="F7" s="190">
        <v>-35.552369859331613</v>
      </c>
      <c r="G7" s="37"/>
    </row>
    <row r="8" spans="1:14" ht="15.6" customHeight="1">
      <c r="A8" s="188" t="s">
        <v>11</v>
      </c>
      <c r="B8" s="189">
        <v>260</v>
      </c>
      <c r="C8" s="189">
        <v>116</v>
      </c>
      <c r="D8" s="189">
        <v>508</v>
      </c>
      <c r="E8" s="189">
        <v>584</v>
      </c>
      <c r="F8" s="190">
        <v>14.960629921259841</v>
      </c>
      <c r="G8" s="6"/>
    </row>
    <row r="9" spans="1:14" ht="15.6" customHeight="1">
      <c r="A9" s="188" t="s">
        <v>8</v>
      </c>
      <c r="B9" s="189">
        <v>1965</v>
      </c>
      <c r="C9" s="189">
        <v>2048</v>
      </c>
      <c r="D9" s="189">
        <v>7603</v>
      </c>
      <c r="E9" s="189">
        <v>8666</v>
      </c>
      <c r="F9" s="190">
        <v>13.981323161909771</v>
      </c>
      <c r="G9" s="6"/>
    </row>
    <row r="10" spans="1:14" ht="15.6" customHeight="1">
      <c r="A10" s="188" t="s">
        <v>10</v>
      </c>
      <c r="B10" s="189">
        <v>1009</v>
      </c>
      <c r="C10" s="189">
        <v>951</v>
      </c>
      <c r="D10" s="189">
        <v>4479</v>
      </c>
      <c r="E10" s="189">
        <v>3853</v>
      </c>
      <c r="F10" s="190">
        <v>-13.9763340031257</v>
      </c>
    </row>
    <row r="11" spans="1:14" ht="15.6" customHeight="1">
      <c r="A11" s="188" t="s">
        <v>9</v>
      </c>
      <c r="B11" s="189">
        <v>242232</v>
      </c>
      <c r="C11" s="189">
        <v>206611</v>
      </c>
      <c r="D11" s="189">
        <v>1002536</v>
      </c>
      <c r="E11" s="189">
        <v>896546</v>
      </c>
      <c r="F11" s="190">
        <v>-10.57218892887637</v>
      </c>
    </row>
    <row r="12" spans="1:14" ht="15.6" customHeight="1">
      <c r="A12" s="188" t="s">
        <v>6</v>
      </c>
      <c r="B12" s="189">
        <v>1812</v>
      </c>
      <c r="C12" s="189">
        <v>2981</v>
      </c>
      <c r="D12" s="189">
        <v>8196</v>
      </c>
      <c r="E12" s="189">
        <v>14336</v>
      </c>
      <c r="F12" s="190">
        <v>74.914592484138609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62</v>
      </c>
      <c r="E13" s="189">
        <v>77</v>
      </c>
      <c r="F13" s="190">
        <v>24.193548387096769</v>
      </c>
    </row>
    <row r="14" spans="1:14" ht="15.6" customHeight="1">
      <c r="A14" s="188" t="s">
        <v>148</v>
      </c>
      <c r="B14" s="189">
        <v>116190</v>
      </c>
      <c r="C14" s="189">
        <v>134516</v>
      </c>
      <c r="D14" s="189">
        <v>431964</v>
      </c>
      <c r="E14" s="189">
        <v>438369</v>
      </c>
      <c r="F14" s="190">
        <v>1.4827624524265841</v>
      </c>
    </row>
    <row r="15" spans="1:14" ht="15.6" customHeight="1">
      <c r="A15" s="188" t="s">
        <v>145</v>
      </c>
      <c r="B15" s="189">
        <v>1642</v>
      </c>
      <c r="C15" s="189">
        <v>2036</v>
      </c>
      <c r="D15" s="189">
        <v>6318</v>
      </c>
      <c r="E15" s="189">
        <v>6156</v>
      </c>
      <c r="F15" s="190">
        <v>-2.5641025641025692</v>
      </c>
    </row>
    <row r="16" spans="1:14" ht="15.6" customHeight="1">
      <c r="A16" s="188" t="s">
        <v>144</v>
      </c>
      <c r="B16" s="189">
        <v>2058</v>
      </c>
      <c r="C16" s="189">
        <v>1592</v>
      </c>
      <c r="D16" s="189">
        <v>8314</v>
      </c>
      <c r="E16" s="189">
        <v>6899</v>
      </c>
      <c r="F16" s="190">
        <v>-17.019485205677171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55565</v>
      </c>
      <c r="C18" s="189">
        <v>80807</v>
      </c>
      <c r="D18" s="189">
        <v>234839</v>
      </c>
      <c r="E18" s="189">
        <v>224561</v>
      </c>
      <c r="F18" s="190">
        <v>-4.3766154684698932</v>
      </c>
    </row>
    <row r="19" spans="1:7" ht="15.6" customHeight="1">
      <c r="A19" s="188" t="s">
        <v>143</v>
      </c>
      <c r="B19" s="189">
        <v>683</v>
      </c>
      <c r="C19" s="189">
        <v>213</v>
      </c>
      <c r="D19" s="189">
        <v>2424</v>
      </c>
      <c r="E19" s="189">
        <v>2103</v>
      </c>
      <c r="F19" s="190">
        <v>-13.242574257425741</v>
      </c>
    </row>
    <row r="20" spans="1:7" ht="15.6" customHeight="1">
      <c r="A20" s="188" t="s">
        <v>142</v>
      </c>
      <c r="B20" s="189">
        <v>6035</v>
      </c>
      <c r="C20" s="189">
        <v>4864</v>
      </c>
      <c r="D20" s="189">
        <v>12866</v>
      </c>
      <c r="E20" s="189">
        <v>10259</v>
      </c>
      <c r="F20" s="190">
        <v>-20.262707912327059</v>
      </c>
    </row>
    <row r="21" spans="1:7" ht="15.6" customHeight="1">
      <c r="A21" s="188" t="s">
        <v>149</v>
      </c>
      <c r="B21" s="189">
        <v>10604</v>
      </c>
      <c r="C21" s="189">
        <v>18378</v>
      </c>
      <c r="D21" s="189">
        <v>51394</v>
      </c>
      <c r="E21" s="189">
        <v>50800</v>
      </c>
      <c r="F21" s="190">
        <v>-1.1557769389422961</v>
      </c>
    </row>
    <row r="22" spans="1:7" ht="15.6" customHeight="1">
      <c r="A22" s="188" t="s">
        <v>146</v>
      </c>
      <c r="B22" s="189">
        <v>274068</v>
      </c>
      <c r="C22" s="189">
        <v>222810</v>
      </c>
      <c r="D22" s="189">
        <v>928110</v>
      </c>
      <c r="E22" s="189">
        <v>860315</v>
      </c>
      <c r="F22" s="190">
        <v>-7.3046298391354441</v>
      </c>
    </row>
    <row r="23" spans="1:7" ht="15.6" customHeight="1">
      <c r="A23" s="188" t="s">
        <v>165</v>
      </c>
      <c r="B23" s="189">
        <v>5199</v>
      </c>
      <c r="C23" s="189">
        <v>2089</v>
      </c>
      <c r="D23" s="189">
        <v>12114</v>
      </c>
      <c r="E23" s="189">
        <v>27046</v>
      </c>
      <c r="F23" s="190">
        <v>123.26234109295029</v>
      </c>
    </row>
    <row r="24" spans="1:7" ht="15.6" customHeight="1">
      <c r="A24" s="188" t="s">
        <v>141</v>
      </c>
      <c r="B24" s="189">
        <v>1129</v>
      </c>
      <c r="C24" s="189">
        <v>866</v>
      </c>
      <c r="D24" s="189">
        <v>5735</v>
      </c>
      <c r="E24" s="189">
        <v>4208</v>
      </c>
      <c r="F24" s="190">
        <v>-26.6259808195292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1195</v>
      </c>
      <c r="C26" s="189">
        <v>1077</v>
      </c>
      <c r="D26" s="189">
        <v>4459</v>
      </c>
      <c r="E26" s="189">
        <v>3518</v>
      </c>
      <c r="F26" s="190">
        <v>-21.103386409508861</v>
      </c>
    </row>
    <row r="27" spans="1:7" ht="15.6" customHeight="1">
      <c r="A27" s="188" t="s">
        <v>173</v>
      </c>
      <c r="B27" s="189">
        <v>771</v>
      </c>
      <c r="C27" s="189">
        <v>1378</v>
      </c>
      <c r="D27" s="189">
        <v>3477</v>
      </c>
      <c r="E27" s="189">
        <v>4523</v>
      </c>
      <c r="F27" s="190">
        <v>30.083405234397471</v>
      </c>
    </row>
    <row r="28" spans="1:7" ht="15.6" customHeight="1">
      <c r="A28" s="188" t="s">
        <v>177</v>
      </c>
      <c r="B28" s="189">
        <v>65978</v>
      </c>
      <c r="C28" s="189">
        <v>78520</v>
      </c>
      <c r="D28" s="189">
        <v>231036</v>
      </c>
      <c r="E28" s="189">
        <v>323327</v>
      </c>
      <c r="F28" s="190">
        <v>39.946588410464159</v>
      </c>
    </row>
    <row r="29" spans="1:7" ht="15.6" customHeight="1">
      <c r="A29" s="188" t="s">
        <v>178</v>
      </c>
      <c r="B29" s="189">
        <v>2631</v>
      </c>
      <c r="C29" s="189">
        <v>2549</v>
      </c>
      <c r="D29" s="189">
        <v>10812</v>
      </c>
      <c r="E29" s="189">
        <v>10444</v>
      </c>
      <c r="F29" s="190">
        <v>-3.4036256011838759</v>
      </c>
    </row>
    <row r="30" spans="1:7" ht="15.6" customHeight="1">
      <c r="A30" s="188" t="s">
        <v>179</v>
      </c>
      <c r="B30" s="189">
        <v>1498</v>
      </c>
      <c r="C30" s="189">
        <v>1078</v>
      </c>
      <c r="D30" s="189">
        <v>5891</v>
      </c>
      <c r="E30" s="189">
        <v>5373</v>
      </c>
      <c r="F30" s="190">
        <v>-8.7930741809539938</v>
      </c>
    </row>
    <row r="31" spans="1:7" ht="15.6" customHeight="1">
      <c r="A31" s="188" t="s">
        <v>180</v>
      </c>
      <c r="B31" s="189">
        <v>2929</v>
      </c>
      <c r="C31" s="189">
        <v>1657</v>
      </c>
      <c r="D31" s="189">
        <v>12919</v>
      </c>
      <c r="E31" s="189">
        <v>13579</v>
      </c>
      <c r="F31" s="190">
        <v>5.1087545475655958</v>
      </c>
    </row>
    <row r="32" spans="1:7" ht="15.6" customHeight="1">
      <c r="A32" s="188" t="s">
        <v>181</v>
      </c>
      <c r="B32" s="189">
        <v>32936</v>
      </c>
      <c r="C32" s="189">
        <v>41680</v>
      </c>
      <c r="D32" s="189">
        <v>134918</v>
      </c>
      <c r="E32" s="189">
        <v>177317</v>
      </c>
      <c r="F32" s="190">
        <v>31.425754902978099</v>
      </c>
    </row>
    <row r="33" spans="1:6" ht="15.6" customHeight="1">
      <c r="A33" s="188" t="s">
        <v>182</v>
      </c>
      <c r="B33" s="189">
        <v>4960</v>
      </c>
      <c r="C33" s="189">
        <v>0</v>
      </c>
      <c r="D33" s="189">
        <v>18815</v>
      </c>
      <c r="E33" s="189">
        <v>5335</v>
      </c>
      <c r="F33" s="190">
        <v>-71.644964124368855</v>
      </c>
    </row>
    <row r="34" spans="1:6" ht="15.6" customHeight="1">
      <c r="A34" s="188" t="s">
        <v>183</v>
      </c>
      <c r="B34" s="189">
        <v>206</v>
      </c>
      <c r="C34" s="189">
        <v>0</v>
      </c>
      <c r="D34" s="189">
        <v>853</v>
      </c>
      <c r="E34" s="189">
        <v>133</v>
      </c>
      <c r="F34" s="190">
        <v>-84.407971864009383</v>
      </c>
    </row>
    <row r="35" spans="1:6" ht="15.6" customHeight="1">
      <c r="A35" s="156" t="s">
        <v>153</v>
      </c>
      <c r="B35" s="76">
        <f>SUM(B7:B34)</f>
        <v>836693</v>
      </c>
      <c r="C35" s="77">
        <f>SUM(C7:C34)</f>
        <v>810723</v>
      </c>
      <c r="D35" s="76">
        <f>SUM(D7:D34)</f>
        <v>3151803</v>
      </c>
      <c r="E35" s="78">
        <f>SUM(E7:E34)</f>
        <v>3105520</v>
      </c>
      <c r="F35" s="140">
        <f>E35*100/D35-100</f>
        <v>-1.4684610681568557</v>
      </c>
    </row>
    <row r="36" spans="1:6" ht="15.6" customHeight="1">
      <c r="A36" s="73" t="s">
        <v>82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51" priority="2">
      <formula>MOD(ROW(),2)=0</formula>
    </cfRule>
  </conditionalFormatting>
  <conditionalFormatting sqref="F7:F35">
    <cfRule type="expression" dxfId="5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2A8C-CAD2-4EDA-81FF-B230C43F2366}">
  <sheetPr codeName="Hoja1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0</v>
      </c>
      <c r="C8" s="189">
        <v>0</v>
      </c>
      <c r="D8" s="189">
        <v>0</v>
      </c>
      <c r="E8" s="189">
        <v>0</v>
      </c>
      <c r="F8" s="190" t="s">
        <v>151</v>
      </c>
      <c r="G8" s="6"/>
    </row>
    <row r="9" spans="1:14" ht="15.6" customHeight="1">
      <c r="A9" s="188" t="s">
        <v>8</v>
      </c>
      <c r="B9" s="189">
        <v>0</v>
      </c>
      <c r="C9" s="189">
        <v>0</v>
      </c>
      <c r="D9" s="189">
        <v>0</v>
      </c>
      <c r="E9" s="189">
        <v>0</v>
      </c>
      <c r="F9" s="190" t="s">
        <v>151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14700</v>
      </c>
      <c r="E10" s="189">
        <v>0</v>
      </c>
      <c r="F10" s="190">
        <v>-100</v>
      </c>
    </row>
    <row r="11" spans="1:14" ht="15.6" customHeight="1">
      <c r="A11" s="188" t="s">
        <v>9</v>
      </c>
      <c r="B11" s="189">
        <v>261239</v>
      </c>
      <c r="C11" s="189">
        <v>242856</v>
      </c>
      <c r="D11" s="189">
        <v>1115972</v>
      </c>
      <c r="E11" s="189">
        <v>1106037</v>
      </c>
      <c r="F11" s="190">
        <v>-0.89025531106514677</v>
      </c>
    </row>
    <row r="12" spans="1:14" ht="15.6" customHeight="1">
      <c r="A12" s="188" t="s">
        <v>6</v>
      </c>
      <c r="B12" s="189">
        <v>0</v>
      </c>
      <c r="C12" s="189">
        <v>0</v>
      </c>
      <c r="D12" s="189">
        <v>0</v>
      </c>
      <c r="E12" s="189">
        <v>0</v>
      </c>
      <c r="F12" s="190" t="s">
        <v>151</v>
      </c>
    </row>
    <row r="13" spans="1:14" ht="15.6" customHeight="1">
      <c r="A13" s="188" t="s">
        <v>175</v>
      </c>
      <c r="B13" s="189">
        <v>0</v>
      </c>
      <c r="C13" s="189">
        <v>0</v>
      </c>
      <c r="D13" s="189">
        <v>0</v>
      </c>
      <c r="E13" s="189">
        <v>24</v>
      </c>
      <c r="F13" s="190" t="s">
        <v>151</v>
      </c>
    </row>
    <row r="14" spans="1:14" ht="15.6" customHeight="1">
      <c r="A14" s="188" t="s">
        <v>148</v>
      </c>
      <c r="B14" s="189">
        <v>0</v>
      </c>
      <c r="C14" s="189">
        <v>0</v>
      </c>
      <c r="D14" s="189">
        <v>0</v>
      </c>
      <c r="E14" s="189">
        <v>0</v>
      </c>
      <c r="F14" s="190" t="s">
        <v>151</v>
      </c>
    </row>
    <row r="15" spans="1:14" ht="15.6" customHeight="1">
      <c r="A15" s="188" t="s">
        <v>145</v>
      </c>
      <c r="B15" s="189">
        <v>0</v>
      </c>
      <c r="C15" s="189">
        <v>0</v>
      </c>
      <c r="D15" s="189">
        <v>0</v>
      </c>
      <c r="E15" s="189">
        <v>0</v>
      </c>
      <c r="F15" s="190" t="s">
        <v>151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4942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5599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5996</v>
      </c>
      <c r="C21" s="189">
        <v>0</v>
      </c>
      <c r="D21" s="189">
        <v>53366</v>
      </c>
      <c r="E21" s="189">
        <v>84843</v>
      </c>
      <c r="F21" s="190">
        <v>58.983247760746544</v>
      </c>
    </row>
    <row r="22" spans="1:7" ht="15.6" customHeight="1">
      <c r="A22" s="188" t="s">
        <v>146</v>
      </c>
      <c r="B22" s="189">
        <v>0</v>
      </c>
      <c r="C22" s="189">
        <v>0</v>
      </c>
      <c r="D22" s="189">
        <v>0</v>
      </c>
      <c r="E22" s="189">
        <v>0</v>
      </c>
      <c r="F22" s="190" t="s">
        <v>151</v>
      </c>
    </row>
    <row r="23" spans="1:7" ht="15.6" customHeight="1">
      <c r="A23" s="188" t="s">
        <v>165</v>
      </c>
      <c r="B23" s="189">
        <v>0</v>
      </c>
      <c r="C23" s="189">
        <v>0</v>
      </c>
      <c r="D23" s="189">
        <v>0</v>
      </c>
      <c r="E23" s="189">
        <v>0</v>
      </c>
      <c r="F23" s="190" t="s">
        <v>151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177</v>
      </c>
      <c r="C28" s="189">
        <v>105</v>
      </c>
      <c r="D28" s="189">
        <v>679</v>
      </c>
      <c r="E28" s="189">
        <v>378</v>
      </c>
      <c r="F28" s="190">
        <v>-44.329896907216487</v>
      </c>
    </row>
    <row r="29" spans="1:7" ht="15.6" customHeight="1">
      <c r="A29" s="188" t="s">
        <v>178</v>
      </c>
      <c r="B29" s="189">
        <v>0</v>
      </c>
      <c r="C29" s="189">
        <v>0</v>
      </c>
      <c r="D29" s="189">
        <v>0</v>
      </c>
      <c r="E29" s="189">
        <v>1</v>
      </c>
      <c r="F29" s="190" t="s">
        <v>151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2458</v>
      </c>
      <c r="D31" s="189">
        <v>68620</v>
      </c>
      <c r="E31" s="189">
        <v>4857</v>
      </c>
      <c r="F31" s="190">
        <v>-92.921888662197603</v>
      </c>
    </row>
    <row r="32" spans="1:7" ht="15.6" customHeight="1">
      <c r="A32" s="188" t="s">
        <v>181</v>
      </c>
      <c r="B32" s="189">
        <v>0</v>
      </c>
      <c r="C32" s="189">
        <v>0</v>
      </c>
      <c r="D32" s="189">
        <v>0</v>
      </c>
      <c r="E32" s="189">
        <v>0</v>
      </c>
      <c r="F32" s="190" t="s">
        <v>151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84</v>
      </c>
      <c r="E33" s="189">
        <v>0</v>
      </c>
      <c r="F33" s="190">
        <v>-100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267412</v>
      </c>
      <c r="C35" s="77">
        <f>SUM(C7:C34)</f>
        <v>245419</v>
      </c>
      <c r="D35" s="178">
        <f>SUM(D7:D34)</f>
        <v>1253421</v>
      </c>
      <c r="E35" s="178">
        <f>SUM(E7:E34)</f>
        <v>1206681</v>
      </c>
      <c r="F35" s="140">
        <f>E35*100/D35-100</f>
        <v>-3.7289944878855579</v>
      </c>
    </row>
    <row r="36" spans="1:6" ht="15.6" customHeight="1">
      <c r="A36" s="73" t="s">
        <v>52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9" priority="2">
      <formula>MOD(ROW(),2)=0</formula>
    </cfRule>
  </conditionalFormatting>
  <conditionalFormatting sqref="F7:F35">
    <cfRule type="expression" dxfId="4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FD53-1112-4AB4-9D94-4D806BA40E25}">
  <sheetPr codeName="Hoja1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132053</v>
      </c>
      <c r="E7" s="189">
        <v>6302</v>
      </c>
      <c r="F7" s="190">
        <v>-95.227673737060115</v>
      </c>
      <c r="G7" s="13"/>
    </row>
    <row r="8" spans="1:14" ht="15.6" customHeight="1">
      <c r="A8" s="188" t="s">
        <v>11</v>
      </c>
      <c r="B8" s="189">
        <v>2516</v>
      </c>
      <c r="C8" s="189">
        <v>69905</v>
      </c>
      <c r="D8" s="189">
        <v>7765</v>
      </c>
      <c r="E8" s="189">
        <v>181052</v>
      </c>
      <c r="F8" s="190">
        <v>2231.6419832582101</v>
      </c>
      <c r="G8" s="6"/>
    </row>
    <row r="9" spans="1:14" ht="15.6" customHeight="1">
      <c r="A9" s="188" t="s">
        <v>8</v>
      </c>
      <c r="B9" s="189">
        <v>105</v>
      </c>
      <c r="C9" s="189">
        <v>0</v>
      </c>
      <c r="D9" s="189">
        <v>122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9494</v>
      </c>
      <c r="F10" s="190" t="s">
        <v>151</v>
      </c>
    </row>
    <row r="11" spans="1:14" ht="15.6" customHeight="1">
      <c r="A11" s="188" t="s">
        <v>9</v>
      </c>
      <c r="B11" s="189">
        <v>5480875</v>
      </c>
      <c r="C11" s="189">
        <v>5320992</v>
      </c>
      <c r="D11" s="189">
        <v>20395430</v>
      </c>
      <c r="E11" s="189">
        <v>18787292</v>
      </c>
      <c r="F11" s="190">
        <v>-7.8847957606189283</v>
      </c>
    </row>
    <row r="12" spans="1:14" ht="15.6" customHeight="1">
      <c r="A12" s="188" t="s">
        <v>6</v>
      </c>
      <c r="B12" s="189">
        <v>115635</v>
      </c>
      <c r="C12" s="189">
        <v>123170</v>
      </c>
      <c r="D12" s="189">
        <v>319090</v>
      </c>
      <c r="E12" s="189">
        <v>394145</v>
      </c>
      <c r="F12" s="190">
        <v>23.52157698454981</v>
      </c>
    </row>
    <row r="13" spans="1:14" ht="15.6" customHeight="1">
      <c r="A13" s="188" t="s">
        <v>175</v>
      </c>
      <c r="B13" s="189">
        <v>1077</v>
      </c>
      <c r="C13" s="189">
        <v>1310</v>
      </c>
      <c r="D13" s="189">
        <v>4891</v>
      </c>
      <c r="E13" s="189">
        <v>39362</v>
      </c>
      <c r="F13" s="190">
        <v>704.78429768963406</v>
      </c>
    </row>
    <row r="14" spans="1:14" ht="15.6" customHeight="1">
      <c r="A14" s="188" t="s">
        <v>148</v>
      </c>
      <c r="B14" s="189">
        <v>2024122</v>
      </c>
      <c r="C14" s="189">
        <v>2463412</v>
      </c>
      <c r="D14" s="189">
        <v>7885969</v>
      </c>
      <c r="E14" s="189">
        <v>9031038</v>
      </c>
      <c r="F14" s="190">
        <v>14.520333518937241</v>
      </c>
    </row>
    <row r="15" spans="1:14" ht="15.6" customHeight="1">
      <c r="A15" s="188" t="s">
        <v>145</v>
      </c>
      <c r="B15" s="189">
        <v>3257</v>
      </c>
      <c r="C15" s="189">
        <v>31537</v>
      </c>
      <c r="D15" s="189">
        <v>21901</v>
      </c>
      <c r="E15" s="189">
        <v>130949</v>
      </c>
      <c r="F15" s="190">
        <v>497.91333729053463</v>
      </c>
    </row>
    <row r="16" spans="1:14" ht="15.6" customHeight="1">
      <c r="A16" s="188" t="s">
        <v>144</v>
      </c>
      <c r="B16" s="189">
        <v>380</v>
      </c>
      <c r="C16" s="189">
        <v>0</v>
      </c>
      <c r="D16" s="189">
        <v>12568</v>
      </c>
      <c r="E16" s="189">
        <v>121012</v>
      </c>
      <c r="F16" s="190">
        <v>862.85805219605345</v>
      </c>
      <c r="G16" s="1"/>
    </row>
    <row r="17" spans="1:7" ht="15.6" customHeight="1">
      <c r="A17" s="188" t="s">
        <v>150</v>
      </c>
      <c r="B17" s="189">
        <v>23350</v>
      </c>
      <c r="C17" s="189">
        <v>91188</v>
      </c>
      <c r="D17" s="189">
        <v>59646</v>
      </c>
      <c r="E17" s="189">
        <v>329744</v>
      </c>
      <c r="F17" s="190">
        <v>452.83506018844508</v>
      </c>
      <c r="G17" s="2"/>
    </row>
    <row r="18" spans="1:7" ht="15.6" customHeight="1">
      <c r="A18" s="188" t="s">
        <v>147</v>
      </c>
      <c r="B18" s="189">
        <v>0</v>
      </c>
      <c r="C18" s="189">
        <v>1701</v>
      </c>
      <c r="D18" s="189">
        <v>0</v>
      </c>
      <c r="E18" s="189">
        <v>1701</v>
      </c>
      <c r="F18" s="190" t="s">
        <v>151</v>
      </c>
    </row>
    <row r="19" spans="1:7" ht="15.6" customHeight="1">
      <c r="A19" s="188" t="s">
        <v>143</v>
      </c>
      <c r="B19" s="189">
        <v>73228</v>
      </c>
      <c r="C19" s="189">
        <v>0</v>
      </c>
      <c r="D19" s="189">
        <v>121220</v>
      </c>
      <c r="E19" s="189">
        <v>28628</v>
      </c>
      <c r="F19" s="190">
        <v>-76.383435076720019</v>
      </c>
    </row>
    <row r="20" spans="1:7" ht="15.6" customHeight="1">
      <c r="A20" s="188" t="s">
        <v>142</v>
      </c>
      <c r="B20" s="189">
        <v>244600</v>
      </c>
      <c r="C20" s="189">
        <v>9493</v>
      </c>
      <c r="D20" s="189">
        <v>263956</v>
      </c>
      <c r="E20" s="189">
        <v>142443</v>
      </c>
      <c r="F20" s="190">
        <v>-46.035324069163039</v>
      </c>
    </row>
    <row r="21" spans="1:7" ht="15.6" customHeight="1">
      <c r="A21" s="188" t="s">
        <v>149</v>
      </c>
      <c r="B21" s="189">
        <v>238457</v>
      </c>
      <c r="C21" s="189">
        <v>237036</v>
      </c>
      <c r="D21" s="189">
        <v>773768</v>
      </c>
      <c r="E21" s="189">
        <v>1133870</v>
      </c>
      <c r="F21" s="190">
        <v>46.538755802772933</v>
      </c>
    </row>
    <row r="22" spans="1:7" ht="15.6" customHeight="1">
      <c r="A22" s="188" t="s">
        <v>146</v>
      </c>
      <c r="B22" s="189">
        <v>1339445</v>
      </c>
      <c r="C22" s="189">
        <v>1336592</v>
      </c>
      <c r="D22" s="189">
        <v>5378363</v>
      </c>
      <c r="E22" s="189">
        <v>5579668</v>
      </c>
      <c r="F22" s="190">
        <v>3.7428674858874298</v>
      </c>
    </row>
    <row r="23" spans="1:7" ht="15.6" customHeight="1">
      <c r="A23" s="188" t="s">
        <v>165</v>
      </c>
      <c r="B23" s="189">
        <v>303673</v>
      </c>
      <c r="C23" s="189">
        <v>384224</v>
      </c>
      <c r="D23" s="189">
        <v>1091325</v>
      </c>
      <c r="E23" s="189">
        <v>1430675</v>
      </c>
      <c r="F23" s="190">
        <v>31.095228277552501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61</v>
      </c>
      <c r="E24" s="189">
        <v>899</v>
      </c>
      <c r="F24" s="190">
        <v>1373.7704918032789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2586</v>
      </c>
      <c r="C26" s="189">
        <v>21649</v>
      </c>
      <c r="D26" s="189">
        <v>3762</v>
      </c>
      <c r="E26" s="189">
        <v>21649</v>
      </c>
      <c r="F26" s="190">
        <v>475.46517809675697</v>
      </c>
    </row>
    <row r="27" spans="1:7" ht="15.6" customHeight="1">
      <c r="A27" s="188" t="s">
        <v>173</v>
      </c>
      <c r="B27" s="189">
        <v>2314</v>
      </c>
      <c r="C27" s="189">
        <v>4202</v>
      </c>
      <c r="D27" s="189">
        <v>10029</v>
      </c>
      <c r="E27" s="189">
        <v>14833</v>
      </c>
      <c r="F27" s="190">
        <v>47.90108684814038</v>
      </c>
    </row>
    <row r="28" spans="1:7" ht="15.6" customHeight="1">
      <c r="A28" s="188" t="s">
        <v>177</v>
      </c>
      <c r="B28" s="189">
        <v>79860</v>
      </c>
      <c r="C28" s="189">
        <v>16139</v>
      </c>
      <c r="D28" s="189">
        <v>499329</v>
      </c>
      <c r="E28" s="189">
        <v>301977</v>
      </c>
      <c r="F28" s="190">
        <v>-39.523440457093422</v>
      </c>
    </row>
    <row r="29" spans="1:7" ht="15.6" customHeight="1">
      <c r="A29" s="188" t="s">
        <v>178</v>
      </c>
      <c r="B29" s="189">
        <v>27580</v>
      </c>
      <c r="C29" s="189">
        <v>25478</v>
      </c>
      <c r="D29" s="189">
        <v>98442</v>
      </c>
      <c r="E29" s="189">
        <v>138004</v>
      </c>
      <c r="F29" s="190">
        <v>40.188131082261627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1354</v>
      </c>
      <c r="F30" s="190" t="s">
        <v>151</v>
      </c>
    </row>
    <row r="31" spans="1:7" ht="15.6" customHeight="1">
      <c r="A31" s="188" t="s">
        <v>180</v>
      </c>
      <c r="B31" s="189">
        <v>236703</v>
      </c>
      <c r="C31" s="189">
        <v>172375</v>
      </c>
      <c r="D31" s="189">
        <v>679061</v>
      </c>
      <c r="E31" s="189">
        <v>837023</v>
      </c>
      <c r="F31" s="190">
        <v>23.261827729762128</v>
      </c>
    </row>
    <row r="32" spans="1:7" ht="15.6" customHeight="1">
      <c r="A32" s="188" t="s">
        <v>181</v>
      </c>
      <c r="B32" s="189">
        <v>3038660</v>
      </c>
      <c r="C32" s="189">
        <v>2691353</v>
      </c>
      <c r="D32" s="189">
        <v>10588915</v>
      </c>
      <c r="E32" s="189">
        <v>9574416</v>
      </c>
      <c r="F32" s="190">
        <v>-9.5807644125956273</v>
      </c>
    </row>
    <row r="33" spans="1:6" ht="15.6" customHeight="1">
      <c r="A33" s="188" t="s">
        <v>182</v>
      </c>
      <c r="B33" s="189">
        <v>48397</v>
      </c>
      <c r="C33" s="189">
        <v>18985</v>
      </c>
      <c r="D33" s="189">
        <v>143989</v>
      </c>
      <c r="E33" s="189">
        <v>127193</v>
      </c>
      <c r="F33" s="190">
        <v>-11.664779948468279</v>
      </c>
    </row>
    <row r="34" spans="1:6" ht="15.6" customHeight="1">
      <c r="A34" s="188" t="s">
        <v>183</v>
      </c>
      <c r="B34" s="189">
        <v>0</v>
      </c>
      <c r="C34" s="189">
        <v>25</v>
      </c>
      <c r="D34" s="189">
        <v>12440</v>
      </c>
      <c r="E34" s="189">
        <v>439</v>
      </c>
      <c r="F34" s="190">
        <v>-96.471061093247584</v>
      </c>
    </row>
    <row r="35" spans="1:6" ht="15.6" customHeight="1">
      <c r="A35" s="156" t="s">
        <v>153</v>
      </c>
      <c r="B35" s="76">
        <f>SUM(B7:B34)</f>
        <v>13286820</v>
      </c>
      <c r="C35" s="77">
        <f>SUM(C7:C34)</f>
        <v>13020766</v>
      </c>
      <c r="D35" s="178">
        <f>SUM(D7:D34)</f>
        <v>48504095</v>
      </c>
      <c r="E35" s="178">
        <f>SUM(E7:E34)</f>
        <v>48365162</v>
      </c>
      <c r="F35" s="177">
        <f>E35*100/D35-100</f>
        <v>-0.28643560919960009</v>
      </c>
    </row>
    <row r="36" spans="1:6" ht="15.6" customHeight="1">
      <c r="A36" s="73" t="s">
        <v>65</v>
      </c>
      <c r="B36" s="72"/>
      <c r="D36" s="13"/>
    </row>
  </sheetData>
  <mergeCells count="3">
    <mergeCell ref="B5:C5"/>
    <mergeCell ref="D5:F5"/>
    <mergeCell ref="A5:A6"/>
  </mergeCells>
  <conditionalFormatting sqref="A7:F34">
    <cfRule type="expression" dxfId="47" priority="2">
      <formula>MOD(ROW(),2)=0</formula>
    </cfRule>
  </conditionalFormatting>
  <conditionalFormatting sqref="F7:F35">
    <cfRule type="expression" dxfId="4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CD2EF-E6E6-46EC-826A-F7CCE6B7876D}">
  <sheetPr codeName="Hoja1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2516</v>
      </c>
      <c r="C8" s="189">
        <v>69905</v>
      </c>
      <c r="D8" s="189">
        <v>7765</v>
      </c>
      <c r="E8" s="189">
        <v>181052</v>
      </c>
      <c r="F8" s="190">
        <v>2231.6419832582101</v>
      </c>
      <c r="G8" s="6"/>
    </row>
    <row r="9" spans="1:14" ht="15.6" customHeight="1">
      <c r="A9" s="188" t="s">
        <v>8</v>
      </c>
      <c r="B9" s="189">
        <v>105</v>
      </c>
      <c r="C9" s="189">
        <v>0</v>
      </c>
      <c r="D9" s="189">
        <v>122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4198846</v>
      </c>
      <c r="C11" s="189">
        <v>4141706</v>
      </c>
      <c r="D11" s="189">
        <v>15368859</v>
      </c>
      <c r="E11" s="189">
        <v>14734171</v>
      </c>
      <c r="F11" s="190">
        <v>-4.1297014957323768</v>
      </c>
    </row>
    <row r="12" spans="1:14" ht="15.6" customHeight="1">
      <c r="A12" s="188" t="s">
        <v>6</v>
      </c>
      <c r="B12" s="189">
        <v>19694</v>
      </c>
      <c r="C12" s="189">
        <v>18914</v>
      </c>
      <c r="D12" s="189">
        <v>72515</v>
      </c>
      <c r="E12" s="189">
        <v>88620</v>
      </c>
      <c r="F12" s="190">
        <v>22.20919809694546</v>
      </c>
    </row>
    <row r="13" spans="1:14" ht="15.6" customHeight="1">
      <c r="A13" s="188" t="s">
        <v>175</v>
      </c>
      <c r="B13" s="189">
        <v>0</v>
      </c>
      <c r="C13" s="189">
        <v>4</v>
      </c>
      <c r="D13" s="189">
        <v>38</v>
      </c>
      <c r="E13" s="189">
        <v>13</v>
      </c>
      <c r="F13" s="190">
        <v>-65.78947368421052</v>
      </c>
    </row>
    <row r="14" spans="1:14" ht="15.6" customHeight="1">
      <c r="A14" s="188" t="s">
        <v>148</v>
      </c>
      <c r="B14" s="189">
        <v>1182708</v>
      </c>
      <c r="C14" s="189">
        <v>1617713</v>
      </c>
      <c r="D14" s="189">
        <v>5448266</v>
      </c>
      <c r="E14" s="189">
        <v>6112418</v>
      </c>
      <c r="F14" s="190">
        <v>12.19015371129089</v>
      </c>
    </row>
    <row r="15" spans="1:14" ht="15.6" customHeight="1">
      <c r="A15" s="188" t="s">
        <v>145</v>
      </c>
      <c r="B15" s="189">
        <v>3241</v>
      </c>
      <c r="C15" s="189">
        <v>31157</v>
      </c>
      <c r="D15" s="189">
        <v>14623</v>
      </c>
      <c r="E15" s="189">
        <v>129742</v>
      </c>
      <c r="F15" s="190">
        <v>787.24611912740204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1445</v>
      </c>
      <c r="E16" s="189">
        <v>13033</v>
      </c>
      <c r="F16" s="190">
        <v>801.93771626297575</v>
      </c>
      <c r="G16" s="1"/>
    </row>
    <row r="17" spans="1:7" ht="15.6" customHeight="1">
      <c r="A17" s="188" t="s">
        <v>150</v>
      </c>
      <c r="B17" s="189">
        <v>23350</v>
      </c>
      <c r="C17" s="189">
        <v>91188</v>
      </c>
      <c r="D17" s="189">
        <v>59646</v>
      </c>
      <c r="E17" s="189">
        <v>329744</v>
      </c>
      <c r="F17" s="190">
        <v>452.83506018844508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66227</v>
      </c>
      <c r="C19" s="189">
        <v>0</v>
      </c>
      <c r="D19" s="189">
        <v>67181</v>
      </c>
      <c r="E19" s="189">
        <v>28452</v>
      </c>
      <c r="F19" s="190">
        <v>-57.648739971122787</v>
      </c>
    </row>
    <row r="20" spans="1:7" ht="15.6" customHeight="1">
      <c r="A20" s="188" t="s">
        <v>142</v>
      </c>
      <c r="B20" s="189">
        <v>224</v>
      </c>
      <c r="C20" s="189">
        <v>9</v>
      </c>
      <c r="D20" s="189">
        <v>305</v>
      </c>
      <c r="E20" s="189">
        <v>496</v>
      </c>
      <c r="F20" s="190">
        <v>62.622950819672127</v>
      </c>
    </row>
    <row r="21" spans="1:7" ht="15.6" customHeight="1">
      <c r="A21" s="188" t="s">
        <v>149</v>
      </c>
      <c r="B21" s="189">
        <v>50682</v>
      </c>
      <c r="C21" s="189">
        <v>36236</v>
      </c>
      <c r="D21" s="189">
        <v>79455</v>
      </c>
      <c r="E21" s="189">
        <v>170424</v>
      </c>
      <c r="F21" s="190">
        <v>114.4912214461016</v>
      </c>
    </row>
    <row r="22" spans="1:7" ht="15.6" customHeight="1">
      <c r="A22" s="188" t="s">
        <v>146</v>
      </c>
      <c r="B22" s="189">
        <v>805135</v>
      </c>
      <c r="C22" s="189">
        <v>870521</v>
      </c>
      <c r="D22" s="189">
        <v>3501465</v>
      </c>
      <c r="E22" s="189">
        <v>3523739</v>
      </c>
      <c r="F22" s="190">
        <v>0.63613373259478578</v>
      </c>
    </row>
    <row r="23" spans="1:7" ht="15.6" customHeight="1">
      <c r="A23" s="188" t="s">
        <v>165</v>
      </c>
      <c r="B23" s="189">
        <v>303673</v>
      </c>
      <c r="C23" s="189">
        <v>384224</v>
      </c>
      <c r="D23" s="189">
        <v>1078740</v>
      </c>
      <c r="E23" s="189">
        <v>1424653</v>
      </c>
      <c r="F23" s="190">
        <v>32.066392272466032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61</v>
      </c>
      <c r="E24" s="189">
        <v>829</v>
      </c>
      <c r="F24" s="190">
        <v>1259.016393442623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76444</v>
      </c>
      <c r="C28" s="189">
        <v>15057</v>
      </c>
      <c r="D28" s="189">
        <v>491045</v>
      </c>
      <c r="E28" s="189">
        <v>269823</v>
      </c>
      <c r="F28" s="190">
        <v>-45.051268213707502</v>
      </c>
    </row>
    <row r="29" spans="1:7" ht="15.6" customHeight="1">
      <c r="A29" s="188" t="s">
        <v>178</v>
      </c>
      <c r="B29" s="189">
        <v>23656</v>
      </c>
      <c r="C29" s="189">
        <v>25454</v>
      </c>
      <c r="D29" s="189">
        <v>93282</v>
      </c>
      <c r="E29" s="189">
        <v>137237</v>
      </c>
      <c r="F29" s="190">
        <v>47.120559164683442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8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198</v>
      </c>
      <c r="F31" s="190" t="s">
        <v>151</v>
      </c>
    </row>
    <row r="32" spans="1:7" ht="15.6" customHeight="1">
      <c r="A32" s="188" t="s">
        <v>181</v>
      </c>
      <c r="B32" s="189">
        <v>3004518</v>
      </c>
      <c r="C32" s="189">
        <v>2636183</v>
      </c>
      <c r="D32" s="189">
        <v>10418282</v>
      </c>
      <c r="E32" s="189">
        <v>9391525</v>
      </c>
      <c r="F32" s="190">
        <v>-9.8553389128841076</v>
      </c>
    </row>
    <row r="33" spans="1:6" ht="15.6" customHeight="1">
      <c r="A33" s="188" t="s">
        <v>182</v>
      </c>
      <c r="B33" s="189">
        <v>37757</v>
      </c>
      <c r="C33" s="189">
        <v>13375</v>
      </c>
      <c r="D33" s="189">
        <v>100254</v>
      </c>
      <c r="E33" s="189">
        <v>87788</v>
      </c>
      <c r="F33" s="190">
        <v>-12.43441658188202</v>
      </c>
    </row>
    <row r="34" spans="1:6" ht="15.6" customHeight="1">
      <c r="A34" s="188" t="s">
        <v>183</v>
      </c>
      <c r="B34" s="189">
        <v>0</v>
      </c>
      <c r="C34" s="189">
        <v>25</v>
      </c>
      <c r="D34" s="189">
        <v>28</v>
      </c>
      <c r="E34" s="189">
        <v>439</v>
      </c>
      <c r="F34" s="190">
        <v>1467.8571428571429</v>
      </c>
    </row>
    <row r="35" spans="1:6" ht="15.6" customHeight="1">
      <c r="A35" s="156" t="s">
        <v>153</v>
      </c>
      <c r="B35" s="76">
        <f>SUM(B7:B34)</f>
        <v>9798776</v>
      </c>
      <c r="C35" s="77">
        <f>SUM(C7:C34)</f>
        <v>9951671</v>
      </c>
      <c r="D35" s="76">
        <f>SUM(D7:D34)</f>
        <v>36803377</v>
      </c>
      <c r="E35" s="78">
        <f>SUM(E7:E34)</f>
        <v>36624404</v>
      </c>
      <c r="F35" s="140">
        <f>E35*100/D35-100</f>
        <v>-0.48629504841362348</v>
      </c>
    </row>
    <row r="36" spans="1:6" ht="15.6" customHeight="1">
      <c r="A36" s="73" t="s">
        <v>65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5" priority="2">
      <formula>MOD(ROW(),2)=0</formula>
    </cfRule>
  </conditionalFormatting>
  <conditionalFormatting sqref="F7:F35">
    <cfRule type="expression" dxfId="4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C9D8-5B1A-428C-A315-7C63E372C90E}">
  <sheetPr codeName="Hoja1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67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109</v>
      </c>
      <c r="F7" s="190" t="s">
        <v>151</v>
      </c>
      <c r="G7" s="37"/>
    </row>
    <row r="8" spans="1:14" ht="15.6" customHeight="1">
      <c r="A8" s="188" t="s">
        <v>11</v>
      </c>
      <c r="B8" s="189">
        <v>4817</v>
      </c>
      <c r="C8" s="189">
        <v>7980</v>
      </c>
      <c r="D8" s="189">
        <v>23951</v>
      </c>
      <c r="E8" s="189">
        <v>28692</v>
      </c>
      <c r="F8" s="190">
        <v>19.794580602062538</v>
      </c>
      <c r="G8" s="6"/>
    </row>
    <row r="9" spans="1:14" ht="15.6" customHeight="1">
      <c r="A9" s="188" t="s">
        <v>8</v>
      </c>
      <c r="B9" s="189">
        <v>92121</v>
      </c>
      <c r="C9" s="189">
        <v>99355</v>
      </c>
      <c r="D9" s="189">
        <v>344842</v>
      </c>
      <c r="E9" s="189">
        <v>387398</v>
      </c>
      <c r="F9" s="190">
        <v>12.340724157730209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1120946</v>
      </c>
      <c r="C11" s="189">
        <v>1236683</v>
      </c>
      <c r="D11" s="189">
        <v>4641378</v>
      </c>
      <c r="E11" s="189">
        <v>4625510</v>
      </c>
      <c r="F11" s="190">
        <v>-0.34188122579112712</v>
      </c>
    </row>
    <row r="12" spans="1:14" ht="15.6" customHeight="1">
      <c r="A12" s="188" t="s">
        <v>6</v>
      </c>
      <c r="B12" s="189">
        <v>65680</v>
      </c>
      <c r="C12" s="189">
        <v>70633</v>
      </c>
      <c r="D12" s="189">
        <v>311397</v>
      </c>
      <c r="E12" s="189">
        <v>309658</v>
      </c>
      <c r="F12" s="190">
        <v>-0.55845110903445061</v>
      </c>
    </row>
    <row r="13" spans="1:14" ht="15.6" customHeight="1">
      <c r="A13" s="188" t="s">
        <v>175</v>
      </c>
      <c r="B13" s="189">
        <v>1362208</v>
      </c>
      <c r="C13" s="189">
        <v>1372046</v>
      </c>
      <c r="D13" s="189">
        <v>4865457</v>
      </c>
      <c r="E13" s="189">
        <v>4735408</v>
      </c>
      <c r="F13" s="190">
        <v>-2.672904107466167</v>
      </c>
    </row>
    <row r="14" spans="1:14" ht="15.6" customHeight="1">
      <c r="A14" s="188" t="s">
        <v>148</v>
      </c>
      <c r="B14" s="189">
        <v>994186</v>
      </c>
      <c r="C14" s="189">
        <v>1061691</v>
      </c>
      <c r="D14" s="189">
        <v>3777899</v>
      </c>
      <c r="E14" s="189">
        <v>3850737</v>
      </c>
      <c r="F14" s="190">
        <v>1.928002839673582</v>
      </c>
    </row>
    <row r="15" spans="1:14" ht="15.6" customHeight="1">
      <c r="A15" s="188" t="s">
        <v>145</v>
      </c>
      <c r="B15" s="189">
        <v>101013</v>
      </c>
      <c r="C15" s="189">
        <v>88721</v>
      </c>
      <c r="D15" s="189">
        <v>407053</v>
      </c>
      <c r="E15" s="189">
        <v>335593</v>
      </c>
      <c r="F15" s="190">
        <v>-17.555453466747579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366</v>
      </c>
      <c r="E16" s="189">
        <v>0</v>
      </c>
      <c r="F16" s="190">
        <v>-100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44675</v>
      </c>
      <c r="C18" s="189">
        <v>48376</v>
      </c>
      <c r="D18" s="189">
        <v>188383</v>
      </c>
      <c r="E18" s="189">
        <v>189067</v>
      </c>
      <c r="F18" s="190">
        <v>0.36309008774676949</v>
      </c>
    </row>
    <row r="19" spans="1:7" ht="15.6" customHeight="1">
      <c r="A19" s="188" t="s">
        <v>143</v>
      </c>
      <c r="B19" s="189">
        <v>455</v>
      </c>
      <c r="C19" s="189">
        <v>847</v>
      </c>
      <c r="D19" s="189">
        <v>7933</v>
      </c>
      <c r="E19" s="189">
        <v>6265</v>
      </c>
      <c r="F19" s="190">
        <v>-21.02609353334174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71007</v>
      </c>
      <c r="C21" s="189">
        <v>50532</v>
      </c>
      <c r="D21" s="189">
        <v>226822</v>
      </c>
      <c r="E21" s="189">
        <v>203973</v>
      </c>
      <c r="F21" s="190">
        <v>-10.07353784024477</v>
      </c>
    </row>
    <row r="22" spans="1:7" ht="15.6" customHeight="1">
      <c r="A22" s="188" t="s">
        <v>146</v>
      </c>
      <c r="B22" s="189">
        <v>481302</v>
      </c>
      <c r="C22" s="189">
        <v>499185</v>
      </c>
      <c r="D22" s="189">
        <v>1868348</v>
      </c>
      <c r="E22" s="189">
        <v>1980777</v>
      </c>
      <c r="F22" s="190">
        <v>6.017562038763657</v>
      </c>
    </row>
    <row r="23" spans="1:7" ht="15.6" customHeight="1">
      <c r="A23" s="188" t="s">
        <v>165</v>
      </c>
      <c r="B23" s="189">
        <v>31731</v>
      </c>
      <c r="C23" s="189">
        <v>37761</v>
      </c>
      <c r="D23" s="189">
        <v>140331</v>
      </c>
      <c r="E23" s="189">
        <v>154603</v>
      </c>
      <c r="F23" s="190">
        <v>10.170240360291031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33901</v>
      </c>
      <c r="C25" s="189">
        <v>38413</v>
      </c>
      <c r="D25" s="189">
        <v>150264</v>
      </c>
      <c r="E25" s="189">
        <v>149852</v>
      </c>
      <c r="F25" s="190">
        <v>-0.27418410264600368</v>
      </c>
    </row>
    <row r="26" spans="1:7" ht="15.6" customHeight="1">
      <c r="A26" s="188" t="s">
        <v>152</v>
      </c>
      <c r="B26" s="189">
        <v>62981</v>
      </c>
      <c r="C26" s="189">
        <v>3819</v>
      </c>
      <c r="D26" s="189">
        <v>239328</v>
      </c>
      <c r="E26" s="189">
        <v>17055</v>
      </c>
      <c r="F26" s="190">
        <v>-92.873796630565579</v>
      </c>
    </row>
    <row r="27" spans="1:7" ht="15.6" customHeight="1">
      <c r="A27" s="188" t="s">
        <v>173</v>
      </c>
      <c r="B27" s="189">
        <v>41698</v>
      </c>
      <c r="C27" s="189">
        <v>46955</v>
      </c>
      <c r="D27" s="189">
        <v>167304</v>
      </c>
      <c r="E27" s="189">
        <v>174505</v>
      </c>
      <c r="F27" s="190">
        <v>4.3041409649500366</v>
      </c>
    </row>
    <row r="28" spans="1:7" ht="15.6" customHeight="1">
      <c r="A28" s="188" t="s">
        <v>177</v>
      </c>
      <c r="B28" s="189">
        <v>385352</v>
      </c>
      <c r="C28" s="189">
        <v>384685</v>
      </c>
      <c r="D28" s="189">
        <v>1573752</v>
      </c>
      <c r="E28" s="189">
        <v>1539010</v>
      </c>
      <c r="F28" s="190">
        <v>-2.207590522521969</v>
      </c>
    </row>
    <row r="29" spans="1:7" ht="15.6" customHeight="1">
      <c r="A29" s="188" t="s">
        <v>178</v>
      </c>
      <c r="B29" s="189">
        <v>184595</v>
      </c>
      <c r="C29" s="189">
        <v>203623</v>
      </c>
      <c r="D29" s="189">
        <v>716527</v>
      </c>
      <c r="E29" s="189">
        <v>666575</v>
      </c>
      <c r="F29" s="190">
        <v>-6.9714051249987818</v>
      </c>
    </row>
    <row r="30" spans="1:7" ht="15.6" customHeight="1">
      <c r="A30" s="188" t="s">
        <v>179</v>
      </c>
      <c r="B30" s="189">
        <v>13460</v>
      </c>
      <c r="C30" s="189">
        <v>12373</v>
      </c>
      <c r="D30" s="189">
        <v>56043</v>
      </c>
      <c r="E30" s="189">
        <v>45020</v>
      </c>
      <c r="F30" s="190">
        <v>-19.668825723105471</v>
      </c>
    </row>
    <row r="31" spans="1:7" ht="15.6" customHeight="1">
      <c r="A31" s="188" t="s">
        <v>180</v>
      </c>
      <c r="B31" s="189">
        <v>28781</v>
      </c>
      <c r="C31" s="189">
        <v>34061</v>
      </c>
      <c r="D31" s="189">
        <v>129078</v>
      </c>
      <c r="E31" s="189">
        <v>116634</v>
      </c>
      <c r="F31" s="190">
        <v>-9.6406823780969688</v>
      </c>
    </row>
    <row r="32" spans="1:7" ht="15.6" customHeight="1">
      <c r="A32" s="188" t="s">
        <v>181</v>
      </c>
      <c r="B32" s="189">
        <v>1175151</v>
      </c>
      <c r="C32" s="189">
        <v>1182161</v>
      </c>
      <c r="D32" s="189">
        <v>4546620</v>
      </c>
      <c r="E32" s="189">
        <v>4406507</v>
      </c>
      <c r="F32" s="190">
        <v>-3.0816958531832488</v>
      </c>
    </row>
    <row r="33" spans="1:6" ht="15.6" customHeight="1">
      <c r="A33" s="188" t="s">
        <v>182</v>
      </c>
      <c r="B33" s="189">
        <v>112536</v>
      </c>
      <c r="C33" s="189">
        <v>107671</v>
      </c>
      <c r="D33" s="189">
        <v>451108</v>
      </c>
      <c r="E33" s="189">
        <v>430594</v>
      </c>
      <c r="F33" s="190">
        <v>-4.5474697855059114</v>
      </c>
    </row>
    <row r="34" spans="1:6" ht="15.6" customHeight="1">
      <c r="A34" s="188" t="s">
        <v>183</v>
      </c>
      <c r="B34" s="189">
        <v>0</v>
      </c>
      <c r="C34" s="189">
        <v>32967</v>
      </c>
      <c r="D34" s="189">
        <v>0</v>
      </c>
      <c r="E34" s="189">
        <v>121318</v>
      </c>
      <c r="F34" s="190" t="s">
        <v>151</v>
      </c>
    </row>
    <row r="35" spans="1:6" ht="15.6" customHeight="1">
      <c r="A35" s="156" t="s">
        <v>153</v>
      </c>
      <c r="B35" s="76">
        <f>SUM(B7:B34)</f>
        <v>6408596</v>
      </c>
      <c r="C35" s="77">
        <f>SUM(C7:C34)</f>
        <v>6620538</v>
      </c>
      <c r="D35" s="76">
        <f>SUM(D7:D34)</f>
        <v>24834184</v>
      </c>
      <c r="E35" s="78">
        <f>SUM(E7:E34)</f>
        <v>24474860</v>
      </c>
      <c r="F35" s="140">
        <f>E35*100/D35-100</f>
        <v>-1.4468927185205729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43" priority="2">
      <formula>MOD(ROW(),2)=0</formula>
    </cfRule>
  </conditionalFormatting>
  <conditionalFormatting sqref="F7:F35">
    <cfRule type="expression" dxfId="4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4B5E-F3D3-411D-A295-D0AB96E34D7A}">
  <sheetPr codeName="Hoja1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70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103</v>
      </c>
      <c r="C8" s="189">
        <v>204</v>
      </c>
      <c r="D8" s="189">
        <v>388</v>
      </c>
      <c r="E8" s="189">
        <v>692</v>
      </c>
      <c r="F8" s="190">
        <v>78.350515463917532</v>
      </c>
      <c r="G8" s="6"/>
    </row>
    <row r="9" spans="1:14" ht="15.6" customHeight="1">
      <c r="A9" s="188" t="s">
        <v>8</v>
      </c>
      <c r="B9" s="189">
        <v>4664</v>
      </c>
      <c r="C9" s="189">
        <v>4699</v>
      </c>
      <c r="D9" s="189">
        <v>17916</v>
      </c>
      <c r="E9" s="189">
        <v>19133</v>
      </c>
      <c r="F9" s="190">
        <v>6.7928108952891222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46523</v>
      </c>
      <c r="C11" s="189">
        <v>51556</v>
      </c>
      <c r="D11" s="189">
        <v>192522</v>
      </c>
      <c r="E11" s="189">
        <v>191636</v>
      </c>
      <c r="F11" s="190">
        <v>-0.46020714515744032</v>
      </c>
    </row>
    <row r="12" spans="1:14" ht="15.6" customHeight="1">
      <c r="A12" s="188" t="s">
        <v>6</v>
      </c>
      <c r="B12" s="189">
        <v>2455</v>
      </c>
      <c r="C12" s="189">
        <v>2757</v>
      </c>
      <c r="D12" s="189">
        <v>11220</v>
      </c>
      <c r="E12" s="189">
        <v>11785</v>
      </c>
      <c r="F12" s="190">
        <v>5.035650623885914</v>
      </c>
    </row>
    <row r="13" spans="1:14" ht="15.6" customHeight="1">
      <c r="A13" s="188" t="s">
        <v>175</v>
      </c>
      <c r="B13" s="189">
        <v>64546</v>
      </c>
      <c r="C13" s="189">
        <v>65647</v>
      </c>
      <c r="D13" s="189">
        <v>224022</v>
      </c>
      <c r="E13" s="189">
        <v>223230</v>
      </c>
      <c r="F13" s="190">
        <v>-0.35353670621636007</v>
      </c>
    </row>
    <row r="14" spans="1:14" ht="15.6" customHeight="1">
      <c r="A14" s="188" t="s">
        <v>148</v>
      </c>
      <c r="B14" s="189">
        <v>36997</v>
      </c>
      <c r="C14" s="189">
        <v>39176</v>
      </c>
      <c r="D14" s="189">
        <v>135697</v>
      </c>
      <c r="E14" s="189">
        <v>139633</v>
      </c>
      <c r="F14" s="190">
        <v>2.9005799686065221</v>
      </c>
    </row>
    <row r="15" spans="1:14" ht="15.6" customHeight="1">
      <c r="A15" s="188" t="s">
        <v>145</v>
      </c>
      <c r="B15" s="189">
        <v>3862</v>
      </c>
      <c r="C15" s="189">
        <v>3348</v>
      </c>
      <c r="D15" s="189">
        <v>15309</v>
      </c>
      <c r="E15" s="189">
        <v>12113</v>
      </c>
      <c r="F15" s="190">
        <v>-20.87660853092952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2483</v>
      </c>
      <c r="C18" s="189">
        <v>2783</v>
      </c>
      <c r="D18" s="189">
        <v>10597</v>
      </c>
      <c r="E18" s="189">
        <v>10524</v>
      </c>
      <c r="F18" s="190">
        <v>-0.68887420968198398</v>
      </c>
    </row>
    <row r="19" spans="1:7" ht="15.6" customHeight="1">
      <c r="A19" s="188" t="s">
        <v>143</v>
      </c>
      <c r="B19" s="189">
        <v>8</v>
      </c>
      <c r="C19" s="189">
        <v>2</v>
      </c>
      <c r="D19" s="189">
        <v>10</v>
      </c>
      <c r="E19" s="189">
        <v>27</v>
      </c>
      <c r="F19" s="190">
        <v>170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3797</v>
      </c>
      <c r="C21" s="189">
        <v>2436</v>
      </c>
      <c r="D21" s="189">
        <v>11950</v>
      </c>
      <c r="E21" s="189">
        <v>10067</v>
      </c>
      <c r="F21" s="190">
        <v>-15.75732217573221</v>
      </c>
    </row>
    <row r="22" spans="1:7" ht="15.6" customHeight="1">
      <c r="A22" s="188" t="s">
        <v>146</v>
      </c>
      <c r="B22" s="189">
        <v>29141</v>
      </c>
      <c r="C22" s="189">
        <v>29274</v>
      </c>
      <c r="D22" s="189">
        <v>114508</v>
      </c>
      <c r="E22" s="189">
        <v>116430</v>
      </c>
      <c r="F22" s="190">
        <v>1.6784853460020199</v>
      </c>
    </row>
    <row r="23" spans="1:7" ht="15.6" customHeight="1">
      <c r="A23" s="188" t="s">
        <v>165</v>
      </c>
      <c r="B23" s="189">
        <v>1630</v>
      </c>
      <c r="C23" s="189">
        <v>1782</v>
      </c>
      <c r="D23" s="189">
        <v>7180</v>
      </c>
      <c r="E23" s="189">
        <v>6887</v>
      </c>
      <c r="F23" s="190">
        <v>-4.0807799442896879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2111</v>
      </c>
      <c r="C25" s="189">
        <v>2443</v>
      </c>
      <c r="D25" s="189">
        <v>9554</v>
      </c>
      <c r="E25" s="189">
        <v>9331</v>
      </c>
      <c r="F25" s="190">
        <v>-2.334100900146538</v>
      </c>
    </row>
    <row r="26" spans="1:7" ht="15.6" customHeight="1">
      <c r="A26" s="188" t="s">
        <v>152</v>
      </c>
      <c r="B26" s="189">
        <v>2671</v>
      </c>
      <c r="C26" s="189">
        <v>248</v>
      </c>
      <c r="D26" s="189">
        <v>9956</v>
      </c>
      <c r="E26" s="189">
        <v>967</v>
      </c>
      <c r="F26" s="190">
        <v>-90.287263961430298</v>
      </c>
    </row>
    <row r="27" spans="1:7" ht="15.6" customHeight="1">
      <c r="A27" s="188" t="s">
        <v>173</v>
      </c>
      <c r="B27" s="189">
        <v>221</v>
      </c>
      <c r="C27" s="189">
        <v>301</v>
      </c>
      <c r="D27" s="189">
        <v>972</v>
      </c>
      <c r="E27" s="189">
        <v>1126</v>
      </c>
      <c r="F27" s="190">
        <v>15.84362139917695</v>
      </c>
    </row>
    <row r="28" spans="1:7" ht="15.6" customHeight="1">
      <c r="A28" s="188" t="s">
        <v>177</v>
      </c>
      <c r="B28" s="189">
        <v>25092</v>
      </c>
      <c r="C28" s="189">
        <v>24702</v>
      </c>
      <c r="D28" s="189">
        <v>98741</v>
      </c>
      <c r="E28" s="189">
        <v>98900</v>
      </c>
      <c r="F28" s="190">
        <v>0.16102733413677581</v>
      </c>
    </row>
    <row r="29" spans="1:7" ht="15.6" customHeight="1">
      <c r="A29" s="188" t="s">
        <v>178</v>
      </c>
      <c r="B29" s="189">
        <v>3900</v>
      </c>
      <c r="C29" s="189">
        <v>3988</v>
      </c>
      <c r="D29" s="189">
        <v>15553</v>
      </c>
      <c r="E29" s="189">
        <v>13456</v>
      </c>
      <c r="F29" s="190">
        <v>-13.482929338391299</v>
      </c>
    </row>
    <row r="30" spans="1:7" ht="15.6" customHeight="1">
      <c r="A30" s="188" t="s">
        <v>179</v>
      </c>
      <c r="B30" s="189">
        <v>697</v>
      </c>
      <c r="C30" s="189">
        <v>677</v>
      </c>
      <c r="D30" s="189">
        <v>2882</v>
      </c>
      <c r="E30" s="189">
        <v>2395</v>
      </c>
      <c r="F30" s="190">
        <v>-16.897987508674529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45569</v>
      </c>
      <c r="C32" s="189">
        <v>44674</v>
      </c>
      <c r="D32" s="189">
        <v>171965</v>
      </c>
      <c r="E32" s="189">
        <v>163615</v>
      </c>
      <c r="F32" s="190">
        <v>-4.8556392289128638</v>
      </c>
    </row>
    <row r="33" spans="1:6" ht="15.6" customHeight="1">
      <c r="A33" s="188" t="s">
        <v>182</v>
      </c>
      <c r="B33" s="189">
        <v>1393</v>
      </c>
      <c r="C33" s="189">
        <v>1561</v>
      </c>
      <c r="D33" s="189">
        <v>5970</v>
      </c>
      <c r="E33" s="189">
        <v>5662</v>
      </c>
      <c r="F33" s="190">
        <v>-5.1591289782244587</v>
      </c>
    </row>
    <row r="34" spans="1:6" ht="15.6" customHeight="1">
      <c r="A34" s="188" t="s">
        <v>183</v>
      </c>
      <c r="B34" s="189">
        <v>0</v>
      </c>
      <c r="C34" s="189">
        <v>1016</v>
      </c>
      <c r="D34" s="189">
        <v>0</v>
      </c>
      <c r="E34" s="189">
        <v>3786</v>
      </c>
      <c r="F34" s="190" t="s">
        <v>151</v>
      </c>
    </row>
    <row r="35" spans="1:6" ht="15.6" customHeight="1">
      <c r="A35" s="156" t="s">
        <v>153</v>
      </c>
      <c r="B35" s="76">
        <f>SUM(B7:B34)</f>
        <v>277863</v>
      </c>
      <c r="C35" s="77">
        <f>SUM(C7:C34)</f>
        <v>283274</v>
      </c>
      <c r="D35" s="178">
        <f>SUM(D7:D34)</f>
        <v>1056912</v>
      </c>
      <c r="E35" s="178">
        <f>SUM(E7:E34)</f>
        <v>1041395</v>
      </c>
      <c r="F35" s="140">
        <f>E35*100/D35-100</f>
        <v>-1.4681449354345517</v>
      </c>
    </row>
    <row r="36" spans="1:6" ht="15.6" customHeight="1">
      <c r="A36" s="73" t="s">
        <v>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41" priority="2">
      <formula>MOD(ROW(),2)=0</formula>
    </cfRule>
  </conditionalFormatting>
  <conditionalFormatting sqref="F7:F35">
    <cfRule type="expression" dxfId="4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B260-FEBB-44A9-A8BB-93630B515FE2}">
  <sheetPr codeName="Hoja2">
    <pageSetUpPr fitToPage="1"/>
  </sheetPr>
  <dimension ref="B1:M34"/>
  <sheetViews>
    <sheetView workbookViewId="0"/>
  </sheetViews>
  <sheetFormatPr baseColWidth="10" defaultColWidth="8.88671875" defaultRowHeight="14.4"/>
  <cols>
    <col min="1" max="1" width="11" customWidth="1"/>
    <col min="2" max="2" width="12.44140625" customWidth="1"/>
    <col min="3" max="3" width="12.88671875" customWidth="1"/>
    <col min="4" max="4" width="11.44140625" customWidth="1"/>
    <col min="12" max="12" width="3.33203125" customWidth="1"/>
  </cols>
  <sheetData>
    <row r="1" spans="2:13" ht="21">
      <c r="E1" s="5"/>
      <c r="H1" s="191"/>
      <c r="I1" s="191"/>
      <c r="J1" s="191"/>
      <c r="K1" s="191"/>
      <c r="L1" s="191"/>
      <c r="M1" s="191"/>
    </row>
    <row r="2" spans="2:13" ht="18">
      <c r="H2" s="192"/>
      <c r="I2" s="192"/>
      <c r="J2" s="192"/>
      <c r="K2" s="192"/>
      <c r="L2" s="192"/>
      <c r="M2" s="192"/>
    </row>
    <row r="5" spans="2:13" ht="15.6">
      <c r="F5" s="11"/>
    </row>
    <row r="7" spans="2:13" ht="15.6">
      <c r="B7" s="9"/>
      <c r="C7" s="9"/>
    </row>
    <row r="8" spans="2:13" ht="15.6">
      <c r="B8" s="9"/>
      <c r="C8" s="9"/>
    </row>
    <row r="9" spans="2:13" ht="15.6">
      <c r="B9" s="9"/>
      <c r="C9" s="9"/>
    </row>
    <row r="10" spans="2:13" ht="15.6">
      <c r="B10" s="10"/>
      <c r="C10" s="10"/>
    </row>
    <row r="11" spans="2:13" ht="15.6">
      <c r="B11" s="9"/>
      <c r="C11" s="9"/>
    </row>
    <row r="12" spans="2:13" ht="15.6">
      <c r="B12" s="9"/>
      <c r="C12" s="9"/>
    </row>
    <row r="13" spans="2:13" ht="15.6">
      <c r="B13" s="9"/>
      <c r="C13" s="9"/>
    </row>
    <row r="14" spans="2:13" ht="15.6">
      <c r="B14" s="10"/>
      <c r="C14" s="10"/>
    </row>
    <row r="15" spans="2:13" ht="17.399999999999999" customHeight="1">
      <c r="B15" s="9"/>
      <c r="C15" s="9"/>
    </row>
    <row r="16" spans="2:13" ht="16.2" customHeight="1">
      <c r="B16" s="9"/>
      <c r="C16" s="12"/>
      <c r="G16" s="1"/>
    </row>
    <row r="17" spans="2:13" ht="17.399999999999999" customHeight="1">
      <c r="B17" s="10"/>
      <c r="C17" s="10"/>
      <c r="G17" s="2"/>
    </row>
    <row r="18" spans="2:13" ht="15.6">
      <c r="B18" s="9"/>
      <c r="C18" s="9"/>
    </row>
    <row r="19" spans="2:13" ht="15.6">
      <c r="B19" s="9"/>
      <c r="C19" s="9"/>
    </row>
    <row r="20" spans="2:13" ht="15.6">
      <c r="B20" s="10"/>
      <c r="C20" s="10"/>
    </row>
    <row r="21" spans="2:13" ht="15.6">
      <c r="B21" s="9"/>
      <c r="C21" s="9"/>
    </row>
    <row r="22" spans="2:13" ht="15.6">
      <c r="B22" s="10"/>
      <c r="C22" s="10"/>
    </row>
    <row r="23" spans="2:13" ht="15.6">
      <c r="B23" s="9"/>
      <c r="C23" s="9"/>
    </row>
    <row r="24" spans="2:13" ht="15.6">
      <c r="B24" s="10"/>
      <c r="C24" s="10"/>
    </row>
    <row r="25" spans="2:13" ht="15.6">
      <c r="B25" s="10"/>
      <c r="C25" s="10"/>
    </row>
    <row r="26" spans="2:13" ht="15.6">
      <c r="B26" s="10"/>
      <c r="C26" s="10"/>
    </row>
    <row r="27" spans="2:13" ht="15.6">
      <c r="B27" s="10"/>
      <c r="C27" s="10"/>
    </row>
    <row r="28" spans="2:13" ht="15.6">
      <c r="B28" s="9"/>
      <c r="C28" s="9"/>
    </row>
    <row r="29" spans="2:13" ht="15.6">
      <c r="B29" s="10"/>
      <c r="C29" s="10"/>
      <c r="M29" s="8"/>
    </row>
    <row r="30" spans="2:13" ht="15.6">
      <c r="B30" s="9"/>
      <c r="C30" s="9"/>
    </row>
    <row r="31" spans="2:13" ht="15.6">
      <c r="B31" s="9"/>
      <c r="C31" s="9"/>
    </row>
    <row r="32" spans="2:13" ht="15.6">
      <c r="B32" s="9"/>
      <c r="C32" s="9"/>
    </row>
    <row r="33" spans="2:3" ht="15.6">
      <c r="B33" s="10"/>
      <c r="C33" s="10"/>
    </row>
    <row r="34" spans="2:3" ht="15.6">
      <c r="B34" s="10"/>
      <c r="C34" s="10"/>
    </row>
  </sheetData>
  <mergeCells count="2">
    <mergeCell ref="H1:M1"/>
    <mergeCell ref="H2:M2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B0BDA-E64B-4B52-AC66-163F39172CA0}">
  <sheetPr codeName="Hoja2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13633.75</v>
      </c>
      <c r="C8" s="189">
        <v>21218</v>
      </c>
      <c r="D8" s="189">
        <v>62692.75</v>
      </c>
      <c r="E8" s="189">
        <v>78527</v>
      </c>
      <c r="F8" s="190">
        <v>25.25690769666349</v>
      </c>
      <c r="G8" s="6"/>
    </row>
    <row r="9" spans="1:14" ht="15.6" customHeight="1">
      <c r="A9" s="188" t="s">
        <v>8</v>
      </c>
      <c r="B9" s="189">
        <v>1869</v>
      </c>
      <c r="C9" s="189">
        <v>965.5</v>
      </c>
      <c r="D9" s="189">
        <v>6465</v>
      </c>
      <c r="E9" s="189">
        <v>4343.5</v>
      </c>
      <c r="F9" s="190">
        <v>-32.815158546017017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393257</v>
      </c>
      <c r="C11" s="189">
        <v>418629</v>
      </c>
      <c r="D11" s="189">
        <v>1445954</v>
      </c>
      <c r="E11" s="189">
        <v>1533474</v>
      </c>
      <c r="F11" s="190">
        <v>6.0527513323383744</v>
      </c>
    </row>
    <row r="12" spans="1:14" ht="15.6" customHeight="1">
      <c r="A12" s="188" t="s">
        <v>6</v>
      </c>
      <c r="B12" s="189">
        <v>17417</v>
      </c>
      <c r="C12" s="189">
        <v>18274.25</v>
      </c>
      <c r="D12" s="189">
        <v>69692</v>
      </c>
      <c r="E12" s="189">
        <v>69740</v>
      </c>
      <c r="F12" s="190">
        <v>6.8874476266998386E-2</v>
      </c>
    </row>
    <row r="13" spans="1:14" ht="15.6" customHeight="1">
      <c r="A13" s="188" t="s">
        <v>175</v>
      </c>
      <c r="B13" s="189">
        <v>6889</v>
      </c>
      <c r="C13" s="189">
        <v>7430</v>
      </c>
      <c r="D13" s="189">
        <v>25300</v>
      </c>
      <c r="E13" s="189">
        <v>25687</v>
      </c>
      <c r="F13" s="190">
        <v>1.5296442687747029</v>
      </c>
    </row>
    <row r="14" spans="1:14" ht="15.6" customHeight="1">
      <c r="A14" s="188" t="s">
        <v>148</v>
      </c>
      <c r="B14" s="189">
        <v>293940.75</v>
      </c>
      <c r="C14" s="189">
        <v>343956</v>
      </c>
      <c r="D14" s="189">
        <v>1232916.75</v>
      </c>
      <c r="E14" s="189">
        <v>1271152.5</v>
      </c>
      <c r="F14" s="190">
        <v>3.1012434537855</v>
      </c>
    </row>
    <row r="15" spans="1:14" ht="15.6" customHeight="1">
      <c r="A15" s="188" t="s">
        <v>145</v>
      </c>
      <c r="B15" s="189">
        <v>37473.25</v>
      </c>
      <c r="C15" s="189">
        <v>39684.25</v>
      </c>
      <c r="D15" s="189">
        <v>139425</v>
      </c>
      <c r="E15" s="189">
        <v>140928.5</v>
      </c>
      <c r="F15" s="190">
        <v>1.0783575398960039</v>
      </c>
    </row>
    <row r="16" spans="1:14" ht="15.6" customHeight="1">
      <c r="A16" s="188" t="s">
        <v>144</v>
      </c>
      <c r="B16" s="189">
        <v>4832</v>
      </c>
      <c r="C16" s="189">
        <v>5614</v>
      </c>
      <c r="D16" s="189">
        <v>16283</v>
      </c>
      <c r="E16" s="189">
        <v>14394</v>
      </c>
      <c r="F16" s="190">
        <v>-11.601056316403611</v>
      </c>
      <c r="G16" s="1"/>
    </row>
    <row r="17" spans="1:7" ht="15.6" customHeight="1">
      <c r="A17" s="188" t="s">
        <v>150</v>
      </c>
      <c r="B17" s="189">
        <v>8324.5</v>
      </c>
      <c r="C17" s="189">
        <v>16685</v>
      </c>
      <c r="D17" s="189">
        <v>31708.5</v>
      </c>
      <c r="E17" s="189">
        <v>55624</v>
      </c>
      <c r="F17" s="190">
        <v>75.422993834460783</v>
      </c>
      <c r="G17" s="2"/>
    </row>
    <row r="18" spans="1:7" ht="15.6" customHeight="1">
      <c r="A18" s="188" t="s">
        <v>147</v>
      </c>
      <c r="B18" s="189">
        <v>449</v>
      </c>
      <c r="C18" s="189">
        <v>898.25</v>
      </c>
      <c r="D18" s="189">
        <v>1824</v>
      </c>
      <c r="E18" s="189">
        <v>2416.25</v>
      </c>
      <c r="F18" s="190">
        <v>32.469846491228083</v>
      </c>
    </row>
    <row r="19" spans="1:7" ht="15.6" customHeight="1">
      <c r="A19" s="188" t="s">
        <v>143</v>
      </c>
      <c r="B19" s="189">
        <v>6082</v>
      </c>
      <c r="C19" s="189">
        <v>101</v>
      </c>
      <c r="D19" s="189">
        <v>10088.25</v>
      </c>
      <c r="E19" s="189">
        <v>2655.25</v>
      </c>
      <c r="F19" s="190">
        <v>-73.679775977002947</v>
      </c>
    </row>
    <row r="20" spans="1:7" ht="15.6" customHeight="1">
      <c r="A20" s="188" t="s">
        <v>142</v>
      </c>
      <c r="B20" s="189">
        <v>6205</v>
      </c>
      <c r="C20" s="189">
        <v>5558</v>
      </c>
      <c r="D20" s="189">
        <v>22983</v>
      </c>
      <c r="E20" s="189">
        <v>24129</v>
      </c>
      <c r="F20" s="190">
        <v>4.9862942174650868</v>
      </c>
    </row>
    <row r="21" spans="1:7" ht="15.6" customHeight="1">
      <c r="A21" s="188" t="s">
        <v>149</v>
      </c>
      <c r="B21" s="189">
        <v>16661.5</v>
      </c>
      <c r="C21" s="189">
        <v>11564.75</v>
      </c>
      <c r="D21" s="189">
        <v>42923</v>
      </c>
      <c r="E21" s="189">
        <v>43581.75</v>
      </c>
      <c r="F21" s="190">
        <v>1.534724972625398</v>
      </c>
    </row>
    <row r="22" spans="1:7" ht="15.6" customHeight="1">
      <c r="A22" s="188" t="s">
        <v>146</v>
      </c>
      <c r="B22" s="189">
        <v>115167</v>
      </c>
      <c r="C22" s="189">
        <v>121315</v>
      </c>
      <c r="D22" s="189">
        <v>468601</v>
      </c>
      <c r="E22" s="189">
        <v>495137</v>
      </c>
      <c r="F22" s="190">
        <v>5.6628133529377891</v>
      </c>
    </row>
    <row r="23" spans="1:7" ht="15.6" customHeight="1">
      <c r="A23" s="188" t="s">
        <v>165</v>
      </c>
      <c r="B23" s="189">
        <v>31287.25</v>
      </c>
      <c r="C23" s="189">
        <v>44875.5</v>
      </c>
      <c r="D23" s="189">
        <v>107471.25</v>
      </c>
      <c r="E23" s="189">
        <v>138721</v>
      </c>
      <c r="F23" s="190">
        <v>29.077311373972119</v>
      </c>
    </row>
    <row r="24" spans="1:7" ht="15.6" customHeight="1">
      <c r="A24" s="188" t="s">
        <v>141</v>
      </c>
      <c r="B24" s="189">
        <v>2561.25</v>
      </c>
      <c r="C24" s="189">
        <v>3994.75</v>
      </c>
      <c r="D24" s="189">
        <v>13086.25</v>
      </c>
      <c r="E24" s="189">
        <v>14218.5</v>
      </c>
      <c r="F24" s="190">
        <v>8.6522112904766431</v>
      </c>
    </row>
    <row r="25" spans="1:7" ht="15.6" customHeight="1">
      <c r="A25" s="188" t="s">
        <v>140</v>
      </c>
      <c r="B25" s="189">
        <v>329.25</v>
      </c>
      <c r="C25" s="189">
        <v>308.75</v>
      </c>
      <c r="D25" s="189">
        <v>1528.75</v>
      </c>
      <c r="E25" s="189">
        <v>1202.25</v>
      </c>
      <c r="F25" s="190">
        <v>-21.357318070318879</v>
      </c>
    </row>
    <row r="26" spans="1:7" ht="15.6" customHeight="1">
      <c r="A26" s="188" t="s">
        <v>152</v>
      </c>
      <c r="B26" s="189">
        <v>52</v>
      </c>
      <c r="C26" s="189">
        <v>0</v>
      </c>
      <c r="D26" s="189">
        <v>100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45004</v>
      </c>
      <c r="C28" s="189">
        <v>42080</v>
      </c>
      <c r="D28" s="189">
        <v>188511</v>
      </c>
      <c r="E28" s="189">
        <v>173787</v>
      </c>
      <c r="F28" s="190">
        <v>-7.8106847876251209</v>
      </c>
    </row>
    <row r="29" spans="1:7" ht="15.6" customHeight="1">
      <c r="A29" s="188" t="s">
        <v>178</v>
      </c>
      <c r="B29" s="189">
        <v>11996.75</v>
      </c>
      <c r="C29" s="189">
        <v>14590.5</v>
      </c>
      <c r="D29" s="189">
        <v>50250</v>
      </c>
      <c r="E29" s="189">
        <v>56914.5</v>
      </c>
      <c r="F29" s="190">
        <v>13.262686567164179</v>
      </c>
    </row>
    <row r="30" spans="1:7" ht="15.6" customHeight="1">
      <c r="A30" s="188" t="s">
        <v>179</v>
      </c>
      <c r="B30" s="189">
        <v>12166.25</v>
      </c>
      <c r="C30" s="189">
        <v>14656</v>
      </c>
      <c r="D30" s="189">
        <v>49651</v>
      </c>
      <c r="E30" s="189">
        <v>52974</v>
      </c>
      <c r="F30" s="190">
        <v>6.6927151517592733</v>
      </c>
    </row>
    <row r="31" spans="1:7" ht="15.6" customHeight="1">
      <c r="A31" s="188" t="s">
        <v>180</v>
      </c>
      <c r="B31" s="189">
        <v>986</v>
      </c>
      <c r="C31" s="189">
        <v>1819</v>
      </c>
      <c r="D31" s="189">
        <v>4534</v>
      </c>
      <c r="E31" s="189">
        <v>5117</v>
      </c>
      <c r="F31" s="190">
        <v>12.858403176003531</v>
      </c>
    </row>
    <row r="32" spans="1:7" ht="15.6" customHeight="1">
      <c r="A32" s="188" t="s">
        <v>181</v>
      </c>
      <c r="B32" s="189">
        <v>513827</v>
      </c>
      <c r="C32" s="189">
        <v>501472</v>
      </c>
      <c r="D32" s="189">
        <v>1808575</v>
      </c>
      <c r="E32" s="189">
        <v>1814785</v>
      </c>
      <c r="F32" s="190">
        <v>0.34336425086048911</v>
      </c>
    </row>
    <row r="33" spans="1:6" ht="15.6" customHeight="1">
      <c r="A33" s="188" t="s">
        <v>182</v>
      </c>
      <c r="B33" s="189">
        <v>26516</v>
      </c>
      <c r="C33" s="189">
        <v>25954</v>
      </c>
      <c r="D33" s="189">
        <v>95220</v>
      </c>
      <c r="E33" s="189">
        <v>95839</v>
      </c>
      <c r="F33" s="190">
        <v>0.650073513967655</v>
      </c>
    </row>
    <row r="34" spans="1:6" ht="15.6" customHeight="1">
      <c r="A34" s="188" t="s">
        <v>183</v>
      </c>
      <c r="B34" s="189">
        <v>2758.25</v>
      </c>
      <c r="C34" s="189">
        <v>3933.75</v>
      </c>
      <c r="D34" s="189">
        <v>10559.5</v>
      </c>
      <c r="E34" s="189">
        <v>14273.75</v>
      </c>
      <c r="F34" s="190">
        <v>35.174487428382037</v>
      </c>
    </row>
    <row r="35" spans="1:6" ht="15.6" customHeight="1">
      <c r="A35" s="156" t="s">
        <v>153</v>
      </c>
      <c r="B35" s="76">
        <f>SUM(B7:B34)</f>
        <v>1569684.75</v>
      </c>
      <c r="C35" s="77">
        <f>SUM(C7:C34)</f>
        <v>1665577.25</v>
      </c>
      <c r="D35" s="76">
        <f>SUM(D7:D34)</f>
        <v>5906345</v>
      </c>
      <c r="E35" s="178">
        <f>SUM(E7:E34)</f>
        <v>6129629.75</v>
      </c>
      <c r="F35" s="140">
        <f>E35*100/D35-100</f>
        <v>3.7804217328991143</v>
      </c>
    </row>
    <row r="36" spans="1:6" ht="15.6" customHeight="1">
      <c r="A36" s="73" t="s">
        <v>56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39" priority="2">
      <formula>MOD(ROW(),2)=0</formula>
    </cfRule>
  </conditionalFormatting>
  <conditionalFormatting sqref="F7:F35">
    <cfRule type="expression" dxfId="3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69C4-0595-4A61-8B0C-7729748B6491}">
  <sheetPr codeName="Hoja2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257</v>
      </c>
      <c r="C8" s="189">
        <v>4424.75</v>
      </c>
      <c r="D8" s="189">
        <v>787</v>
      </c>
      <c r="E8" s="189">
        <v>12482.75</v>
      </c>
      <c r="F8" s="190">
        <v>1486.1181702668359</v>
      </c>
      <c r="G8" s="6"/>
    </row>
    <row r="9" spans="1:14" ht="15.6" customHeight="1">
      <c r="A9" s="188" t="s">
        <v>8</v>
      </c>
      <c r="B9" s="189">
        <v>48</v>
      </c>
      <c r="C9" s="189">
        <v>0</v>
      </c>
      <c r="D9" s="189">
        <v>56</v>
      </c>
      <c r="E9" s="189">
        <v>0</v>
      </c>
      <c r="F9" s="190">
        <v>-100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344613</v>
      </c>
      <c r="C11" s="189">
        <v>364361</v>
      </c>
      <c r="D11" s="189">
        <v>1253561</v>
      </c>
      <c r="E11" s="189">
        <v>1332405</v>
      </c>
      <c r="F11" s="190">
        <v>6.289602181305896</v>
      </c>
    </row>
    <row r="12" spans="1:14" ht="15.6" customHeight="1">
      <c r="A12" s="188" t="s">
        <v>6</v>
      </c>
      <c r="B12" s="189">
        <v>1645.25</v>
      </c>
      <c r="C12" s="189">
        <v>2566.25</v>
      </c>
      <c r="D12" s="189">
        <v>6100.75</v>
      </c>
      <c r="E12" s="189">
        <v>8722.75</v>
      </c>
      <c r="F12" s="190">
        <v>42.978322337417517</v>
      </c>
    </row>
    <row r="13" spans="1:14" ht="15.6" customHeight="1">
      <c r="A13" s="188" t="s">
        <v>175</v>
      </c>
      <c r="B13" s="189">
        <v>0</v>
      </c>
      <c r="C13" s="189">
        <v>2</v>
      </c>
      <c r="D13" s="189">
        <v>6</v>
      </c>
      <c r="E13" s="189">
        <v>6</v>
      </c>
      <c r="F13" s="190">
        <v>0</v>
      </c>
    </row>
    <row r="14" spans="1:14" ht="15.6" customHeight="1">
      <c r="A14" s="188" t="s">
        <v>148</v>
      </c>
      <c r="B14" s="189">
        <v>110423.5</v>
      </c>
      <c r="C14" s="189">
        <v>155655.5</v>
      </c>
      <c r="D14" s="189">
        <v>498845</v>
      </c>
      <c r="E14" s="189">
        <v>567355.5</v>
      </c>
      <c r="F14" s="190">
        <v>13.73382513606431</v>
      </c>
    </row>
    <row r="15" spans="1:14" ht="15.6" customHeight="1">
      <c r="A15" s="188" t="s">
        <v>145</v>
      </c>
      <c r="B15" s="189">
        <v>298.75</v>
      </c>
      <c r="C15" s="189">
        <v>2111</v>
      </c>
      <c r="D15" s="189">
        <v>1307.25</v>
      </c>
      <c r="E15" s="189">
        <v>9263</v>
      </c>
      <c r="F15" s="190">
        <v>608.58672786383624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202</v>
      </c>
      <c r="E16" s="189">
        <v>1022</v>
      </c>
      <c r="F16" s="190">
        <v>405.94059405940601</v>
      </c>
      <c r="G16" s="1"/>
    </row>
    <row r="17" spans="1:7" ht="15.6" customHeight="1">
      <c r="A17" s="188" t="s">
        <v>150</v>
      </c>
      <c r="B17" s="189">
        <v>1531.5</v>
      </c>
      <c r="C17" s="189">
        <v>6594.75</v>
      </c>
      <c r="D17" s="189">
        <v>4917.5</v>
      </c>
      <c r="E17" s="189">
        <v>23933</v>
      </c>
      <c r="F17" s="190">
        <v>386.69039145907482</v>
      </c>
      <c r="G17" s="2"/>
    </row>
    <row r="18" spans="1:7" ht="15.6" customHeight="1">
      <c r="A18" s="188" t="s">
        <v>147</v>
      </c>
      <c r="B18" s="189">
        <v>0</v>
      </c>
      <c r="C18" s="189">
        <v>0</v>
      </c>
      <c r="D18" s="189">
        <v>0</v>
      </c>
      <c r="E18" s="189">
        <v>0</v>
      </c>
      <c r="F18" s="190" t="s">
        <v>151</v>
      </c>
    </row>
    <row r="19" spans="1:7" ht="15.6" customHeight="1">
      <c r="A19" s="188" t="s">
        <v>143</v>
      </c>
      <c r="B19" s="189">
        <v>4127.75</v>
      </c>
      <c r="C19" s="189">
        <v>0</v>
      </c>
      <c r="D19" s="189">
        <v>4298</v>
      </c>
      <c r="E19" s="189">
        <v>1944</v>
      </c>
      <c r="F19" s="190">
        <v>-54.769660307119587</v>
      </c>
    </row>
    <row r="20" spans="1:7" ht="15.6" customHeight="1">
      <c r="A20" s="188" t="s">
        <v>142</v>
      </c>
      <c r="B20" s="189">
        <v>48</v>
      </c>
      <c r="C20" s="189">
        <v>2</v>
      </c>
      <c r="D20" s="189">
        <v>65</v>
      </c>
      <c r="E20" s="189">
        <v>187</v>
      </c>
      <c r="F20" s="190">
        <v>187.69230769230771</v>
      </c>
    </row>
    <row r="21" spans="1:7" ht="15.6" customHeight="1">
      <c r="A21" s="188" t="s">
        <v>149</v>
      </c>
      <c r="B21" s="189">
        <v>4812.75</v>
      </c>
      <c r="C21" s="189">
        <v>3765</v>
      </c>
      <c r="D21" s="189">
        <v>7223.75</v>
      </c>
      <c r="E21" s="189">
        <v>15868.5</v>
      </c>
      <c r="F21" s="190">
        <v>119.671223395051</v>
      </c>
    </row>
    <row r="22" spans="1:7" ht="15.6" customHeight="1">
      <c r="A22" s="188" t="s">
        <v>146</v>
      </c>
      <c r="B22" s="189">
        <v>62703</v>
      </c>
      <c r="C22" s="189">
        <v>66831</v>
      </c>
      <c r="D22" s="189">
        <v>268998</v>
      </c>
      <c r="E22" s="189">
        <v>288987</v>
      </c>
      <c r="F22" s="190">
        <v>7.4309102669908356</v>
      </c>
    </row>
    <row r="23" spans="1:7" ht="15.6" customHeight="1">
      <c r="A23" s="188" t="s">
        <v>165</v>
      </c>
      <c r="B23" s="189">
        <v>26286.25</v>
      </c>
      <c r="C23" s="189">
        <v>38178.75</v>
      </c>
      <c r="D23" s="189">
        <v>95885.75</v>
      </c>
      <c r="E23" s="189">
        <v>115095</v>
      </c>
      <c r="F23" s="190">
        <v>20.033477341523639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5</v>
      </c>
      <c r="E24" s="189">
        <v>360</v>
      </c>
      <c r="F24" s="190">
        <v>7100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4749</v>
      </c>
      <c r="C28" s="189">
        <v>1045</v>
      </c>
      <c r="D28" s="189">
        <v>37590</v>
      </c>
      <c r="E28" s="189">
        <v>19732</v>
      </c>
      <c r="F28" s="190">
        <v>-47.5073157754722</v>
      </c>
    </row>
    <row r="29" spans="1:7" ht="15.6" customHeight="1">
      <c r="A29" s="188" t="s">
        <v>178</v>
      </c>
      <c r="B29" s="189">
        <v>1901.75</v>
      </c>
      <c r="C29" s="189">
        <v>2193.25</v>
      </c>
      <c r="D29" s="189">
        <v>7650.75</v>
      </c>
      <c r="E29" s="189">
        <v>11927</v>
      </c>
      <c r="F29" s="190">
        <v>55.8932130836846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1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88</v>
      </c>
      <c r="F31" s="190" t="s">
        <v>151</v>
      </c>
    </row>
    <row r="32" spans="1:7" ht="15.6" customHeight="1">
      <c r="A32" s="188" t="s">
        <v>181</v>
      </c>
      <c r="B32" s="189">
        <v>249210</v>
      </c>
      <c r="C32" s="189">
        <v>214221</v>
      </c>
      <c r="D32" s="189">
        <v>846837</v>
      </c>
      <c r="E32" s="189">
        <v>781629</v>
      </c>
      <c r="F32" s="190">
        <v>-7.7001831521296253</v>
      </c>
    </row>
    <row r="33" spans="1:6" ht="15.6" customHeight="1">
      <c r="A33" s="188" t="s">
        <v>182</v>
      </c>
      <c r="B33" s="189">
        <v>2500</v>
      </c>
      <c r="C33" s="189">
        <v>886</v>
      </c>
      <c r="D33" s="189">
        <v>7479</v>
      </c>
      <c r="E33" s="189">
        <v>7216</v>
      </c>
      <c r="F33" s="190">
        <v>-3.5165129027944881</v>
      </c>
    </row>
    <row r="34" spans="1:6" ht="15.6" customHeight="1">
      <c r="A34" s="188" t="s">
        <v>183</v>
      </c>
      <c r="B34" s="189">
        <v>0</v>
      </c>
      <c r="C34" s="189">
        <v>2</v>
      </c>
      <c r="D34" s="189">
        <v>2</v>
      </c>
      <c r="E34" s="189">
        <v>56</v>
      </c>
      <c r="F34" s="190">
        <v>2700</v>
      </c>
    </row>
    <row r="35" spans="1:6" ht="15.6" customHeight="1">
      <c r="A35" s="156" t="s">
        <v>153</v>
      </c>
      <c r="B35" s="76">
        <f>SUM(B7:B34)</f>
        <v>815155.5</v>
      </c>
      <c r="C35" s="77">
        <f>SUM(C7:C34)</f>
        <v>862839.25</v>
      </c>
      <c r="D35" s="178">
        <f>SUM(D7:D34)</f>
        <v>3041816.75</v>
      </c>
      <c r="E35" s="78">
        <f>SUM(E7:E34)</f>
        <v>3198280.5</v>
      </c>
      <c r="F35" s="140">
        <f>E35*100/D35-100</f>
        <v>5.1437598928337849</v>
      </c>
    </row>
    <row r="36" spans="1:6" ht="15.6" customHeight="1">
      <c r="A36" s="73" t="s">
        <v>65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7" priority="2">
      <formula>MOD(ROW(),2)=0</formula>
    </cfRule>
  </conditionalFormatting>
  <conditionalFormatting sqref="F7:F35">
    <cfRule type="expression" dxfId="3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B531-8D71-43D8-8C21-02AAC37FA837}">
  <sheetPr codeName="Hoja22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166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11635</v>
      </c>
      <c r="C8" s="189">
        <v>14478.25</v>
      </c>
      <c r="D8" s="189">
        <v>51355.25</v>
      </c>
      <c r="E8" s="189">
        <v>55453.75</v>
      </c>
      <c r="F8" s="190">
        <v>7.9806835717867273</v>
      </c>
      <c r="G8" s="6"/>
    </row>
    <row r="9" spans="1:14" ht="15.6" customHeight="1">
      <c r="A9" s="188" t="s">
        <v>8</v>
      </c>
      <c r="B9" s="189">
        <v>315</v>
      </c>
      <c r="C9" s="189">
        <v>286</v>
      </c>
      <c r="D9" s="189">
        <v>1291</v>
      </c>
      <c r="E9" s="189">
        <v>1512</v>
      </c>
      <c r="F9" s="190">
        <v>17.118512780790081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12945.5</v>
      </c>
      <c r="C12" s="189">
        <v>11850.75</v>
      </c>
      <c r="D12" s="189">
        <v>53866.75</v>
      </c>
      <c r="E12" s="189">
        <v>51933.25</v>
      </c>
      <c r="F12" s="190">
        <v>-3.5894127639035238</v>
      </c>
    </row>
    <row r="13" spans="1:14" ht="15.6" customHeight="1">
      <c r="A13" s="188" t="s">
        <v>175</v>
      </c>
      <c r="B13" s="189">
        <v>6886</v>
      </c>
      <c r="C13" s="189">
        <v>7398</v>
      </c>
      <c r="D13" s="189">
        <v>25267</v>
      </c>
      <c r="E13" s="189">
        <v>25635</v>
      </c>
      <c r="F13" s="190">
        <v>1.4564451656310671</v>
      </c>
    </row>
    <row r="14" spans="1:14" ht="15.6" customHeight="1">
      <c r="A14" s="188" t="s">
        <v>148</v>
      </c>
      <c r="B14" s="189">
        <v>18894.25</v>
      </c>
      <c r="C14" s="189">
        <v>20204</v>
      </c>
      <c r="D14" s="189">
        <v>73740.25</v>
      </c>
      <c r="E14" s="189">
        <v>73119.5</v>
      </c>
      <c r="F14" s="190">
        <v>-0.84180620488810121</v>
      </c>
    </row>
    <row r="15" spans="1:14" ht="15.6" customHeight="1">
      <c r="A15" s="188" t="s">
        <v>145</v>
      </c>
      <c r="B15" s="189">
        <v>1576.5</v>
      </c>
      <c r="C15" s="189">
        <v>1395.25</v>
      </c>
      <c r="D15" s="189">
        <v>6050.25</v>
      </c>
      <c r="E15" s="189">
        <v>4806</v>
      </c>
      <c r="F15" s="190">
        <v>-20.565265898103391</v>
      </c>
    </row>
    <row r="16" spans="1:14" ht="15.6" customHeight="1">
      <c r="A16" s="188" t="s">
        <v>144</v>
      </c>
      <c r="B16" s="189">
        <v>762</v>
      </c>
      <c r="C16" s="189">
        <v>909.5</v>
      </c>
      <c r="D16" s="189">
        <v>3125</v>
      </c>
      <c r="E16" s="189">
        <v>1583.5</v>
      </c>
      <c r="F16" s="190">
        <v>-49.328000000000003</v>
      </c>
      <c r="G16" s="1"/>
    </row>
    <row r="17" spans="1:7" ht="15.6" customHeight="1">
      <c r="A17" s="188" t="s">
        <v>150</v>
      </c>
      <c r="B17" s="189">
        <v>321</v>
      </c>
      <c r="C17" s="189">
        <v>582.5</v>
      </c>
      <c r="D17" s="189">
        <v>1708.5</v>
      </c>
      <c r="E17" s="189">
        <v>3438</v>
      </c>
      <c r="F17" s="190">
        <v>101.2291483757682</v>
      </c>
      <c r="G17" s="2"/>
    </row>
    <row r="18" spans="1:7" ht="15.6" customHeight="1">
      <c r="A18" s="188" t="s">
        <v>147</v>
      </c>
      <c r="B18" s="189">
        <v>442</v>
      </c>
      <c r="C18" s="189">
        <v>893.25</v>
      </c>
      <c r="D18" s="189">
        <v>1782</v>
      </c>
      <c r="E18" s="189">
        <v>2374.25</v>
      </c>
      <c r="F18" s="190">
        <v>33.235129068462413</v>
      </c>
    </row>
    <row r="19" spans="1:7" ht="15.6" customHeight="1">
      <c r="A19" s="188" t="s">
        <v>143</v>
      </c>
      <c r="B19" s="189">
        <v>297</v>
      </c>
      <c r="C19" s="189">
        <v>0</v>
      </c>
      <c r="D19" s="189">
        <v>1396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1302</v>
      </c>
      <c r="C20" s="189">
        <v>244</v>
      </c>
      <c r="D20" s="189">
        <v>4218</v>
      </c>
      <c r="E20" s="189">
        <v>1416</v>
      </c>
      <c r="F20" s="190">
        <v>-66.429587482219063</v>
      </c>
    </row>
    <row r="21" spans="1:7" ht="15.6" customHeight="1">
      <c r="A21" s="188" t="s">
        <v>149</v>
      </c>
      <c r="B21" s="189">
        <v>6751.5</v>
      </c>
      <c r="C21" s="189">
        <v>6445.25</v>
      </c>
      <c r="D21" s="189">
        <v>28184.5</v>
      </c>
      <c r="E21" s="189">
        <v>24175.75</v>
      </c>
      <c r="F21" s="190">
        <v>-14.223243272011221</v>
      </c>
    </row>
    <row r="22" spans="1:7" ht="15.6" customHeight="1">
      <c r="A22" s="188" t="s">
        <v>146</v>
      </c>
      <c r="B22" s="189">
        <v>44593</v>
      </c>
      <c r="C22" s="189">
        <v>45461</v>
      </c>
      <c r="D22" s="189">
        <v>171207</v>
      </c>
      <c r="E22" s="189">
        <v>173596</v>
      </c>
      <c r="F22" s="190">
        <v>1.395386870863931</v>
      </c>
    </row>
    <row r="23" spans="1:7" ht="15.6" customHeight="1">
      <c r="A23" s="188" t="s">
        <v>165</v>
      </c>
      <c r="B23" s="189">
        <v>658.25</v>
      </c>
      <c r="C23" s="189">
        <v>495.75</v>
      </c>
      <c r="D23" s="189">
        <v>2505.25</v>
      </c>
      <c r="E23" s="189">
        <v>3337.75</v>
      </c>
      <c r="F23" s="190">
        <v>33.230216545254962</v>
      </c>
    </row>
    <row r="24" spans="1:7" ht="15.6" customHeight="1">
      <c r="A24" s="188" t="s">
        <v>141</v>
      </c>
      <c r="B24" s="189">
        <v>478.25</v>
      </c>
      <c r="C24" s="189">
        <v>405</v>
      </c>
      <c r="D24" s="189">
        <v>2725.75</v>
      </c>
      <c r="E24" s="189">
        <v>1352.25</v>
      </c>
      <c r="F24" s="190">
        <v>-50.389800972209493</v>
      </c>
    </row>
    <row r="25" spans="1:7" ht="15.6" customHeight="1">
      <c r="A25" s="188" t="s">
        <v>140</v>
      </c>
      <c r="B25" s="189">
        <v>329.25</v>
      </c>
      <c r="C25" s="189">
        <v>308.75</v>
      </c>
      <c r="D25" s="189">
        <v>1528.75</v>
      </c>
      <c r="E25" s="189">
        <v>1202.25</v>
      </c>
      <c r="F25" s="190">
        <v>-21.357318070318879</v>
      </c>
    </row>
    <row r="26" spans="1:7" ht="15.6" customHeight="1">
      <c r="A26" s="188" t="s">
        <v>152</v>
      </c>
      <c r="B26" s="189">
        <v>0</v>
      </c>
      <c r="C26" s="189">
        <v>0</v>
      </c>
      <c r="D26" s="189">
        <v>0</v>
      </c>
      <c r="E26" s="189">
        <v>0</v>
      </c>
      <c r="F26" s="190" t="s">
        <v>151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33363</v>
      </c>
      <c r="C28" s="189">
        <v>35641</v>
      </c>
      <c r="D28" s="189">
        <v>129120</v>
      </c>
      <c r="E28" s="189">
        <v>132904</v>
      </c>
      <c r="F28" s="190">
        <v>2.9306071871127699</v>
      </c>
    </row>
    <row r="29" spans="1:7" ht="15.6" customHeight="1">
      <c r="A29" s="188" t="s">
        <v>178</v>
      </c>
      <c r="B29" s="189">
        <v>2179</v>
      </c>
      <c r="C29" s="189">
        <v>2312.75</v>
      </c>
      <c r="D29" s="189">
        <v>7849.75</v>
      </c>
      <c r="E29" s="189">
        <v>9943.75</v>
      </c>
      <c r="F29" s="190">
        <v>26.676008790088861</v>
      </c>
    </row>
    <row r="30" spans="1:7" ht="15.6" customHeight="1">
      <c r="A30" s="188" t="s">
        <v>179</v>
      </c>
      <c r="B30" s="189">
        <v>12004.25</v>
      </c>
      <c r="C30" s="189">
        <v>14626.75</v>
      </c>
      <c r="D30" s="189">
        <v>49047.75</v>
      </c>
      <c r="E30" s="189">
        <v>52810.25</v>
      </c>
      <c r="F30" s="190">
        <v>7.6710960237727477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17719</v>
      </c>
      <c r="C32" s="189">
        <v>16896</v>
      </c>
      <c r="D32" s="189">
        <v>69037</v>
      </c>
      <c r="E32" s="189">
        <v>62045</v>
      </c>
      <c r="F32" s="190">
        <v>-10.12790242913221</v>
      </c>
    </row>
    <row r="33" spans="1:6" ht="15.6" customHeight="1">
      <c r="A33" s="188" t="s">
        <v>182</v>
      </c>
      <c r="B33" s="189">
        <v>1015</v>
      </c>
      <c r="C33" s="189">
        <v>1786</v>
      </c>
      <c r="D33" s="189">
        <v>4102</v>
      </c>
      <c r="E33" s="189">
        <v>5794</v>
      </c>
      <c r="F33" s="190">
        <v>41.248171623598239</v>
      </c>
    </row>
    <row r="34" spans="1:6" ht="15.6" customHeight="1">
      <c r="A34" s="188" t="s">
        <v>183</v>
      </c>
      <c r="B34" s="189">
        <v>2207.75</v>
      </c>
      <c r="C34" s="189">
        <v>3239.75</v>
      </c>
      <c r="D34" s="189">
        <v>8902.75</v>
      </c>
      <c r="E34" s="189">
        <v>11618.5</v>
      </c>
      <c r="F34" s="190">
        <v>30.504619359186769</v>
      </c>
    </row>
    <row r="35" spans="1:6" ht="15.6" customHeight="1">
      <c r="A35" s="156" t="s">
        <v>153</v>
      </c>
      <c r="B35" s="76">
        <f>SUM(B7:B34)</f>
        <v>176674.5</v>
      </c>
      <c r="C35" s="77">
        <f>SUM(C7:C34)</f>
        <v>185859.5</v>
      </c>
      <c r="D35" s="76">
        <f>SUM(D7:D34)</f>
        <v>698010.5</v>
      </c>
      <c r="E35" s="178">
        <f>SUM(E7:E34)</f>
        <v>700050.75</v>
      </c>
      <c r="F35" s="177">
        <f>E35*100/D35-100</f>
        <v>0.29229502994581935</v>
      </c>
    </row>
    <row r="36" spans="1:6" ht="15.6" customHeight="1">
      <c r="A36" s="73" t="s">
        <v>167</v>
      </c>
      <c r="B36" s="72"/>
      <c r="D36" s="72"/>
    </row>
  </sheetData>
  <mergeCells count="3">
    <mergeCell ref="B5:C5"/>
    <mergeCell ref="D5:F5"/>
    <mergeCell ref="A5:A6"/>
  </mergeCells>
  <conditionalFormatting sqref="A7:F34">
    <cfRule type="expression" dxfId="35" priority="2">
      <formula>MOD(ROW(),2)=0</formula>
    </cfRule>
  </conditionalFormatting>
  <conditionalFormatting sqref="F7:F35">
    <cfRule type="expression" dxfId="3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091-37F6-4BFD-A693-4490F6A836F0}">
  <sheetPr codeName="Hoja23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168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72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2</v>
      </c>
      <c r="E7" s="189">
        <v>0</v>
      </c>
      <c r="F7" s="190">
        <v>-100</v>
      </c>
      <c r="G7" s="37"/>
    </row>
    <row r="8" spans="1:14" ht="15.6" customHeight="1">
      <c r="A8" s="188" t="s">
        <v>11</v>
      </c>
      <c r="B8" s="189">
        <v>1741.75</v>
      </c>
      <c r="C8" s="189">
        <v>2315</v>
      </c>
      <c r="D8" s="189">
        <v>10550.5</v>
      </c>
      <c r="E8" s="189">
        <v>10590.5</v>
      </c>
      <c r="F8" s="190">
        <v>0.37912895123453438</v>
      </c>
      <c r="G8" s="6"/>
    </row>
    <row r="9" spans="1:14" ht="15.6" customHeight="1">
      <c r="A9" s="188" t="s">
        <v>8</v>
      </c>
      <c r="B9" s="189">
        <v>1506</v>
      </c>
      <c r="C9" s="189">
        <v>679.5</v>
      </c>
      <c r="D9" s="189">
        <v>5118</v>
      </c>
      <c r="E9" s="189">
        <v>2831.5</v>
      </c>
      <c r="F9" s="190">
        <v>-44.675654552559593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8</v>
      </c>
      <c r="F10" s="190" t="s">
        <v>151</v>
      </c>
    </row>
    <row r="11" spans="1:14" ht="15.6" customHeight="1">
      <c r="A11" s="188" t="s">
        <v>9</v>
      </c>
      <c r="B11" s="189">
        <v>48644</v>
      </c>
      <c r="C11" s="189">
        <v>54268</v>
      </c>
      <c r="D11" s="189">
        <v>192393</v>
      </c>
      <c r="E11" s="189">
        <v>201069</v>
      </c>
      <c r="F11" s="190">
        <v>4.5095195771155971</v>
      </c>
    </row>
    <row r="12" spans="1:14" ht="15.6" customHeight="1">
      <c r="A12" s="188" t="s">
        <v>6</v>
      </c>
      <c r="B12" s="189">
        <v>2826.25</v>
      </c>
      <c r="C12" s="189">
        <v>3857.25</v>
      </c>
      <c r="D12" s="189">
        <v>9724.5</v>
      </c>
      <c r="E12" s="189">
        <v>9084</v>
      </c>
      <c r="F12" s="190">
        <v>-6.5864568872435569</v>
      </c>
    </row>
    <row r="13" spans="1:14" ht="15.6" customHeight="1">
      <c r="A13" s="188" t="s">
        <v>175</v>
      </c>
      <c r="B13" s="189">
        <v>3</v>
      </c>
      <c r="C13" s="189">
        <v>30</v>
      </c>
      <c r="D13" s="189">
        <v>27</v>
      </c>
      <c r="E13" s="189">
        <v>46</v>
      </c>
      <c r="F13" s="190">
        <v>70.370370370370381</v>
      </c>
    </row>
    <row r="14" spans="1:14" ht="15.6" customHeight="1">
      <c r="A14" s="188" t="s">
        <v>148</v>
      </c>
      <c r="B14" s="189">
        <v>164623</v>
      </c>
      <c r="C14" s="189">
        <v>168096.5</v>
      </c>
      <c r="D14" s="189">
        <v>660331.5</v>
      </c>
      <c r="E14" s="189">
        <v>630677.5</v>
      </c>
      <c r="F14" s="190">
        <v>-4.490774709369461</v>
      </c>
    </row>
    <row r="15" spans="1:14" ht="15.6" customHeight="1">
      <c r="A15" s="188" t="s">
        <v>145</v>
      </c>
      <c r="B15" s="189">
        <v>35598</v>
      </c>
      <c r="C15" s="189">
        <v>36178</v>
      </c>
      <c r="D15" s="189">
        <v>132067.5</v>
      </c>
      <c r="E15" s="189">
        <v>126859.5</v>
      </c>
      <c r="F15" s="190">
        <v>-3.9434380146516048</v>
      </c>
    </row>
    <row r="16" spans="1:14" ht="15.6" customHeight="1">
      <c r="A16" s="188" t="s">
        <v>144</v>
      </c>
      <c r="B16" s="189">
        <v>4070</v>
      </c>
      <c r="C16" s="189">
        <v>4704.5</v>
      </c>
      <c r="D16" s="189">
        <v>12956</v>
      </c>
      <c r="E16" s="189">
        <v>11788.5</v>
      </c>
      <c r="F16" s="190">
        <v>-9.0112689101574546</v>
      </c>
      <c r="G16" s="1"/>
    </row>
    <row r="17" spans="1:7" ht="15.6" customHeight="1">
      <c r="A17" s="188" t="s">
        <v>150</v>
      </c>
      <c r="B17" s="189">
        <v>6472</v>
      </c>
      <c r="C17" s="189">
        <v>9507.75</v>
      </c>
      <c r="D17" s="189">
        <v>25082.5</v>
      </c>
      <c r="E17" s="189">
        <v>28253</v>
      </c>
      <c r="F17" s="190">
        <v>12.640287052726009</v>
      </c>
      <c r="G17" s="2"/>
    </row>
    <row r="18" spans="1:7" ht="15.6" customHeight="1">
      <c r="A18" s="188" t="s">
        <v>147</v>
      </c>
      <c r="B18" s="189">
        <v>7</v>
      </c>
      <c r="C18" s="189">
        <v>5</v>
      </c>
      <c r="D18" s="189">
        <v>42</v>
      </c>
      <c r="E18" s="189">
        <v>42</v>
      </c>
      <c r="F18" s="190">
        <v>0</v>
      </c>
    </row>
    <row r="19" spans="1:7" ht="15.6" customHeight="1">
      <c r="A19" s="188" t="s">
        <v>143</v>
      </c>
      <c r="B19" s="189">
        <v>1657.25</v>
      </c>
      <c r="C19" s="189">
        <v>101</v>
      </c>
      <c r="D19" s="189">
        <v>4394.25</v>
      </c>
      <c r="E19" s="189">
        <v>711.25</v>
      </c>
      <c r="F19" s="190">
        <v>-83.814075211924674</v>
      </c>
    </row>
    <row r="20" spans="1:7" ht="15.6" customHeight="1">
      <c r="A20" s="188" t="s">
        <v>142</v>
      </c>
      <c r="B20" s="189">
        <v>4855</v>
      </c>
      <c r="C20" s="189">
        <v>5312</v>
      </c>
      <c r="D20" s="189">
        <v>18700</v>
      </c>
      <c r="E20" s="189">
        <v>22526</v>
      </c>
      <c r="F20" s="190">
        <v>20.45989304812834</v>
      </c>
    </row>
    <row r="21" spans="1:7" ht="15.6" customHeight="1">
      <c r="A21" s="188" t="s">
        <v>149</v>
      </c>
      <c r="B21" s="189">
        <v>5097.25</v>
      </c>
      <c r="C21" s="189">
        <v>1354.5</v>
      </c>
      <c r="D21" s="189">
        <v>7514.75</v>
      </c>
      <c r="E21" s="189">
        <v>3537.5</v>
      </c>
      <c r="F21" s="190">
        <v>-52.925912372334409</v>
      </c>
    </row>
    <row r="22" spans="1:7" ht="15.6" customHeight="1">
      <c r="A22" s="188" t="s">
        <v>146</v>
      </c>
      <c r="B22" s="189">
        <v>7871</v>
      </c>
      <c r="C22" s="189">
        <v>9023</v>
      </c>
      <c r="D22" s="189">
        <v>28396</v>
      </c>
      <c r="E22" s="189">
        <v>32554</v>
      </c>
      <c r="F22" s="190">
        <v>14.64290745175377</v>
      </c>
    </row>
    <row r="23" spans="1:7" ht="15.6" customHeight="1">
      <c r="A23" s="188" t="s">
        <v>165</v>
      </c>
      <c r="B23" s="189">
        <v>4342.75</v>
      </c>
      <c r="C23" s="189">
        <v>6201</v>
      </c>
      <c r="D23" s="189">
        <v>9080.25</v>
      </c>
      <c r="E23" s="189">
        <v>20288.25</v>
      </c>
      <c r="F23" s="190">
        <v>123.43272486991</v>
      </c>
    </row>
    <row r="24" spans="1:7" ht="15.6" customHeight="1">
      <c r="A24" s="188" t="s">
        <v>141</v>
      </c>
      <c r="B24" s="189">
        <v>2083</v>
      </c>
      <c r="C24" s="189">
        <v>3589.75</v>
      </c>
      <c r="D24" s="189">
        <v>10355.5</v>
      </c>
      <c r="E24" s="189">
        <v>12506.25</v>
      </c>
      <c r="F24" s="190">
        <v>20.769156486891021</v>
      </c>
    </row>
    <row r="25" spans="1:7" ht="15.6" customHeight="1">
      <c r="A25" s="188" t="s">
        <v>140</v>
      </c>
      <c r="B25" s="189">
        <v>0</v>
      </c>
      <c r="C25" s="189">
        <v>0</v>
      </c>
      <c r="D25" s="189">
        <v>0</v>
      </c>
      <c r="E25" s="189">
        <v>0</v>
      </c>
      <c r="F25" s="190" t="s">
        <v>151</v>
      </c>
    </row>
    <row r="26" spans="1:7" ht="15.6" customHeight="1">
      <c r="A26" s="188" t="s">
        <v>152</v>
      </c>
      <c r="B26" s="189">
        <v>52</v>
      </c>
      <c r="C26" s="189">
        <v>0</v>
      </c>
      <c r="D26" s="189">
        <v>100</v>
      </c>
      <c r="E26" s="189">
        <v>0</v>
      </c>
      <c r="F26" s="190">
        <v>-100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6892</v>
      </c>
      <c r="C28" s="189">
        <v>5394</v>
      </c>
      <c r="D28" s="189">
        <v>21801</v>
      </c>
      <c r="E28" s="189">
        <v>21151</v>
      </c>
      <c r="F28" s="190">
        <v>-2.981514609421581</v>
      </c>
    </row>
    <row r="29" spans="1:7" ht="15.6" customHeight="1">
      <c r="A29" s="188" t="s">
        <v>178</v>
      </c>
      <c r="B29" s="189">
        <v>7916</v>
      </c>
      <c r="C29" s="189">
        <v>10084.5</v>
      </c>
      <c r="D29" s="189">
        <v>34749.5</v>
      </c>
      <c r="E29" s="189">
        <v>35043.75</v>
      </c>
      <c r="F29" s="190">
        <v>0.84677477373774934</v>
      </c>
    </row>
    <row r="30" spans="1:7" ht="15.6" customHeight="1">
      <c r="A30" s="188" t="s">
        <v>179</v>
      </c>
      <c r="B30" s="189">
        <v>162</v>
      </c>
      <c r="C30" s="189">
        <v>29.25</v>
      </c>
      <c r="D30" s="189">
        <v>603.25</v>
      </c>
      <c r="E30" s="189">
        <v>162.75</v>
      </c>
      <c r="F30" s="190">
        <v>-73.021135515955251</v>
      </c>
    </row>
    <row r="31" spans="1:7" ht="15.6" customHeight="1">
      <c r="A31" s="188" t="s">
        <v>180</v>
      </c>
      <c r="B31" s="189">
        <v>986</v>
      </c>
      <c r="C31" s="189">
        <v>1819</v>
      </c>
      <c r="D31" s="189">
        <v>4534</v>
      </c>
      <c r="E31" s="189">
        <v>5029</v>
      </c>
      <c r="F31" s="190">
        <v>10.91751213056904</v>
      </c>
    </row>
    <row r="32" spans="1:7" ht="15.6" customHeight="1">
      <c r="A32" s="188" t="s">
        <v>181</v>
      </c>
      <c r="B32" s="189">
        <v>246898</v>
      </c>
      <c r="C32" s="189">
        <v>270355</v>
      </c>
      <c r="D32" s="189">
        <v>892701</v>
      </c>
      <c r="E32" s="189">
        <v>971111</v>
      </c>
      <c r="F32" s="190">
        <v>8.7834560507941575</v>
      </c>
    </row>
    <row r="33" spans="1:6" ht="15.6" customHeight="1">
      <c r="A33" s="188" t="s">
        <v>182</v>
      </c>
      <c r="B33" s="189">
        <v>23001</v>
      </c>
      <c r="C33" s="189">
        <v>23282</v>
      </c>
      <c r="D33" s="189">
        <v>83639</v>
      </c>
      <c r="E33" s="189">
        <v>82829</v>
      </c>
      <c r="F33" s="190">
        <v>-0.96844773371273618</v>
      </c>
    </row>
    <row r="34" spans="1:6" ht="15.6" customHeight="1">
      <c r="A34" s="188" t="s">
        <v>183</v>
      </c>
      <c r="B34" s="189">
        <v>550.5</v>
      </c>
      <c r="C34" s="189">
        <v>692</v>
      </c>
      <c r="D34" s="189">
        <v>1654.75</v>
      </c>
      <c r="E34" s="189">
        <v>2599.25</v>
      </c>
      <c r="F34" s="190">
        <v>57.078108475600537</v>
      </c>
    </row>
    <row r="35" spans="1:6" ht="15.6" customHeight="1">
      <c r="A35" s="156" t="s">
        <v>153</v>
      </c>
      <c r="B35" s="76">
        <f>SUM(B7:B34)</f>
        <v>577854.75</v>
      </c>
      <c r="C35" s="77">
        <f>SUM(C7:C34)</f>
        <v>616878.5</v>
      </c>
      <c r="D35" s="178">
        <f>SUM(D7:D34)</f>
        <v>2166517.75</v>
      </c>
      <c r="E35" s="178">
        <f>SUM(E7:E34)</f>
        <v>2231298.5</v>
      </c>
      <c r="F35" s="140">
        <f>E35*100/D35-100</f>
        <v>2.9900862801608667</v>
      </c>
    </row>
    <row r="36" spans="1:6" ht="15.6" customHeight="1">
      <c r="A36" s="73" t="s">
        <v>169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33" priority="2">
      <formula>MOD(ROW(),2)=0</formula>
    </cfRule>
  </conditionalFormatting>
  <conditionalFormatting sqref="F7:F35">
    <cfRule type="expression" dxfId="3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F6FA-09C7-478F-A493-DCA46F8ABACA}">
  <sheetPr codeName="Hoja24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103</v>
      </c>
      <c r="C7" s="189">
        <v>96</v>
      </c>
      <c r="D7" s="189">
        <v>357</v>
      </c>
      <c r="E7" s="189">
        <v>315</v>
      </c>
      <c r="F7" s="190">
        <v>-11.76470588235294</v>
      </c>
      <c r="G7" s="37"/>
    </row>
    <row r="8" spans="1:14" ht="15.6" customHeight="1">
      <c r="A8" s="188" t="s">
        <v>11</v>
      </c>
      <c r="B8" s="189">
        <v>69</v>
      </c>
      <c r="C8" s="189">
        <v>65</v>
      </c>
      <c r="D8" s="189">
        <v>255</v>
      </c>
      <c r="E8" s="189">
        <v>250</v>
      </c>
      <c r="F8" s="190">
        <v>-1.960784313725483</v>
      </c>
      <c r="G8" s="6"/>
    </row>
    <row r="9" spans="1:14" ht="15.6" customHeight="1">
      <c r="A9" s="188" t="s">
        <v>8</v>
      </c>
      <c r="B9" s="189">
        <v>122</v>
      </c>
      <c r="C9" s="189">
        <v>121</v>
      </c>
      <c r="D9" s="189">
        <v>421</v>
      </c>
      <c r="E9" s="189">
        <v>460</v>
      </c>
      <c r="F9" s="190">
        <v>9.2636579572446607</v>
      </c>
      <c r="G9" s="6"/>
    </row>
    <row r="10" spans="1:14" ht="15.6" customHeight="1">
      <c r="A10" s="188" t="s">
        <v>10</v>
      </c>
      <c r="B10" s="189">
        <v>74</v>
      </c>
      <c r="C10" s="189">
        <v>60</v>
      </c>
      <c r="D10" s="189">
        <v>263</v>
      </c>
      <c r="E10" s="189">
        <v>202</v>
      </c>
      <c r="F10" s="190">
        <v>-23.193916349809879</v>
      </c>
    </row>
    <row r="11" spans="1:14" ht="15.6" customHeight="1">
      <c r="A11" s="188" t="s">
        <v>9</v>
      </c>
      <c r="B11" s="189">
        <v>2290</v>
      </c>
      <c r="C11" s="189">
        <v>2335</v>
      </c>
      <c r="D11" s="189">
        <v>9083</v>
      </c>
      <c r="E11" s="189">
        <v>8620</v>
      </c>
      <c r="F11" s="190">
        <v>-5.0974347682483767</v>
      </c>
    </row>
    <row r="12" spans="1:14" ht="15.6" customHeight="1">
      <c r="A12" s="188" t="s">
        <v>6</v>
      </c>
      <c r="B12" s="189">
        <v>142</v>
      </c>
      <c r="C12" s="189">
        <v>149</v>
      </c>
      <c r="D12" s="189">
        <v>498</v>
      </c>
      <c r="E12" s="189">
        <v>548</v>
      </c>
      <c r="F12" s="190">
        <v>10.040160642570291</v>
      </c>
    </row>
    <row r="13" spans="1:14" ht="15.6" customHeight="1">
      <c r="A13" s="188" t="s">
        <v>175</v>
      </c>
      <c r="B13" s="189">
        <v>3378</v>
      </c>
      <c r="C13" s="189">
        <v>3312</v>
      </c>
      <c r="D13" s="189">
        <v>12229</v>
      </c>
      <c r="E13" s="189">
        <v>10785</v>
      </c>
      <c r="F13" s="190">
        <v>-11.80799738326928</v>
      </c>
    </row>
    <row r="14" spans="1:14" ht="15.6" customHeight="1">
      <c r="A14" s="188" t="s">
        <v>148</v>
      </c>
      <c r="B14" s="189">
        <v>719</v>
      </c>
      <c r="C14" s="189">
        <v>705</v>
      </c>
      <c r="D14" s="189">
        <v>2499</v>
      </c>
      <c r="E14" s="189">
        <v>2469</v>
      </c>
      <c r="F14" s="190">
        <v>-1.200480192076824</v>
      </c>
    </row>
    <row r="15" spans="1:14" ht="15.6" customHeight="1">
      <c r="A15" s="188" t="s">
        <v>145</v>
      </c>
      <c r="B15" s="189">
        <v>209</v>
      </c>
      <c r="C15" s="189">
        <v>223</v>
      </c>
      <c r="D15" s="189">
        <v>831</v>
      </c>
      <c r="E15" s="189">
        <v>812</v>
      </c>
      <c r="F15" s="190">
        <v>-2.2864019253910901</v>
      </c>
    </row>
    <row r="16" spans="1:14" ht="15.6" customHeight="1">
      <c r="A16" s="188" t="s">
        <v>144</v>
      </c>
      <c r="B16" s="189">
        <v>166</v>
      </c>
      <c r="C16" s="189">
        <v>202</v>
      </c>
      <c r="D16" s="189">
        <v>657</v>
      </c>
      <c r="E16" s="189">
        <v>773</v>
      </c>
      <c r="F16" s="190">
        <v>17.656012176560129</v>
      </c>
      <c r="G16" s="1"/>
    </row>
    <row r="17" spans="1:7" ht="15.6" customHeight="1">
      <c r="A17" s="188" t="s">
        <v>150</v>
      </c>
      <c r="B17" s="189">
        <v>112</v>
      </c>
      <c r="C17" s="189">
        <v>147</v>
      </c>
      <c r="D17" s="189">
        <v>422</v>
      </c>
      <c r="E17" s="189">
        <v>466</v>
      </c>
      <c r="F17" s="190">
        <v>10.42654028436019</v>
      </c>
      <c r="G17" s="2"/>
    </row>
    <row r="18" spans="1:7" ht="15.6" customHeight="1">
      <c r="A18" s="188" t="s">
        <v>147</v>
      </c>
      <c r="B18" s="189">
        <v>831</v>
      </c>
      <c r="C18" s="189">
        <v>815</v>
      </c>
      <c r="D18" s="189">
        <v>3281</v>
      </c>
      <c r="E18" s="189">
        <v>2935</v>
      </c>
      <c r="F18" s="190">
        <v>-10.54556537640963</v>
      </c>
    </row>
    <row r="19" spans="1:7" ht="15.6" customHeight="1">
      <c r="A19" s="188" t="s">
        <v>143</v>
      </c>
      <c r="B19" s="189">
        <v>90</v>
      </c>
      <c r="C19" s="189">
        <v>68</v>
      </c>
      <c r="D19" s="189">
        <v>279</v>
      </c>
      <c r="E19" s="189">
        <v>242</v>
      </c>
      <c r="F19" s="190">
        <v>-13.261648745519709</v>
      </c>
    </row>
    <row r="20" spans="1:7" ht="15.6" customHeight="1">
      <c r="A20" s="188" t="s">
        <v>142</v>
      </c>
      <c r="B20" s="189">
        <v>107</v>
      </c>
      <c r="C20" s="189">
        <v>111</v>
      </c>
      <c r="D20" s="189">
        <v>380</v>
      </c>
      <c r="E20" s="189">
        <v>372</v>
      </c>
      <c r="F20" s="190">
        <v>-2.1052631578947398</v>
      </c>
    </row>
    <row r="21" spans="1:7" ht="15.6" customHeight="1">
      <c r="A21" s="188" t="s">
        <v>149</v>
      </c>
      <c r="B21" s="189">
        <v>202</v>
      </c>
      <c r="C21" s="189">
        <v>198</v>
      </c>
      <c r="D21" s="189">
        <v>721</v>
      </c>
      <c r="E21" s="189">
        <v>723</v>
      </c>
      <c r="F21" s="190">
        <v>0.27739251040222263</v>
      </c>
    </row>
    <row r="22" spans="1:7" ht="15.6" customHeight="1">
      <c r="A22" s="188" t="s">
        <v>146</v>
      </c>
      <c r="B22" s="189">
        <v>1309</v>
      </c>
      <c r="C22" s="189">
        <v>1340</v>
      </c>
      <c r="D22" s="189">
        <v>5067</v>
      </c>
      <c r="E22" s="189">
        <v>5123</v>
      </c>
      <c r="F22" s="190">
        <v>1.1051904479968471</v>
      </c>
    </row>
    <row r="23" spans="1:7" ht="15.6" customHeight="1">
      <c r="A23" s="188" t="s">
        <v>165</v>
      </c>
      <c r="B23" s="189">
        <v>132</v>
      </c>
      <c r="C23" s="189">
        <v>121</v>
      </c>
      <c r="D23" s="189">
        <v>395</v>
      </c>
      <c r="E23" s="189">
        <v>456</v>
      </c>
      <c r="F23" s="190">
        <v>15.44303797468355</v>
      </c>
    </row>
    <row r="24" spans="1:7" ht="15.6" customHeight="1">
      <c r="A24" s="188" t="s">
        <v>141</v>
      </c>
      <c r="B24" s="189">
        <v>41</v>
      </c>
      <c r="C24" s="189">
        <v>45</v>
      </c>
      <c r="D24" s="189">
        <v>156</v>
      </c>
      <c r="E24" s="189">
        <v>201</v>
      </c>
      <c r="F24" s="190">
        <v>28.84615384615384</v>
      </c>
    </row>
    <row r="25" spans="1:7" ht="15.6" customHeight="1">
      <c r="A25" s="188" t="s">
        <v>140</v>
      </c>
      <c r="B25" s="189">
        <v>61</v>
      </c>
      <c r="C25" s="189">
        <v>64</v>
      </c>
      <c r="D25" s="189">
        <v>242</v>
      </c>
      <c r="E25" s="189">
        <v>237</v>
      </c>
      <c r="F25" s="190">
        <v>-2.0661157024793368</v>
      </c>
    </row>
    <row r="26" spans="1:7" ht="15.6" customHeight="1">
      <c r="A26" s="188" t="s">
        <v>152</v>
      </c>
      <c r="B26" s="189">
        <v>76</v>
      </c>
      <c r="C26" s="189">
        <v>54</v>
      </c>
      <c r="D26" s="189">
        <v>277</v>
      </c>
      <c r="E26" s="189">
        <v>166</v>
      </c>
      <c r="F26" s="190">
        <v>-40.072202166064983</v>
      </c>
    </row>
    <row r="27" spans="1:7" ht="15.6" customHeight="1">
      <c r="A27" s="188" t="s">
        <v>173</v>
      </c>
      <c r="B27" s="189">
        <v>74</v>
      </c>
      <c r="C27" s="189">
        <v>80</v>
      </c>
      <c r="D27" s="189">
        <v>296</v>
      </c>
      <c r="E27" s="189">
        <v>303</v>
      </c>
      <c r="F27" s="190">
        <v>2.3648648648648698</v>
      </c>
    </row>
    <row r="28" spans="1:7" ht="15.6" customHeight="1">
      <c r="A28" s="188" t="s">
        <v>177</v>
      </c>
      <c r="B28" s="189">
        <v>1524</v>
      </c>
      <c r="C28" s="189">
        <v>1506</v>
      </c>
      <c r="D28" s="189">
        <v>6006</v>
      </c>
      <c r="E28" s="189">
        <v>5914</v>
      </c>
      <c r="F28" s="190">
        <v>-1.5318015318015341</v>
      </c>
    </row>
    <row r="29" spans="1:7" ht="15.6" customHeight="1">
      <c r="A29" s="188" t="s">
        <v>178</v>
      </c>
      <c r="B29" s="189">
        <v>131</v>
      </c>
      <c r="C29" s="189">
        <v>123</v>
      </c>
      <c r="D29" s="189">
        <v>496</v>
      </c>
      <c r="E29" s="189">
        <v>444</v>
      </c>
      <c r="F29" s="190">
        <v>-10.483870967741939</v>
      </c>
    </row>
    <row r="30" spans="1:7" ht="15.6" customHeight="1">
      <c r="A30" s="188" t="s">
        <v>179</v>
      </c>
      <c r="B30" s="189">
        <v>90</v>
      </c>
      <c r="C30" s="189">
        <v>83</v>
      </c>
      <c r="D30" s="189">
        <v>304</v>
      </c>
      <c r="E30" s="189">
        <v>307</v>
      </c>
      <c r="F30" s="190">
        <v>0.98684210526316463</v>
      </c>
    </row>
    <row r="31" spans="1:7" ht="15.6" customHeight="1">
      <c r="A31" s="188" t="s">
        <v>180</v>
      </c>
      <c r="B31" s="189">
        <v>202</v>
      </c>
      <c r="C31" s="189">
        <v>205</v>
      </c>
      <c r="D31" s="189">
        <v>707</v>
      </c>
      <c r="E31" s="189">
        <v>697</v>
      </c>
      <c r="F31" s="190">
        <v>-1.4144271570014131</v>
      </c>
    </row>
    <row r="32" spans="1:7" ht="15.6" customHeight="1">
      <c r="A32" s="188" t="s">
        <v>181</v>
      </c>
      <c r="B32" s="189">
        <v>638</v>
      </c>
      <c r="C32" s="189">
        <v>699</v>
      </c>
      <c r="D32" s="189">
        <v>2309</v>
      </c>
      <c r="E32" s="189">
        <v>2411</v>
      </c>
      <c r="F32" s="190">
        <v>4.4174967518406314</v>
      </c>
    </row>
    <row r="33" spans="1:6" ht="15.6" customHeight="1">
      <c r="A33" s="188" t="s">
        <v>182</v>
      </c>
      <c r="B33" s="189">
        <v>150</v>
      </c>
      <c r="C33" s="189">
        <v>168</v>
      </c>
      <c r="D33" s="189">
        <v>529</v>
      </c>
      <c r="E33" s="189">
        <v>584</v>
      </c>
      <c r="F33" s="190">
        <v>10.39697542533081</v>
      </c>
    </row>
    <row r="34" spans="1:6" ht="15.6" customHeight="1">
      <c r="A34" s="188" t="s">
        <v>183</v>
      </c>
      <c r="B34" s="189">
        <v>32</v>
      </c>
      <c r="C34" s="189">
        <v>37</v>
      </c>
      <c r="D34" s="189">
        <v>124</v>
      </c>
      <c r="E34" s="189">
        <v>134</v>
      </c>
      <c r="F34" s="190">
        <v>8.0645161290322562</v>
      </c>
    </row>
    <row r="35" spans="1:6" ht="15.6" customHeight="1">
      <c r="A35" s="156" t="s">
        <v>153</v>
      </c>
      <c r="B35" s="76">
        <f>SUM(B7:B34)</f>
        <v>13074</v>
      </c>
      <c r="C35" s="77">
        <f>SUM(C7:C34)</f>
        <v>13132</v>
      </c>
      <c r="D35" s="178">
        <f>SUM(D7:D34)</f>
        <v>49084</v>
      </c>
      <c r="E35" s="78">
        <f>SUM(E7:E34)</f>
        <v>46949</v>
      </c>
      <c r="F35" s="140">
        <f>E35*100/D35-100</f>
        <v>-4.3496862521391932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31" priority="2">
      <formula>MOD(ROW(),2)=0</formula>
    </cfRule>
  </conditionalFormatting>
  <conditionalFormatting sqref="F7:F35">
    <cfRule type="expression" dxfId="3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2BCE-8D39-4FBA-900A-BA59751252B4}">
  <sheetPr codeName="Hoja25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3763500</v>
      </c>
      <c r="C7" s="189">
        <v>2646290</v>
      </c>
      <c r="D7" s="189">
        <v>9044048</v>
      </c>
      <c r="E7" s="189">
        <v>8002353</v>
      </c>
      <c r="F7" s="190">
        <v>-11.51801715338088</v>
      </c>
      <c r="G7" s="37"/>
    </row>
    <row r="8" spans="1:14" ht="15.6" customHeight="1">
      <c r="A8" s="188" t="s">
        <v>11</v>
      </c>
      <c r="B8" s="189">
        <v>1738344</v>
      </c>
      <c r="C8" s="189">
        <v>1825813</v>
      </c>
      <c r="D8" s="189">
        <v>4126247</v>
      </c>
      <c r="E8" s="189">
        <v>5592935</v>
      </c>
      <c r="F8" s="190">
        <v>35.545327267126773</v>
      </c>
      <c r="G8" s="6"/>
    </row>
    <row r="9" spans="1:14" ht="15.6" customHeight="1">
      <c r="A9" s="188" t="s">
        <v>8</v>
      </c>
      <c r="B9" s="189">
        <v>2030454</v>
      </c>
      <c r="C9" s="189">
        <v>1946422</v>
      </c>
      <c r="D9" s="189">
        <v>7346418</v>
      </c>
      <c r="E9" s="189">
        <v>7638652</v>
      </c>
      <c r="F9" s="190">
        <v>3.977911412065041</v>
      </c>
      <c r="G9" s="6"/>
    </row>
    <row r="10" spans="1:14" ht="15.6" customHeight="1">
      <c r="A10" s="188" t="s">
        <v>10</v>
      </c>
      <c r="B10" s="189">
        <v>450188</v>
      </c>
      <c r="C10" s="189">
        <v>411382</v>
      </c>
      <c r="D10" s="189">
        <v>1846711</v>
      </c>
      <c r="E10" s="189">
        <v>1390965</v>
      </c>
      <c r="F10" s="190">
        <v>-24.678793812350719</v>
      </c>
    </row>
    <row r="11" spans="1:14" ht="15.6" customHeight="1">
      <c r="A11" s="188" t="s">
        <v>9</v>
      </c>
      <c r="B11" s="189">
        <v>42352105</v>
      </c>
      <c r="C11" s="189">
        <v>40807469</v>
      </c>
      <c r="D11" s="189">
        <v>171749727</v>
      </c>
      <c r="E11" s="189">
        <v>156663330</v>
      </c>
      <c r="F11" s="190">
        <v>-8.7839423465284483</v>
      </c>
    </row>
    <row r="12" spans="1:14" ht="15.6" customHeight="1">
      <c r="A12" s="188" t="s">
        <v>6</v>
      </c>
      <c r="B12" s="189">
        <v>4204034</v>
      </c>
      <c r="C12" s="189">
        <v>4442224</v>
      </c>
      <c r="D12" s="189">
        <v>9984140</v>
      </c>
      <c r="E12" s="189">
        <v>11187540</v>
      </c>
      <c r="F12" s="190">
        <v>12.053116242360391</v>
      </c>
    </row>
    <row r="13" spans="1:14" ht="15.6" customHeight="1">
      <c r="A13" s="188" t="s">
        <v>175</v>
      </c>
      <c r="B13" s="189">
        <v>24385206</v>
      </c>
      <c r="C13" s="189">
        <v>20375984</v>
      </c>
      <c r="D13" s="189">
        <v>73711355</v>
      </c>
      <c r="E13" s="189">
        <v>61719193</v>
      </c>
      <c r="F13" s="190">
        <v>-16.269083643897201</v>
      </c>
    </row>
    <row r="14" spans="1:14" ht="15.6" customHeight="1">
      <c r="A14" s="188" t="s">
        <v>148</v>
      </c>
      <c r="B14" s="189">
        <v>32883369</v>
      </c>
      <c r="C14" s="189">
        <v>32159838</v>
      </c>
      <c r="D14" s="189">
        <v>104961981</v>
      </c>
      <c r="E14" s="189">
        <v>107171097</v>
      </c>
      <c r="F14" s="190">
        <v>2.104682075312581</v>
      </c>
    </row>
    <row r="15" spans="1:14" ht="15.6" customHeight="1">
      <c r="A15" s="188" t="s">
        <v>145</v>
      </c>
      <c r="B15" s="189">
        <v>4453867</v>
      </c>
      <c r="C15" s="189">
        <v>5207448</v>
      </c>
      <c r="D15" s="189">
        <v>16410856</v>
      </c>
      <c r="E15" s="189">
        <v>18075191</v>
      </c>
      <c r="F15" s="190">
        <v>10.141670854951141</v>
      </c>
    </row>
    <row r="16" spans="1:14" ht="15.6" customHeight="1">
      <c r="A16" s="188" t="s">
        <v>144</v>
      </c>
      <c r="B16" s="189">
        <v>3986318</v>
      </c>
      <c r="C16" s="189">
        <v>4548488</v>
      </c>
      <c r="D16" s="189">
        <v>14657479</v>
      </c>
      <c r="E16" s="189">
        <v>15774278</v>
      </c>
      <c r="F16" s="190">
        <v>7.61931161559228</v>
      </c>
      <c r="G16" s="1"/>
    </row>
    <row r="17" spans="1:7" ht="15.6" customHeight="1">
      <c r="A17" s="188" t="s">
        <v>150</v>
      </c>
      <c r="B17" s="189">
        <v>1642668</v>
      </c>
      <c r="C17" s="189">
        <v>1958512</v>
      </c>
      <c r="D17" s="189">
        <v>6407480</v>
      </c>
      <c r="E17" s="189">
        <v>6757277</v>
      </c>
      <c r="F17" s="190">
        <v>5.459197687702499</v>
      </c>
      <c r="G17" s="2"/>
    </row>
    <row r="18" spans="1:7" ht="15.6" customHeight="1">
      <c r="A18" s="188" t="s">
        <v>147</v>
      </c>
      <c r="B18" s="189">
        <v>6129959</v>
      </c>
      <c r="C18" s="189">
        <v>7638560</v>
      </c>
      <c r="D18" s="189">
        <v>23677798</v>
      </c>
      <c r="E18" s="189">
        <v>24552284</v>
      </c>
      <c r="F18" s="190">
        <v>3.6932741803101838</v>
      </c>
    </row>
    <row r="19" spans="1:7" ht="15.6" customHeight="1">
      <c r="A19" s="188" t="s">
        <v>143</v>
      </c>
      <c r="B19" s="189">
        <v>1917291</v>
      </c>
      <c r="C19" s="189">
        <v>1477404</v>
      </c>
      <c r="D19" s="189">
        <v>4892999</v>
      </c>
      <c r="E19" s="189">
        <v>4566636</v>
      </c>
      <c r="F19" s="190">
        <v>-6.6699993194357887</v>
      </c>
    </row>
    <row r="20" spans="1:7" ht="15.6" customHeight="1">
      <c r="A20" s="188" t="s">
        <v>142</v>
      </c>
      <c r="B20" s="189">
        <v>2154968</v>
      </c>
      <c r="C20" s="189">
        <v>1911508</v>
      </c>
      <c r="D20" s="189">
        <v>6337072</v>
      </c>
      <c r="E20" s="189">
        <v>5736176</v>
      </c>
      <c r="F20" s="190">
        <v>-9.4822340664584459</v>
      </c>
    </row>
    <row r="21" spans="1:7" ht="15.6" customHeight="1">
      <c r="A21" s="188" t="s">
        <v>149</v>
      </c>
      <c r="B21" s="189">
        <v>3960352</v>
      </c>
      <c r="C21" s="189">
        <v>3506074</v>
      </c>
      <c r="D21" s="189">
        <v>13108684</v>
      </c>
      <c r="E21" s="189">
        <v>12633500</v>
      </c>
      <c r="F21" s="190">
        <v>-3.6249557926638549</v>
      </c>
    </row>
    <row r="22" spans="1:7" ht="15.6" customHeight="1">
      <c r="A22" s="188" t="s">
        <v>146</v>
      </c>
      <c r="B22" s="189">
        <v>31463942</v>
      </c>
      <c r="C22" s="189">
        <v>29970550</v>
      </c>
      <c r="D22" s="189">
        <v>126835498</v>
      </c>
      <c r="E22" s="189">
        <v>124698434</v>
      </c>
      <c r="F22" s="190">
        <v>-1.6849100083952779</v>
      </c>
    </row>
    <row r="23" spans="1:7" ht="15.6" customHeight="1">
      <c r="A23" s="188" t="s">
        <v>165</v>
      </c>
      <c r="B23" s="189">
        <v>6745875</v>
      </c>
      <c r="C23" s="189">
        <v>5033799</v>
      </c>
      <c r="D23" s="189">
        <v>18825986</v>
      </c>
      <c r="E23" s="189">
        <v>20545812</v>
      </c>
      <c r="F23" s="190">
        <v>9.1353834003701024</v>
      </c>
    </row>
    <row r="24" spans="1:7" ht="15.6" customHeight="1">
      <c r="A24" s="188" t="s">
        <v>141</v>
      </c>
      <c r="B24" s="189">
        <v>224555</v>
      </c>
      <c r="C24" s="189">
        <v>265022</v>
      </c>
      <c r="D24" s="189">
        <v>1093573</v>
      </c>
      <c r="E24" s="189">
        <v>1306067</v>
      </c>
      <c r="F24" s="190">
        <v>19.431167375200371</v>
      </c>
    </row>
    <row r="25" spans="1:7" ht="15.6" customHeight="1">
      <c r="A25" s="188" t="s">
        <v>140</v>
      </c>
      <c r="B25" s="189">
        <v>1678387</v>
      </c>
      <c r="C25" s="189">
        <v>1620763</v>
      </c>
      <c r="D25" s="189">
        <v>6823711</v>
      </c>
      <c r="E25" s="189">
        <v>6578258</v>
      </c>
      <c r="F25" s="190">
        <v>-3.597060309265729</v>
      </c>
    </row>
    <row r="26" spans="1:7" ht="15.6" customHeight="1">
      <c r="A26" s="188" t="s">
        <v>152</v>
      </c>
      <c r="B26" s="189">
        <v>1402056</v>
      </c>
      <c r="C26" s="189">
        <v>1314616</v>
      </c>
      <c r="D26" s="189">
        <v>4702244</v>
      </c>
      <c r="E26" s="189">
        <v>2827233</v>
      </c>
      <c r="F26" s="190">
        <v>-39.87481296164129</v>
      </c>
    </row>
    <row r="27" spans="1:7" ht="15.6" customHeight="1">
      <c r="A27" s="188" t="s">
        <v>173</v>
      </c>
      <c r="B27" s="189">
        <v>632929</v>
      </c>
      <c r="C27" s="189">
        <v>620985</v>
      </c>
      <c r="D27" s="189">
        <v>2280759</v>
      </c>
      <c r="E27" s="189">
        <v>2253097</v>
      </c>
      <c r="F27" s="190">
        <v>-1.212841865361483</v>
      </c>
    </row>
    <row r="28" spans="1:7" ht="15.6" customHeight="1">
      <c r="A28" s="188" t="s">
        <v>177</v>
      </c>
      <c r="B28" s="189">
        <v>21116767</v>
      </c>
      <c r="C28" s="189">
        <v>20613734</v>
      </c>
      <c r="D28" s="189">
        <v>85718929</v>
      </c>
      <c r="E28" s="189">
        <v>90404563</v>
      </c>
      <c r="F28" s="190">
        <v>5.4662768826707966</v>
      </c>
    </row>
    <row r="29" spans="1:7" ht="15.6" customHeight="1">
      <c r="A29" s="188" t="s">
        <v>178</v>
      </c>
      <c r="B29" s="189">
        <v>2773690</v>
      </c>
      <c r="C29" s="189">
        <v>2567040</v>
      </c>
      <c r="D29" s="189">
        <v>9152655</v>
      </c>
      <c r="E29" s="189">
        <v>8333276</v>
      </c>
      <c r="F29" s="190">
        <v>-8.9523640954455317</v>
      </c>
    </row>
    <row r="30" spans="1:7" ht="15.6" customHeight="1">
      <c r="A30" s="188" t="s">
        <v>179</v>
      </c>
      <c r="B30" s="189">
        <v>551339</v>
      </c>
      <c r="C30" s="189">
        <v>582334</v>
      </c>
      <c r="D30" s="189">
        <v>1900304</v>
      </c>
      <c r="E30" s="189">
        <v>1988427</v>
      </c>
      <c r="F30" s="190">
        <v>4.6373106618730446</v>
      </c>
    </row>
    <row r="31" spans="1:7" ht="15.6" customHeight="1">
      <c r="A31" s="188" t="s">
        <v>180</v>
      </c>
      <c r="B31" s="189">
        <v>4086816</v>
      </c>
      <c r="C31" s="189">
        <v>3772505</v>
      </c>
      <c r="D31" s="189">
        <v>14201299</v>
      </c>
      <c r="E31" s="189">
        <v>13624687</v>
      </c>
      <c r="F31" s="190">
        <v>-4.0602764578085413</v>
      </c>
    </row>
    <row r="32" spans="1:7" ht="15.6" customHeight="1">
      <c r="A32" s="188" t="s">
        <v>181</v>
      </c>
      <c r="B32" s="189">
        <v>27745734</v>
      </c>
      <c r="C32" s="189">
        <v>28144413</v>
      </c>
      <c r="D32" s="189">
        <v>92793927</v>
      </c>
      <c r="E32" s="189">
        <v>97589169</v>
      </c>
      <c r="F32" s="190">
        <v>5.1676248166542251</v>
      </c>
    </row>
    <row r="33" spans="1:6" ht="15.6" customHeight="1">
      <c r="A33" s="188" t="s">
        <v>182</v>
      </c>
      <c r="B33" s="189">
        <v>4705245</v>
      </c>
      <c r="C33" s="189">
        <v>5310669</v>
      </c>
      <c r="D33" s="189">
        <v>14648442</v>
      </c>
      <c r="E33" s="189">
        <v>15258871</v>
      </c>
      <c r="F33" s="190">
        <v>4.1671940265046601</v>
      </c>
    </row>
    <row r="34" spans="1:6" ht="15.6" customHeight="1">
      <c r="A34" s="188" t="s">
        <v>183</v>
      </c>
      <c r="B34" s="189">
        <v>248184</v>
      </c>
      <c r="C34" s="189">
        <v>354085</v>
      </c>
      <c r="D34" s="189">
        <v>911919</v>
      </c>
      <c r="E34" s="189">
        <v>1291837</v>
      </c>
      <c r="F34" s="190">
        <v>41.661375626563313</v>
      </c>
    </row>
    <row r="35" spans="1:6" ht="15.6" customHeight="1">
      <c r="A35" s="156" t="s">
        <v>153</v>
      </c>
      <c r="B35" s="76">
        <f>SUM(B7:B34)</f>
        <v>239428142</v>
      </c>
      <c r="C35" s="77">
        <f>SUM(C7:C34)</f>
        <v>231033931</v>
      </c>
      <c r="D35" s="178">
        <f>SUM(D7:D34)</f>
        <v>848152241</v>
      </c>
      <c r="E35" s="78">
        <f>SUM(E7:E34)</f>
        <v>834161138</v>
      </c>
      <c r="F35" s="140">
        <f>E35*100/D35-100</f>
        <v>-1.6495980702124911</v>
      </c>
    </row>
    <row r="36" spans="1:6" ht="15.6" customHeight="1">
      <c r="A36" s="73" t="s">
        <v>77</v>
      </c>
      <c r="B36" s="72"/>
      <c r="D36" s="13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9" priority="2">
      <formula>MOD(ROW(),2)=0</formula>
    </cfRule>
  </conditionalFormatting>
  <conditionalFormatting sqref="F7:F35">
    <cfRule type="expression" dxfId="2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E831-7EBD-4CD9-9995-EABC31F9C910}">
  <sheetPr codeName="Hoja26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79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24</v>
      </c>
      <c r="C7" s="189">
        <v>17</v>
      </c>
      <c r="D7" s="189">
        <v>37</v>
      </c>
      <c r="E7" s="189">
        <v>31</v>
      </c>
      <c r="F7" s="190">
        <v>-16.21621621621621</v>
      </c>
      <c r="G7" s="37"/>
    </row>
    <row r="8" spans="1:14" ht="15.6" customHeight="1">
      <c r="A8" s="188" t="s">
        <v>11</v>
      </c>
      <c r="B8" s="189">
        <v>14</v>
      </c>
      <c r="C8" s="189">
        <v>11</v>
      </c>
      <c r="D8" s="189">
        <v>18</v>
      </c>
      <c r="E8" s="189">
        <v>20</v>
      </c>
      <c r="F8" s="190">
        <v>11.111111111111111</v>
      </c>
      <c r="G8" s="6"/>
    </row>
    <row r="9" spans="1:14" ht="15.6" customHeight="1">
      <c r="A9" s="188" t="s">
        <v>8</v>
      </c>
      <c r="B9" s="189">
        <v>7</v>
      </c>
      <c r="C9" s="189">
        <v>7</v>
      </c>
      <c r="D9" s="189">
        <v>8</v>
      </c>
      <c r="E9" s="189">
        <v>7</v>
      </c>
      <c r="F9" s="190">
        <v>-12.5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2</v>
      </c>
      <c r="F11" s="190" t="s">
        <v>151</v>
      </c>
    </row>
    <row r="12" spans="1:14" ht="15.6" customHeight="1">
      <c r="A12" s="188" t="s">
        <v>6</v>
      </c>
      <c r="B12" s="189">
        <v>47</v>
      </c>
      <c r="C12" s="189">
        <v>46</v>
      </c>
      <c r="D12" s="189">
        <v>84</v>
      </c>
      <c r="E12" s="189">
        <v>89</v>
      </c>
      <c r="F12" s="190">
        <v>5.9523809523809481</v>
      </c>
    </row>
    <row r="13" spans="1:14" ht="15.6" customHeight="1">
      <c r="A13" s="188" t="s">
        <v>175</v>
      </c>
      <c r="B13" s="189">
        <v>93</v>
      </c>
      <c r="C13" s="189">
        <v>71</v>
      </c>
      <c r="D13" s="189">
        <v>140</v>
      </c>
      <c r="E13" s="189">
        <v>100</v>
      </c>
      <c r="F13" s="190">
        <v>-28.571428571428569</v>
      </c>
    </row>
    <row r="14" spans="1:14" ht="15.6" customHeight="1">
      <c r="A14" s="188" t="s">
        <v>148</v>
      </c>
      <c r="B14" s="189">
        <v>101</v>
      </c>
      <c r="C14" s="189">
        <v>84</v>
      </c>
      <c r="D14" s="189">
        <v>175</v>
      </c>
      <c r="E14" s="189">
        <v>190</v>
      </c>
      <c r="F14" s="190">
        <v>8.5714285714285694</v>
      </c>
    </row>
    <row r="15" spans="1:14" ht="15.6" customHeight="1">
      <c r="A15" s="188" t="s">
        <v>145</v>
      </c>
      <c r="B15" s="189">
        <v>5</v>
      </c>
      <c r="C15" s="189">
        <v>8</v>
      </c>
      <c r="D15" s="189">
        <v>7</v>
      </c>
      <c r="E15" s="189">
        <v>10</v>
      </c>
      <c r="F15" s="190">
        <v>42.857142857142861</v>
      </c>
    </row>
    <row r="16" spans="1:14" ht="15.6" customHeight="1">
      <c r="A16" s="188" t="s">
        <v>144</v>
      </c>
      <c r="B16" s="189">
        <v>27</v>
      </c>
      <c r="C16" s="189">
        <v>25</v>
      </c>
      <c r="D16" s="189">
        <v>43</v>
      </c>
      <c r="E16" s="189">
        <v>40</v>
      </c>
      <c r="F16" s="190">
        <v>-6.9767441860465169</v>
      </c>
      <c r="G16" s="1"/>
    </row>
    <row r="17" spans="1:7" ht="15.6" customHeight="1">
      <c r="A17" s="188" t="s">
        <v>150</v>
      </c>
      <c r="B17" s="189">
        <v>0</v>
      </c>
      <c r="C17" s="189">
        <v>1</v>
      </c>
      <c r="D17" s="189">
        <v>0</v>
      </c>
      <c r="E17" s="189">
        <v>1</v>
      </c>
      <c r="F17" s="190" t="s">
        <v>151</v>
      </c>
      <c r="G17" s="2"/>
    </row>
    <row r="18" spans="1:7" ht="15.6" customHeight="1">
      <c r="A18" s="188" t="s">
        <v>147</v>
      </c>
      <c r="B18" s="189">
        <v>3</v>
      </c>
      <c r="C18" s="189">
        <v>0</v>
      </c>
      <c r="D18" s="189">
        <v>5</v>
      </c>
      <c r="E18" s="189">
        <v>1</v>
      </c>
      <c r="F18" s="190">
        <v>-80</v>
      </c>
    </row>
    <row r="19" spans="1:7" ht="15.6" customHeight="1">
      <c r="A19" s="188" t="s">
        <v>143</v>
      </c>
      <c r="B19" s="189">
        <v>3</v>
      </c>
      <c r="C19" s="189">
        <v>1</v>
      </c>
      <c r="D19" s="189">
        <v>3</v>
      </c>
      <c r="E19" s="189">
        <v>1</v>
      </c>
      <c r="F19" s="190">
        <v>-66.666666666666657</v>
      </c>
    </row>
    <row r="20" spans="1:7" ht="15.6" customHeight="1">
      <c r="A20" s="188" t="s">
        <v>142</v>
      </c>
      <c r="B20" s="189">
        <v>6</v>
      </c>
      <c r="C20" s="189">
        <v>7</v>
      </c>
      <c r="D20" s="189">
        <v>6</v>
      </c>
      <c r="E20" s="189">
        <v>7</v>
      </c>
      <c r="F20" s="190">
        <v>16.666666666666671</v>
      </c>
    </row>
    <row r="21" spans="1:7" ht="15.6" customHeight="1">
      <c r="A21" s="188" t="s">
        <v>149</v>
      </c>
      <c r="B21" s="189">
        <v>0</v>
      </c>
      <c r="C21" s="189">
        <v>2</v>
      </c>
      <c r="D21" s="189">
        <v>1</v>
      </c>
      <c r="E21" s="189">
        <v>2</v>
      </c>
      <c r="F21" s="190">
        <v>100</v>
      </c>
    </row>
    <row r="22" spans="1:7" ht="15.6" customHeight="1">
      <c r="A22" s="188" t="s">
        <v>146</v>
      </c>
      <c r="B22" s="189">
        <v>94</v>
      </c>
      <c r="C22" s="189">
        <v>110</v>
      </c>
      <c r="D22" s="189">
        <v>435</v>
      </c>
      <c r="E22" s="189">
        <v>476</v>
      </c>
      <c r="F22" s="190">
        <v>9.4252873563218458</v>
      </c>
    </row>
    <row r="23" spans="1:7" ht="15.6" customHeight="1">
      <c r="A23" s="188" t="s">
        <v>165</v>
      </c>
      <c r="B23" s="189">
        <v>57</v>
      </c>
      <c r="C23" s="189">
        <v>40</v>
      </c>
      <c r="D23" s="189">
        <v>87</v>
      </c>
      <c r="E23" s="189">
        <v>81</v>
      </c>
      <c r="F23" s="190">
        <v>-6.896551724137935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2</v>
      </c>
      <c r="C25" s="189">
        <v>2</v>
      </c>
      <c r="D25" s="189">
        <v>4</v>
      </c>
      <c r="E25" s="189">
        <v>4</v>
      </c>
      <c r="F25" s="190">
        <v>0</v>
      </c>
    </row>
    <row r="26" spans="1:7" ht="15.6" customHeight="1">
      <c r="A26" s="188" t="s">
        <v>152</v>
      </c>
      <c r="B26" s="189">
        <v>7</v>
      </c>
      <c r="C26" s="189">
        <v>9</v>
      </c>
      <c r="D26" s="189">
        <v>10</v>
      </c>
      <c r="E26" s="189">
        <v>9</v>
      </c>
      <c r="F26" s="190">
        <v>-10</v>
      </c>
    </row>
    <row r="27" spans="1:7" ht="15.6" customHeight="1">
      <c r="A27" s="188" t="s">
        <v>173</v>
      </c>
      <c r="B27" s="189">
        <v>1</v>
      </c>
      <c r="C27" s="189">
        <v>3</v>
      </c>
      <c r="D27" s="189">
        <v>1</v>
      </c>
      <c r="E27" s="189">
        <v>3</v>
      </c>
      <c r="F27" s="190">
        <v>200</v>
      </c>
    </row>
    <row r="28" spans="1:7" ht="15.6" customHeight="1">
      <c r="A28" s="188" t="s">
        <v>177</v>
      </c>
      <c r="B28" s="189">
        <v>101</v>
      </c>
      <c r="C28" s="189">
        <v>99</v>
      </c>
      <c r="D28" s="189">
        <v>377</v>
      </c>
      <c r="E28" s="189">
        <v>403</v>
      </c>
      <c r="F28" s="190">
        <v>6.896551724137935</v>
      </c>
    </row>
    <row r="29" spans="1:7" ht="15.6" customHeight="1">
      <c r="A29" s="188" t="s">
        <v>178</v>
      </c>
      <c r="B29" s="189">
        <v>6</v>
      </c>
      <c r="C29" s="189">
        <v>1</v>
      </c>
      <c r="D29" s="189">
        <v>8</v>
      </c>
      <c r="E29" s="189">
        <v>3</v>
      </c>
      <c r="F29" s="190">
        <v>-62.5</v>
      </c>
    </row>
    <row r="30" spans="1:7" ht="15.6" customHeight="1">
      <c r="A30" s="188" t="s">
        <v>179</v>
      </c>
      <c r="B30" s="189">
        <v>15</v>
      </c>
      <c r="C30" s="189">
        <v>13</v>
      </c>
      <c r="D30" s="189">
        <v>22</v>
      </c>
      <c r="E30" s="189">
        <v>26</v>
      </c>
      <c r="F30" s="190">
        <v>18.181818181818191</v>
      </c>
    </row>
    <row r="31" spans="1:7" ht="15.6" customHeight="1">
      <c r="A31" s="188" t="s">
        <v>180</v>
      </c>
      <c r="B31" s="189">
        <v>7</v>
      </c>
      <c r="C31" s="189">
        <v>7</v>
      </c>
      <c r="D31" s="189">
        <v>7</v>
      </c>
      <c r="E31" s="189">
        <v>8</v>
      </c>
      <c r="F31" s="190">
        <v>14.28571428571429</v>
      </c>
    </row>
    <row r="32" spans="1:7" ht="15.6" customHeight="1">
      <c r="A32" s="188" t="s">
        <v>181</v>
      </c>
      <c r="B32" s="189">
        <v>43</v>
      </c>
      <c r="C32" s="189">
        <v>26</v>
      </c>
      <c r="D32" s="189">
        <v>70</v>
      </c>
      <c r="E32" s="189">
        <v>57</v>
      </c>
      <c r="F32" s="190">
        <v>-18.571428571428569</v>
      </c>
    </row>
    <row r="33" spans="1:6" ht="15.6" customHeight="1">
      <c r="A33" s="188" t="s">
        <v>182</v>
      </c>
      <c r="B33" s="189">
        <v>17</v>
      </c>
      <c r="C33" s="189">
        <v>18</v>
      </c>
      <c r="D33" s="189">
        <v>29</v>
      </c>
      <c r="E33" s="189">
        <v>26</v>
      </c>
      <c r="F33" s="190">
        <v>-10.34482758620689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680</v>
      </c>
      <c r="C35" s="77">
        <f>SUM(C7:C34)</f>
        <v>608</v>
      </c>
      <c r="D35" s="178">
        <f>SUM(D7:D34)</f>
        <v>1577</v>
      </c>
      <c r="E35" s="178">
        <f>SUM(E7:E34)</f>
        <v>1597</v>
      </c>
      <c r="F35" s="140">
        <f>E35*100/D35-100</f>
        <v>1.2682308180088739</v>
      </c>
    </row>
    <row r="36" spans="1:6" ht="15.6" customHeight="1">
      <c r="A36" s="73" t="s">
        <v>161</v>
      </c>
      <c r="B36" s="72"/>
      <c r="D36" s="13"/>
      <c r="F36" s="23"/>
    </row>
  </sheetData>
  <mergeCells count="3">
    <mergeCell ref="B5:C5"/>
    <mergeCell ref="D5:F5"/>
    <mergeCell ref="A5:A6"/>
  </mergeCells>
  <conditionalFormatting sqref="A7:F34">
    <cfRule type="expression" dxfId="27" priority="2">
      <formula>MOD(ROW(),2)=0</formula>
    </cfRule>
  </conditionalFormatting>
  <conditionalFormatting sqref="F7:F35">
    <cfRule type="expression" dxfId="2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0515-769A-4252-A9B7-8B905C645289}">
  <sheetPr codeName="Hoja2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81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60979</v>
      </c>
      <c r="C7" s="189">
        <v>35097</v>
      </c>
      <c r="D7" s="189">
        <v>99447</v>
      </c>
      <c r="E7" s="189">
        <v>78275</v>
      </c>
      <c r="F7" s="190">
        <v>-21.28973221917202</v>
      </c>
      <c r="G7" s="37"/>
    </row>
    <row r="8" spans="1:14" ht="15.6" customHeight="1">
      <c r="A8" s="188" t="s">
        <v>11</v>
      </c>
      <c r="B8" s="189">
        <v>41427</v>
      </c>
      <c r="C8" s="189">
        <v>40356</v>
      </c>
      <c r="D8" s="189">
        <v>78569</v>
      </c>
      <c r="E8" s="189">
        <v>106503</v>
      </c>
      <c r="F8" s="190">
        <v>35.553462561570093</v>
      </c>
      <c r="G8" s="6"/>
    </row>
    <row r="9" spans="1:14" ht="15.6" customHeight="1">
      <c r="A9" s="188" t="s">
        <v>8</v>
      </c>
      <c r="B9" s="189">
        <v>43759</v>
      </c>
      <c r="C9" s="189">
        <v>36572</v>
      </c>
      <c r="D9" s="189">
        <v>130362</v>
      </c>
      <c r="E9" s="189">
        <v>121229</v>
      </c>
      <c r="F9" s="190">
        <v>-7.0058759454442301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444982</v>
      </c>
      <c r="C11" s="189">
        <v>404639</v>
      </c>
      <c r="D11" s="189">
        <v>1447175</v>
      </c>
      <c r="E11" s="189">
        <v>1380152</v>
      </c>
      <c r="F11" s="190">
        <v>-4.6312989099452437</v>
      </c>
    </row>
    <row r="12" spans="1:14" ht="15.6" customHeight="1">
      <c r="A12" s="188" t="s">
        <v>6</v>
      </c>
      <c r="B12" s="189">
        <v>75329</v>
      </c>
      <c r="C12" s="189">
        <v>68604</v>
      </c>
      <c r="D12" s="189">
        <v>125253</v>
      </c>
      <c r="E12" s="189">
        <v>138060</v>
      </c>
      <c r="F12" s="190">
        <v>10.224904792699579</v>
      </c>
    </row>
    <row r="13" spans="1:14" ht="15.6" customHeight="1">
      <c r="A13" s="188" t="s">
        <v>175</v>
      </c>
      <c r="B13" s="189">
        <v>836065</v>
      </c>
      <c r="C13" s="189">
        <v>675801</v>
      </c>
      <c r="D13" s="189">
        <v>1833579</v>
      </c>
      <c r="E13" s="189">
        <v>1566394</v>
      </c>
      <c r="F13" s="190">
        <v>-14.571774654923519</v>
      </c>
    </row>
    <row r="14" spans="1:14" ht="15.6" customHeight="1">
      <c r="A14" s="188" t="s">
        <v>148</v>
      </c>
      <c r="B14" s="189">
        <v>549304</v>
      </c>
      <c r="C14" s="189">
        <v>469626</v>
      </c>
      <c r="D14" s="189">
        <v>1114302</v>
      </c>
      <c r="E14" s="189">
        <v>1168554</v>
      </c>
      <c r="F14" s="190">
        <v>4.8686980728743237</v>
      </c>
    </row>
    <row r="15" spans="1:14" ht="15.6" customHeight="1">
      <c r="A15" s="188" t="s">
        <v>145</v>
      </c>
      <c r="B15" s="189">
        <v>23104</v>
      </c>
      <c r="C15" s="189">
        <v>26190</v>
      </c>
      <c r="D15" s="189">
        <v>44084</v>
      </c>
      <c r="E15" s="189">
        <v>50110</v>
      </c>
      <c r="F15" s="190">
        <v>13.66935849741402</v>
      </c>
    </row>
    <row r="16" spans="1:14" ht="15.6" customHeight="1">
      <c r="A16" s="188" t="s">
        <v>144</v>
      </c>
      <c r="B16" s="189">
        <v>26075</v>
      </c>
      <c r="C16" s="189">
        <v>30769</v>
      </c>
      <c r="D16" s="189">
        <v>48609</v>
      </c>
      <c r="E16" s="189">
        <v>55290</v>
      </c>
      <c r="F16" s="190">
        <v>13.744368326853049</v>
      </c>
      <c r="G16" s="1"/>
    </row>
    <row r="17" spans="1:7" ht="15.6" customHeight="1">
      <c r="A17" s="188" t="s">
        <v>150</v>
      </c>
      <c r="B17" s="189">
        <v>0</v>
      </c>
      <c r="C17" s="189">
        <v>245</v>
      </c>
      <c r="D17" s="189">
        <v>0</v>
      </c>
      <c r="E17" s="189">
        <v>245</v>
      </c>
      <c r="F17" s="190" t="s">
        <v>151</v>
      </c>
      <c r="G17" s="2"/>
    </row>
    <row r="18" spans="1:7" ht="15.6" customHeight="1">
      <c r="A18" s="188" t="s">
        <v>147</v>
      </c>
      <c r="B18" s="189">
        <v>177745</v>
      </c>
      <c r="C18" s="189">
        <v>145265</v>
      </c>
      <c r="D18" s="189">
        <v>572188</v>
      </c>
      <c r="E18" s="189">
        <v>503671</v>
      </c>
      <c r="F18" s="190">
        <v>-11.974560808685251</v>
      </c>
    </row>
    <row r="19" spans="1:7" ht="15.6" customHeight="1">
      <c r="A19" s="188" t="s">
        <v>143</v>
      </c>
      <c r="B19" s="189">
        <v>3614</v>
      </c>
      <c r="C19" s="189">
        <v>332</v>
      </c>
      <c r="D19" s="189">
        <v>3614</v>
      </c>
      <c r="E19" s="189">
        <v>332</v>
      </c>
      <c r="F19" s="190">
        <v>-90.813503043718868</v>
      </c>
    </row>
    <row r="20" spans="1:7" ht="15.6" customHeight="1">
      <c r="A20" s="188" t="s">
        <v>142</v>
      </c>
      <c r="B20" s="189">
        <v>10927</v>
      </c>
      <c r="C20" s="189">
        <v>12755</v>
      </c>
      <c r="D20" s="189">
        <v>10927</v>
      </c>
      <c r="E20" s="189">
        <v>12755</v>
      </c>
      <c r="F20" s="190">
        <v>16.729202891919101</v>
      </c>
    </row>
    <row r="21" spans="1:7" ht="15.6" customHeight="1">
      <c r="A21" s="188" t="s">
        <v>149</v>
      </c>
      <c r="B21" s="189">
        <v>4185</v>
      </c>
      <c r="C21" s="189">
        <v>3489</v>
      </c>
      <c r="D21" s="189">
        <v>14429</v>
      </c>
      <c r="E21" s="189">
        <v>12410</v>
      </c>
      <c r="F21" s="190">
        <v>-13.99265368355395</v>
      </c>
    </row>
    <row r="22" spans="1:7" ht="15.6" customHeight="1">
      <c r="A22" s="188" t="s">
        <v>146</v>
      </c>
      <c r="B22" s="189">
        <v>379410</v>
      </c>
      <c r="C22" s="189">
        <v>335150</v>
      </c>
      <c r="D22" s="189">
        <v>1584856</v>
      </c>
      <c r="E22" s="189">
        <v>1677497</v>
      </c>
      <c r="F22" s="190">
        <v>5.8453891079063283</v>
      </c>
    </row>
    <row r="23" spans="1:7" ht="15.6" customHeight="1">
      <c r="A23" s="188" t="s">
        <v>165</v>
      </c>
      <c r="B23" s="189">
        <v>110809</v>
      </c>
      <c r="C23" s="189">
        <v>69527</v>
      </c>
      <c r="D23" s="189">
        <v>202240</v>
      </c>
      <c r="E23" s="189">
        <v>208765</v>
      </c>
      <c r="F23" s="190">
        <v>3.2263647151898742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49108</v>
      </c>
      <c r="C25" s="189">
        <v>49634</v>
      </c>
      <c r="D25" s="189">
        <v>141891</v>
      </c>
      <c r="E25" s="189">
        <v>161783</v>
      </c>
      <c r="F25" s="190">
        <v>14.019211930284509</v>
      </c>
    </row>
    <row r="26" spans="1:7" ht="15.6" customHeight="1">
      <c r="A26" s="188" t="s">
        <v>152</v>
      </c>
      <c r="B26" s="189">
        <v>18166</v>
      </c>
      <c r="C26" s="189">
        <v>25712</v>
      </c>
      <c r="D26" s="189">
        <v>40042</v>
      </c>
      <c r="E26" s="189">
        <v>46018</v>
      </c>
      <c r="F26" s="190">
        <v>14.92432945407322</v>
      </c>
    </row>
    <row r="27" spans="1:7" ht="15.6" customHeight="1">
      <c r="A27" s="188" t="s">
        <v>173</v>
      </c>
      <c r="B27" s="189">
        <v>419</v>
      </c>
      <c r="C27" s="189">
        <v>572</v>
      </c>
      <c r="D27" s="189">
        <v>422</v>
      </c>
      <c r="E27" s="189">
        <v>572</v>
      </c>
      <c r="F27" s="190">
        <v>35.545023696682478</v>
      </c>
    </row>
    <row r="28" spans="1:7" ht="15.6" customHeight="1">
      <c r="A28" s="188" t="s">
        <v>177</v>
      </c>
      <c r="B28" s="189">
        <v>663589</v>
      </c>
      <c r="C28" s="189">
        <v>644587</v>
      </c>
      <c r="D28" s="189">
        <v>2688880</v>
      </c>
      <c r="E28" s="189">
        <v>2726009</v>
      </c>
      <c r="F28" s="190">
        <v>1.380835143256675</v>
      </c>
    </row>
    <row r="29" spans="1:7" ht="15.6" customHeight="1">
      <c r="A29" s="188" t="s">
        <v>178</v>
      </c>
      <c r="B29" s="189">
        <v>25828</v>
      </c>
      <c r="C29" s="189">
        <v>22224</v>
      </c>
      <c r="D29" s="189">
        <v>45576</v>
      </c>
      <c r="E29" s="189">
        <v>42715</v>
      </c>
      <c r="F29" s="190">
        <v>-6.2774267158153378</v>
      </c>
    </row>
    <row r="30" spans="1:7" ht="15.6" customHeight="1">
      <c r="A30" s="188" t="s">
        <v>179</v>
      </c>
      <c r="B30" s="189">
        <v>3578</v>
      </c>
      <c r="C30" s="189">
        <v>2848</v>
      </c>
      <c r="D30" s="189">
        <v>5837</v>
      </c>
      <c r="E30" s="189">
        <v>7063</v>
      </c>
      <c r="F30" s="190">
        <v>21.00394038033237</v>
      </c>
    </row>
    <row r="31" spans="1:7" ht="15.6" customHeight="1">
      <c r="A31" s="188" t="s">
        <v>180</v>
      </c>
      <c r="B31" s="189">
        <v>4254</v>
      </c>
      <c r="C31" s="189">
        <v>4551</v>
      </c>
      <c r="D31" s="189">
        <v>4254</v>
      </c>
      <c r="E31" s="189">
        <v>5412</v>
      </c>
      <c r="F31" s="190">
        <v>27.22143864598026</v>
      </c>
    </row>
    <row r="32" spans="1:7" ht="15.6" customHeight="1">
      <c r="A32" s="188" t="s">
        <v>181</v>
      </c>
      <c r="B32" s="189">
        <v>154238</v>
      </c>
      <c r="C32" s="189">
        <v>122360</v>
      </c>
      <c r="D32" s="189">
        <v>344440</v>
      </c>
      <c r="E32" s="189">
        <v>330255</v>
      </c>
      <c r="F32" s="190">
        <v>-4.118278945534783</v>
      </c>
    </row>
    <row r="33" spans="1:6" ht="15.6" customHeight="1">
      <c r="A33" s="188" t="s">
        <v>182</v>
      </c>
      <c r="B33" s="189">
        <v>39518</v>
      </c>
      <c r="C33" s="189">
        <v>43025</v>
      </c>
      <c r="D33" s="189">
        <v>69247</v>
      </c>
      <c r="E33" s="189">
        <v>58688</v>
      </c>
      <c r="F33" s="190">
        <v>-15.248314006382939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3746412</v>
      </c>
      <c r="C35" s="77">
        <f>SUM(C7:C34)</f>
        <v>3269930</v>
      </c>
      <c r="D35" s="76">
        <f>SUM(D7:D34)</f>
        <v>10650223</v>
      </c>
      <c r="E35" s="78">
        <f>SUM(E7:E34)</f>
        <v>10458757</v>
      </c>
      <c r="F35" s="140">
        <f>E35*100/D35-100</f>
        <v>-1.7977651735555185</v>
      </c>
    </row>
    <row r="36" spans="1:6" ht="15.6" customHeight="1">
      <c r="A36" s="73" t="s">
        <v>80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5" priority="2">
      <formula>MOD(ROW(),2)=0</formula>
    </cfRule>
  </conditionalFormatting>
  <conditionalFormatting sqref="F7:F35">
    <cfRule type="expression" dxfId="2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9E97-2786-4986-9C58-AE3CC736437C}">
  <sheetPr codeName="Hoja2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8832</v>
      </c>
      <c r="C8" s="189">
        <v>9594</v>
      </c>
      <c r="D8" s="189">
        <v>38484</v>
      </c>
      <c r="E8" s="189">
        <v>42158</v>
      </c>
      <c r="F8" s="190">
        <v>9.5468246544018314</v>
      </c>
      <c r="G8" s="6"/>
    </row>
    <row r="9" spans="1:14" ht="15.6" customHeight="1">
      <c r="A9" s="188" t="s">
        <v>8</v>
      </c>
      <c r="B9" s="189">
        <v>41235</v>
      </c>
      <c r="C9" s="189">
        <v>34168</v>
      </c>
      <c r="D9" s="189">
        <v>127483</v>
      </c>
      <c r="E9" s="189">
        <v>118825</v>
      </c>
      <c r="F9" s="190">
        <v>-6.7914937677964957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444982</v>
      </c>
      <c r="C11" s="189">
        <v>404639</v>
      </c>
      <c r="D11" s="189">
        <v>1447175</v>
      </c>
      <c r="E11" s="189">
        <v>1380152</v>
      </c>
      <c r="F11" s="190">
        <v>-4.6312989099452437</v>
      </c>
    </row>
    <row r="12" spans="1:14" ht="15.6" customHeight="1">
      <c r="A12" s="188" t="s">
        <v>6</v>
      </c>
      <c r="B12" s="189">
        <v>3057</v>
      </c>
      <c r="C12" s="189">
        <v>2843</v>
      </c>
      <c r="D12" s="189">
        <v>11504</v>
      </c>
      <c r="E12" s="189">
        <v>11492</v>
      </c>
      <c r="F12" s="190">
        <v>-0.1043115438108515</v>
      </c>
    </row>
    <row r="13" spans="1:14" ht="15.6" customHeight="1">
      <c r="A13" s="188" t="s">
        <v>175</v>
      </c>
      <c r="B13" s="189">
        <v>578432</v>
      </c>
      <c r="C13" s="189">
        <v>519978</v>
      </c>
      <c r="D13" s="189">
        <v>1424782</v>
      </c>
      <c r="E13" s="189">
        <v>1332195</v>
      </c>
      <c r="F13" s="190">
        <v>-6.4983274634294901</v>
      </c>
    </row>
    <row r="14" spans="1:14" ht="15.6" customHeight="1">
      <c r="A14" s="188" t="s">
        <v>148</v>
      </c>
      <c r="B14" s="189">
        <v>147079</v>
      </c>
      <c r="C14" s="189">
        <v>131721</v>
      </c>
      <c r="D14" s="189">
        <v>360773</v>
      </c>
      <c r="E14" s="189">
        <v>365873</v>
      </c>
      <c r="F14" s="190">
        <v>1.41363128615501</v>
      </c>
    </row>
    <row r="15" spans="1:14" ht="15.6" customHeight="1">
      <c r="A15" s="188" t="s">
        <v>145</v>
      </c>
      <c r="B15" s="189">
        <v>13565</v>
      </c>
      <c r="C15" s="189">
        <v>11549</v>
      </c>
      <c r="D15" s="189">
        <v>29618</v>
      </c>
      <c r="E15" s="189">
        <v>26074</v>
      </c>
      <c r="F15" s="190">
        <v>-11.965696535890331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174988</v>
      </c>
      <c r="C18" s="189">
        <v>145265</v>
      </c>
      <c r="D18" s="189">
        <v>567573</v>
      </c>
      <c r="E18" s="189">
        <v>503625</v>
      </c>
      <c r="F18" s="190">
        <v>-11.266920730901569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5</v>
      </c>
      <c r="D20" s="189">
        <v>0</v>
      </c>
      <c r="E20" s="189">
        <v>5</v>
      </c>
      <c r="F20" s="190" t="s">
        <v>151</v>
      </c>
    </row>
    <row r="21" spans="1:7" ht="15.6" customHeight="1">
      <c r="A21" s="188" t="s">
        <v>149</v>
      </c>
      <c r="B21" s="189">
        <v>4185</v>
      </c>
      <c r="C21" s="189">
        <v>3322</v>
      </c>
      <c r="D21" s="189">
        <v>13157</v>
      </c>
      <c r="E21" s="189">
        <v>12243</v>
      </c>
      <c r="F21" s="190">
        <v>-6.9468723873223439</v>
      </c>
    </row>
    <row r="22" spans="1:7" ht="15.6" customHeight="1">
      <c r="A22" s="188" t="s">
        <v>146</v>
      </c>
      <c r="B22" s="189">
        <v>145806</v>
      </c>
      <c r="C22" s="189">
        <v>130778</v>
      </c>
      <c r="D22" s="189">
        <v>434895</v>
      </c>
      <c r="E22" s="189">
        <v>403517</v>
      </c>
      <c r="F22" s="190">
        <v>-7.2150749031375332</v>
      </c>
    </row>
    <row r="23" spans="1:7" ht="15.6" customHeight="1">
      <c r="A23" s="188" t="s">
        <v>165</v>
      </c>
      <c r="B23" s="189">
        <v>28991</v>
      </c>
      <c r="C23" s="189">
        <v>25522</v>
      </c>
      <c r="D23" s="189">
        <v>88801</v>
      </c>
      <c r="E23" s="189">
        <v>92726</v>
      </c>
      <c r="F23" s="190">
        <v>4.4199952703235246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47908</v>
      </c>
      <c r="C25" s="189">
        <v>46674</v>
      </c>
      <c r="D25" s="189">
        <v>139835</v>
      </c>
      <c r="E25" s="189">
        <v>156884</v>
      </c>
      <c r="F25" s="190">
        <v>12.192226552722859</v>
      </c>
    </row>
    <row r="26" spans="1:7" ht="15.6" customHeight="1">
      <c r="A26" s="188" t="s">
        <v>152</v>
      </c>
      <c r="B26" s="189">
        <v>9592</v>
      </c>
      <c r="C26" s="189">
        <v>9494</v>
      </c>
      <c r="D26" s="189">
        <v>26829</v>
      </c>
      <c r="E26" s="189">
        <v>29800</v>
      </c>
      <c r="F26" s="190">
        <v>11.07383801110738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3</v>
      </c>
      <c r="E27" s="189">
        <v>0</v>
      </c>
      <c r="F27" s="190">
        <v>-100</v>
      </c>
    </row>
    <row r="28" spans="1:7" ht="15.6" customHeight="1">
      <c r="A28" s="188" t="s">
        <v>177</v>
      </c>
      <c r="B28" s="189">
        <v>498239</v>
      </c>
      <c r="C28" s="189">
        <v>472113</v>
      </c>
      <c r="D28" s="189">
        <v>1813751</v>
      </c>
      <c r="E28" s="189">
        <v>1749678</v>
      </c>
      <c r="F28" s="190">
        <v>-3.5326238276367552</v>
      </c>
    </row>
    <row r="29" spans="1:7" ht="15.6" customHeight="1">
      <c r="A29" s="188" t="s">
        <v>178</v>
      </c>
      <c r="B29" s="189">
        <v>19508</v>
      </c>
      <c r="C29" s="189">
        <v>18988</v>
      </c>
      <c r="D29" s="189">
        <v>39256</v>
      </c>
      <c r="E29" s="189">
        <v>37502</v>
      </c>
      <c r="F29" s="190">
        <v>-4.4681067862237569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19</v>
      </c>
      <c r="F31" s="190" t="s">
        <v>151</v>
      </c>
    </row>
    <row r="32" spans="1:7" ht="15.6" customHeight="1">
      <c r="A32" s="188" t="s">
        <v>181</v>
      </c>
      <c r="B32" s="189">
        <v>80000</v>
      </c>
      <c r="C32" s="189">
        <v>70094</v>
      </c>
      <c r="D32" s="189">
        <v>213392</v>
      </c>
      <c r="E32" s="189">
        <v>217312</v>
      </c>
      <c r="F32" s="190">
        <v>1.8369948264227389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178">
        <f>SUM(B7:B34)</f>
        <v>2246399</v>
      </c>
      <c r="C35" s="77">
        <f>SUM(C7:C34)</f>
        <v>2036747</v>
      </c>
      <c r="D35" s="76">
        <f>SUM(D7:D34)</f>
        <v>6777311</v>
      </c>
      <c r="E35" s="78">
        <f>SUM(E7:E34)</f>
        <v>6480080</v>
      </c>
      <c r="F35" s="140">
        <f>E35*100/D35-100</f>
        <v>-4.385677446409062</v>
      </c>
    </row>
    <row r="36" spans="1:6" ht="15.6" customHeight="1">
      <c r="A36" s="73" t="s">
        <v>85</v>
      </c>
      <c r="B36" s="72"/>
      <c r="C36" s="23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23" priority="2">
      <formula>MOD(ROW(),2)=0</formula>
    </cfRule>
  </conditionalFormatting>
  <conditionalFormatting sqref="F7:F35">
    <cfRule type="expression" dxfId="2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F3E0-8948-4058-8FBC-EBE35BDE6C31}">
  <sheetPr codeName="Hoja2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83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76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60979</v>
      </c>
      <c r="C7" s="189">
        <v>35097</v>
      </c>
      <c r="D7" s="189">
        <v>99447</v>
      </c>
      <c r="E7" s="189">
        <v>78275</v>
      </c>
      <c r="F7" s="190">
        <v>-21.28973221917202</v>
      </c>
      <c r="G7" s="13"/>
    </row>
    <row r="8" spans="1:14" ht="15.6" customHeight="1">
      <c r="A8" s="188" t="s">
        <v>11</v>
      </c>
      <c r="B8" s="189">
        <v>32595</v>
      </c>
      <c r="C8" s="189">
        <v>30762</v>
      </c>
      <c r="D8" s="189">
        <v>40085</v>
      </c>
      <c r="E8" s="189">
        <v>64345</v>
      </c>
      <c r="F8" s="190">
        <v>60.521392041910921</v>
      </c>
      <c r="G8" s="6"/>
    </row>
    <row r="9" spans="1:14" ht="15.6" customHeight="1">
      <c r="A9" s="188" t="s">
        <v>8</v>
      </c>
      <c r="B9" s="189">
        <v>2524</v>
      </c>
      <c r="C9" s="189">
        <v>2404</v>
      </c>
      <c r="D9" s="189">
        <v>2879</v>
      </c>
      <c r="E9" s="189">
        <v>2404</v>
      </c>
      <c r="F9" s="190">
        <v>-16.498784300104209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0</v>
      </c>
      <c r="C11" s="189">
        <v>0</v>
      </c>
      <c r="D11" s="189">
        <v>0</v>
      </c>
      <c r="E11" s="189">
        <v>0</v>
      </c>
      <c r="F11" s="190" t="s">
        <v>151</v>
      </c>
    </row>
    <row r="12" spans="1:14" ht="15.6" customHeight="1">
      <c r="A12" s="188" t="s">
        <v>6</v>
      </c>
      <c r="B12" s="189">
        <v>72272</v>
      </c>
      <c r="C12" s="189">
        <v>65761</v>
      </c>
      <c r="D12" s="189">
        <v>113749</v>
      </c>
      <c r="E12" s="189">
        <v>126568</v>
      </c>
      <c r="F12" s="190">
        <v>11.26954962241426</v>
      </c>
    </row>
    <row r="13" spans="1:14" ht="15.6" customHeight="1">
      <c r="A13" s="188" t="s">
        <v>175</v>
      </c>
      <c r="B13" s="189">
        <v>257633</v>
      </c>
      <c r="C13" s="189">
        <v>155823</v>
      </c>
      <c r="D13" s="189">
        <v>408797</v>
      </c>
      <c r="E13" s="189">
        <v>234199</v>
      </c>
      <c r="F13" s="190">
        <v>-42.710196014158619</v>
      </c>
    </row>
    <row r="14" spans="1:14" ht="15.6" customHeight="1">
      <c r="A14" s="188" t="s">
        <v>148</v>
      </c>
      <c r="B14" s="189">
        <v>402225</v>
      </c>
      <c r="C14" s="189">
        <v>337905</v>
      </c>
      <c r="D14" s="189">
        <v>753529</v>
      </c>
      <c r="E14" s="189">
        <v>802681</v>
      </c>
      <c r="F14" s="190">
        <v>6.5229075456949914</v>
      </c>
    </row>
    <row r="15" spans="1:14" ht="15.6" customHeight="1">
      <c r="A15" s="188" t="s">
        <v>145</v>
      </c>
      <c r="B15" s="189">
        <v>9539</v>
      </c>
      <c r="C15" s="189">
        <v>14641</v>
      </c>
      <c r="D15" s="189">
        <v>14466</v>
      </c>
      <c r="E15" s="189">
        <v>24036</v>
      </c>
      <c r="F15" s="190">
        <v>66.15512235586894</v>
      </c>
    </row>
    <row r="16" spans="1:14" ht="15.6" customHeight="1">
      <c r="A16" s="188" t="s">
        <v>144</v>
      </c>
      <c r="B16" s="189">
        <v>26075</v>
      </c>
      <c r="C16" s="189">
        <v>30769</v>
      </c>
      <c r="D16" s="189">
        <v>48609</v>
      </c>
      <c r="E16" s="189">
        <v>55290</v>
      </c>
      <c r="F16" s="190">
        <v>13.744368326853049</v>
      </c>
      <c r="G16" s="1"/>
    </row>
    <row r="17" spans="1:7" ht="15.6" customHeight="1">
      <c r="A17" s="188" t="s">
        <v>150</v>
      </c>
      <c r="B17" s="189">
        <v>0</v>
      </c>
      <c r="C17" s="189">
        <v>245</v>
      </c>
      <c r="D17" s="189">
        <v>0</v>
      </c>
      <c r="E17" s="189">
        <v>245</v>
      </c>
      <c r="F17" s="190" t="s">
        <v>151</v>
      </c>
      <c r="G17" s="2"/>
    </row>
    <row r="18" spans="1:7" ht="15.6" customHeight="1">
      <c r="A18" s="188" t="s">
        <v>147</v>
      </c>
      <c r="B18" s="189">
        <v>2757</v>
      </c>
      <c r="C18" s="189">
        <v>0</v>
      </c>
      <c r="D18" s="189">
        <v>4615</v>
      </c>
      <c r="E18" s="189">
        <v>46</v>
      </c>
      <c r="F18" s="190">
        <v>-99.003250270855901</v>
      </c>
    </row>
    <row r="19" spans="1:7" ht="15.6" customHeight="1">
      <c r="A19" s="188" t="s">
        <v>143</v>
      </c>
      <c r="B19" s="189">
        <v>3614</v>
      </c>
      <c r="C19" s="189">
        <v>332</v>
      </c>
      <c r="D19" s="189">
        <v>3614</v>
      </c>
      <c r="E19" s="189">
        <v>332</v>
      </c>
      <c r="F19" s="190">
        <v>-90.813503043718868</v>
      </c>
    </row>
    <row r="20" spans="1:7" ht="15.6" customHeight="1">
      <c r="A20" s="188" t="s">
        <v>142</v>
      </c>
      <c r="B20" s="189">
        <v>10927</v>
      </c>
      <c r="C20" s="189">
        <v>12750</v>
      </c>
      <c r="D20" s="189">
        <v>10927</v>
      </c>
      <c r="E20" s="189">
        <v>12750</v>
      </c>
      <c r="F20" s="190">
        <v>16.683444678319759</v>
      </c>
    </row>
    <row r="21" spans="1:7" ht="15.6" customHeight="1">
      <c r="A21" s="188" t="s">
        <v>149</v>
      </c>
      <c r="B21" s="189">
        <v>0</v>
      </c>
      <c r="C21" s="189">
        <v>167</v>
      </c>
      <c r="D21" s="189">
        <v>1272</v>
      </c>
      <c r="E21" s="189">
        <v>167</v>
      </c>
      <c r="F21" s="190">
        <v>-86.871069182389931</v>
      </c>
    </row>
    <row r="22" spans="1:7" ht="15.6" customHeight="1">
      <c r="A22" s="188" t="s">
        <v>146</v>
      </c>
      <c r="B22" s="189">
        <v>233604</v>
      </c>
      <c r="C22" s="189">
        <v>204372</v>
      </c>
      <c r="D22" s="189">
        <v>1149961</v>
      </c>
      <c r="E22" s="189">
        <v>1273980</v>
      </c>
      <c r="F22" s="190">
        <v>10.784626609076311</v>
      </c>
    </row>
    <row r="23" spans="1:7" ht="15.6" customHeight="1">
      <c r="A23" s="188" t="s">
        <v>165</v>
      </c>
      <c r="B23" s="189">
        <v>81818</v>
      </c>
      <c r="C23" s="189">
        <v>44005</v>
      </c>
      <c r="D23" s="189">
        <v>113439</v>
      </c>
      <c r="E23" s="189">
        <v>116039</v>
      </c>
      <c r="F23" s="190">
        <v>2.2919807121007811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1200</v>
      </c>
      <c r="C25" s="189">
        <v>2960</v>
      </c>
      <c r="D25" s="189">
        <v>2056</v>
      </c>
      <c r="E25" s="189">
        <v>4899</v>
      </c>
      <c r="F25" s="190">
        <v>138.27821011673149</v>
      </c>
    </row>
    <row r="26" spans="1:7" ht="15.6" customHeight="1">
      <c r="A26" s="188" t="s">
        <v>152</v>
      </c>
      <c r="B26" s="189">
        <v>8574</v>
      </c>
      <c r="C26" s="189">
        <v>16218</v>
      </c>
      <c r="D26" s="189">
        <v>13213</v>
      </c>
      <c r="E26" s="189">
        <v>16218</v>
      </c>
      <c r="F26" s="190">
        <v>22.742753348974489</v>
      </c>
    </row>
    <row r="27" spans="1:7" ht="15.6" customHeight="1">
      <c r="A27" s="188" t="s">
        <v>173</v>
      </c>
      <c r="B27" s="189">
        <v>419</v>
      </c>
      <c r="C27" s="189">
        <v>572</v>
      </c>
      <c r="D27" s="189">
        <v>419</v>
      </c>
      <c r="E27" s="189">
        <v>572</v>
      </c>
      <c r="F27" s="190">
        <v>36.515513126491641</v>
      </c>
    </row>
    <row r="28" spans="1:7" ht="15.6" customHeight="1">
      <c r="A28" s="188" t="s">
        <v>177</v>
      </c>
      <c r="B28" s="189">
        <v>165350</v>
      </c>
      <c r="C28" s="189">
        <v>172474</v>
      </c>
      <c r="D28" s="189">
        <v>875129</v>
      </c>
      <c r="E28" s="189">
        <v>976331</v>
      </c>
      <c r="F28" s="190">
        <v>11.564237958061041</v>
      </c>
    </row>
    <row r="29" spans="1:7" ht="15.6" customHeight="1">
      <c r="A29" s="188" t="s">
        <v>178</v>
      </c>
      <c r="B29" s="189">
        <v>6320</v>
      </c>
      <c r="C29" s="189">
        <v>3236</v>
      </c>
      <c r="D29" s="189">
        <v>6320</v>
      </c>
      <c r="E29" s="189">
        <v>5213</v>
      </c>
      <c r="F29" s="190">
        <v>-17.51582278481013</v>
      </c>
    </row>
    <row r="30" spans="1:7" ht="15.6" customHeight="1">
      <c r="A30" s="188" t="s">
        <v>179</v>
      </c>
      <c r="B30" s="189">
        <v>3578</v>
      </c>
      <c r="C30" s="189">
        <v>2848</v>
      </c>
      <c r="D30" s="189">
        <v>5837</v>
      </c>
      <c r="E30" s="189">
        <v>7063</v>
      </c>
      <c r="F30" s="190">
        <v>21.00394038033237</v>
      </c>
    </row>
    <row r="31" spans="1:7" ht="15.6" customHeight="1">
      <c r="A31" s="188" t="s">
        <v>180</v>
      </c>
      <c r="B31" s="189">
        <v>4254</v>
      </c>
      <c r="C31" s="189">
        <v>4551</v>
      </c>
      <c r="D31" s="189">
        <v>4254</v>
      </c>
      <c r="E31" s="189">
        <v>5393</v>
      </c>
      <c r="F31" s="190">
        <v>26.77480018805829</v>
      </c>
    </row>
    <row r="32" spans="1:7" ht="15.6" customHeight="1">
      <c r="A32" s="188" t="s">
        <v>181</v>
      </c>
      <c r="B32" s="189">
        <v>74238</v>
      </c>
      <c r="C32" s="189">
        <v>52266</v>
      </c>
      <c r="D32" s="189">
        <v>131048</v>
      </c>
      <c r="E32" s="189">
        <v>112943</v>
      </c>
      <c r="F32" s="190">
        <v>-13.81554850131249</v>
      </c>
    </row>
    <row r="33" spans="1:6" ht="15.6" customHeight="1">
      <c r="A33" s="188" t="s">
        <v>182</v>
      </c>
      <c r="B33" s="189">
        <v>39518</v>
      </c>
      <c r="C33" s="189">
        <v>43025</v>
      </c>
      <c r="D33" s="189">
        <v>69247</v>
      </c>
      <c r="E33" s="189">
        <v>58688</v>
      </c>
      <c r="F33" s="190">
        <v>-15.248314006382939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79" t="s">
        <v>153</v>
      </c>
      <c r="B35" s="76">
        <f>SUM(B7:B34)</f>
        <v>1500013</v>
      </c>
      <c r="C35" s="77">
        <f>SUM(C7:C34)</f>
        <v>1233183</v>
      </c>
      <c r="D35" s="76">
        <f>SUM(D7:D34)</f>
        <v>3872912</v>
      </c>
      <c r="E35" s="178">
        <f>SUM(E7:E34)</f>
        <v>3978677</v>
      </c>
      <c r="F35" s="140">
        <f>E35*100/D35-100</f>
        <v>2.730890864548428</v>
      </c>
    </row>
    <row r="36" spans="1:6" ht="15.6" customHeight="1">
      <c r="A36" s="73" t="s">
        <v>159</v>
      </c>
      <c r="B36" s="72"/>
      <c r="D36" s="72"/>
      <c r="F36" s="23"/>
    </row>
  </sheetData>
  <mergeCells count="3">
    <mergeCell ref="B5:C5"/>
    <mergeCell ref="D5:F5"/>
    <mergeCell ref="A5:A6"/>
  </mergeCells>
  <conditionalFormatting sqref="A7:F34">
    <cfRule type="expression" dxfId="21" priority="2">
      <formula>MOD(ROW(),2)=0</formula>
    </cfRule>
  </conditionalFormatting>
  <conditionalFormatting sqref="F7:F35">
    <cfRule type="expression" dxfId="2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D6C0-E63D-4F30-B717-2CDF07AD7BF5}">
  <sheetPr codeName="Hoja3">
    <pageSetUpPr fitToPage="1"/>
  </sheetPr>
  <dimension ref="A1:O39"/>
  <sheetViews>
    <sheetView workbookViewId="0"/>
  </sheetViews>
  <sheetFormatPr baseColWidth="10" defaultColWidth="8.88671875" defaultRowHeight="14.4"/>
  <cols>
    <col min="1" max="1" width="32.88671875" customWidth="1"/>
    <col min="2" max="2" width="18.6640625" customWidth="1"/>
    <col min="3" max="3" width="22.5546875" customWidth="1"/>
    <col min="4" max="8" width="15.44140625" customWidth="1"/>
    <col min="9" max="9" width="11.88671875" customWidth="1"/>
    <col min="10" max="10" width="10.5546875" customWidth="1"/>
    <col min="11" max="11" width="11.109375" customWidth="1"/>
  </cols>
  <sheetData>
    <row r="1" spans="1:15" ht="19.2" customHeight="1">
      <c r="A1" s="32" t="s">
        <v>20</v>
      </c>
      <c r="B1" s="13"/>
      <c r="C1" s="13"/>
      <c r="D1" s="13"/>
      <c r="E1" s="5"/>
      <c r="G1" s="4"/>
      <c r="H1" s="4"/>
      <c r="I1" s="4"/>
      <c r="J1" s="14"/>
      <c r="K1" s="14"/>
      <c r="L1" s="4"/>
    </row>
    <row r="2" spans="1:15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3"/>
    </row>
    <row r="3" spans="1:15" ht="1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3"/>
    </row>
    <row r="4" spans="1:15" ht="15" customHeight="1">
      <c r="A4" s="31" t="s">
        <v>19</v>
      </c>
      <c r="B4" s="13"/>
      <c r="C4" s="13"/>
      <c r="D4" s="13"/>
      <c r="E4" s="13"/>
      <c r="F4" s="13"/>
      <c r="G4" s="13"/>
      <c r="H4" s="33"/>
      <c r="I4" s="34" t="s">
        <v>172</v>
      </c>
      <c r="J4" s="13"/>
      <c r="K4" s="13"/>
    </row>
    <row r="5" spans="1:15" ht="15" customHeight="1">
      <c r="A5" s="199" t="s">
        <v>15</v>
      </c>
      <c r="B5" s="199"/>
      <c r="C5" s="199"/>
      <c r="D5" s="197" t="s">
        <v>154</v>
      </c>
      <c r="E5" s="197"/>
      <c r="F5" s="198" t="s">
        <v>0</v>
      </c>
      <c r="G5" s="198"/>
      <c r="H5" s="197" t="s">
        <v>12</v>
      </c>
      <c r="I5" s="197"/>
      <c r="J5" s="37"/>
      <c r="K5" s="7"/>
    </row>
    <row r="6" spans="1:15" ht="15" customHeight="1">
      <c r="A6" s="199"/>
      <c r="B6" s="199"/>
      <c r="C6" s="199"/>
      <c r="D6" s="164">
        <v>2025</v>
      </c>
      <c r="E6" s="164">
        <v>2026</v>
      </c>
      <c r="F6" s="164">
        <v>2025</v>
      </c>
      <c r="G6" s="164">
        <v>2026</v>
      </c>
      <c r="H6" s="164" t="s">
        <v>13</v>
      </c>
      <c r="I6" s="170" t="s">
        <v>14</v>
      </c>
      <c r="J6" s="166"/>
      <c r="K6" s="13"/>
    </row>
    <row r="7" spans="1:15" ht="15" customHeight="1">
      <c r="A7" s="200" t="s">
        <v>16</v>
      </c>
      <c r="B7" s="155" t="s">
        <v>21</v>
      </c>
      <c r="C7" s="148" t="s">
        <v>2</v>
      </c>
      <c r="D7" s="53" cm="1">
        <f t="array" ref="D7:G7">Líquidos!B35:E35</f>
        <v>15747498</v>
      </c>
      <c r="E7" s="53">
        <v>16222560</v>
      </c>
      <c r="F7" s="53">
        <v>59019073</v>
      </c>
      <c r="G7" s="53">
        <v>60524577</v>
      </c>
      <c r="H7" s="165">
        <f>G7-F7</f>
        <v>1505504</v>
      </c>
      <c r="I7" s="142">
        <f>((G7*100/F7)-100)</f>
        <v>2.5508770698584158</v>
      </c>
      <c r="J7" s="171"/>
      <c r="K7" s="13"/>
    </row>
    <row r="8" spans="1:15" ht="15" customHeight="1">
      <c r="A8" s="200"/>
      <c r="B8" s="42" t="s">
        <v>22</v>
      </c>
      <c r="C8" s="42" t="s">
        <v>2</v>
      </c>
      <c r="D8" s="53" cm="1">
        <f t="array" ref="D8:G8">Sólidos!B35:E35</f>
        <v>6633658</v>
      </c>
      <c r="E8" s="53">
        <v>6508096</v>
      </c>
      <c r="F8" s="55">
        <v>26879673</v>
      </c>
      <c r="G8" s="53">
        <v>25048889</v>
      </c>
      <c r="H8" s="47">
        <f t="shared" ref="H8:H18" si="0">G8-F8</f>
        <v>-1830784</v>
      </c>
      <c r="I8" s="141">
        <f>((G8*100/F8)-100)</f>
        <v>-6.8110352384123161</v>
      </c>
      <c r="J8" s="37"/>
      <c r="K8" s="13"/>
    </row>
    <row r="9" spans="1:15" ht="15" customHeight="1">
      <c r="A9" s="200"/>
      <c r="B9" s="193" t="s">
        <v>23</v>
      </c>
      <c r="C9" s="43" t="s">
        <v>2</v>
      </c>
      <c r="D9" s="53" cm="1">
        <f t="array" ref="D9:G9">'Mercancía general'!B35:E35</f>
        <v>23955586</v>
      </c>
      <c r="E9" s="66">
        <v>24757357</v>
      </c>
      <c r="F9" s="53">
        <v>91564143</v>
      </c>
      <c r="G9" s="67">
        <v>91040579</v>
      </c>
      <c r="H9" s="47">
        <f t="shared" si="0"/>
        <v>-523564</v>
      </c>
      <c r="I9" s="142">
        <f t="shared" ref="I9:I30" si="1">((G9*100/F9)-100)</f>
        <v>-0.5718002515460654</v>
      </c>
      <c r="J9" s="37"/>
      <c r="K9" s="13"/>
    </row>
    <row r="10" spans="1:15" ht="15" customHeight="1">
      <c r="A10" s="200"/>
      <c r="B10" s="193"/>
      <c r="C10" s="36" t="s">
        <v>24</v>
      </c>
      <c r="D10" s="56" cm="1">
        <f t="array" ref="D10:G10">'Mercancías contenedores'!B35:E35</f>
        <v>16485082</v>
      </c>
      <c r="E10" s="56">
        <v>16811263</v>
      </c>
      <c r="F10" s="68">
        <v>62525207</v>
      </c>
      <c r="G10" s="56">
        <v>62039982</v>
      </c>
      <c r="H10" s="48">
        <f t="shared" si="0"/>
        <v>-485225</v>
      </c>
      <c r="I10" s="143">
        <f t="shared" si="1"/>
        <v>-0.77604701092792538</v>
      </c>
      <c r="J10" s="37"/>
      <c r="K10" s="13"/>
    </row>
    <row r="11" spans="1:15" ht="15" customHeight="1">
      <c r="A11" s="200"/>
      <c r="B11" s="193"/>
      <c r="C11" s="36" t="s">
        <v>25</v>
      </c>
      <c r="D11" s="69">
        <f>D9-D10</f>
        <v>7470504</v>
      </c>
      <c r="E11" s="69">
        <f t="shared" ref="E11:G11" si="2">E9-E10</f>
        <v>7946094</v>
      </c>
      <c r="F11" s="70">
        <f t="shared" si="2"/>
        <v>29038936</v>
      </c>
      <c r="G11" s="71">
        <f t="shared" si="2"/>
        <v>29000597</v>
      </c>
      <c r="H11" s="48">
        <f t="shared" si="0"/>
        <v>-38339</v>
      </c>
      <c r="I11" s="144">
        <f t="shared" si="1"/>
        <v>-0.13202618718537451</v>
      </c>
      <c r="J11" s="37"/>
      <c r="K11" s="13"/>
    </row>
    <row r="12" spans="1:15" ht="15" customHeight="1">
      <c r="A12" s="200"/>
      <c r="B12" s="40"/>
      <c r="C12" s="41" t="s">
        <v>26</v>
      </c>
      <c r="D12" s="49">
        <f>SUM(D7,D8,D9)</f>
        <v>46336742</v>
      </c>
      <c r="E12" s="49">
        <f>SUM(E7,E8,E9)</f>
        <v>47488013</v>
      </c>
      <c r="F12" s="49">
        <f>SUM(F7,F8,F9)</f>
        <v>177462889</v>
      </c>
      <c r="G12" s="49">
        <f>SUM(G7,G8,G9)</f>
        <v>176614045</v>
      </c>
      <c r="H12" s="50">
        <f t="shared" si="0"/>
        <v>-848844</v>
      </c>
      <c r="I12" s="145">
        <f t="shared" si="1"/>
        <v>-0.47832197750369687</v>
      </c>
      <c r="J12" s="37"/>
      <c r="K12" s="13"/>
    </row>
    <row r="13" spans="1:15" ht="15" customHeight="1">
      <c r="A13" s="195" t="s">
        <v>17</v>
      </c>
      <c r="B13" s="42" t="s">
        <v>27</v>
      </c>
      <c r="C13" s="43" t="s">
        <v>2</v>
      </c>
      <c r="D13" s="51" cm="1">
        <f t="array" ref="D13:G13">Pesca!B35:E35</f>
        <v>12826.517999999998</v>
      </c>
      <c r="E13" s="52">
        <v>11522.759999999998</v>
      </c>
      <c r="F13" s="53">
        <v>40527.619000000006</v>
      </c>
      <c r="G13" s="54">
        <v>33325.366000000002</v>
      </c>
      <c r="H13" s="53">
        <f>G13-F13</f>
        <v>-7202.2530000000042</v>
      </c>
      <c r="I13" s="146">
        <f t="shared" si="1"/>
        <v>-17.771221645169931</v>
      </c>
      <c r="J13" s="38"/>
      <c r="K13" s="13"/>
    </row>
    <row r="14" spans="1:15" ht="15" customHeight="1">
      <c r="A14" s="195"/>
      <c r="B14" s="193" t="s">
        <v>28</v>
      </c>
      <c r="C14" s="43" t="s">
        <v>2</v>
      </c>
      <c r="D14" s="55" cm="1">
        <f t="array" ref="D14:G14">Avituallamiento!B35:E35</f>
        <v>1009236</v>
      </c>
      <c r="E14" s="53">
        <v>990791</v>
      </c>
      <c r="F14" s="53">
        <v>3766808</v>
      </c>
      <c r="G14" s="52">
        <v>3797037</v>
      </c>
      <c r="H14" s="53">
        <f>G14-F14</f>
        <v>30229</v>
      </c>
      <c r="I14" s="142">
        <f t="shared" si="1"/>
        <v>0.80250971114004699</v>
      </c>
      <c r="J14" s="13"/>
      <c r="K14" s="13"/>
    </row>
    <row r="15" spans="1:15" ht="15" customHeight="1">
      <c r="A15" s="195"/>
      <c r="B15" s="193"/>
      <c r="C15" s="36" t="s">
        <v>29</v>
      </c>
      <c r="D15" s="56" cm="1">
        <f t="array" ref="D15:G15">'Avi. combustibles'!B35:E35</f>
        <v>836693</v>
      </c>
      <c r="E15" s="57">
        <v>810723</v>
      </c>
      <c r="F15" s="58">
        <v>3151803</v>
      </c>
      <c r="G15" s="58">
        <v>3105520</v>
      </c>
      <c r="H15" s="56">
        <f>G15-F15</f>
        <v>-46283</v>
      </c>
      <c r="I15" s="147">
        <f t="shared" si="1"/>
        <v>-1.4684610681568557</v>
      </c>
      <c r="J15" s="13"/>
      <c r="K15" s="13"/>
      <c r="L15" s="39"/>
      <c r="O15" s="39"/>
    </row>
    <row r="16" spans="1:15" ht="15" customHeight="1">
      <c r="A16" s="195"/>
      <c r="B16" s="42" t="s">
        <v>30</v>
      </c>
      <c r="C16" s="43" t="s">
        <v>2</v>
      </c>
      <c r="D16" s="59" cm="1">
        <f t="array" ref="D16:G16">'Tráfico interior'!B35:E35</f>
        <v>267412</v>
      </c>
      <c r="E16" s="60">
        <v>245419</v>
      </c>
      <c r="F16" s="51">
        <v>1253421</v>
      </c>
      <c r="G16" s="52">
        <v>1206681</v>
      </c>
      <c r="H16" s="53">
        <f>G16-F16</f>
        <v>-46740</v>
      </c>
      <c r="I16" s="141">
        <f t="shared" si="1"/>
        <v>-3.7289944878855579</v>
      </c>
      <c r="J16" s="13"/>
      <c r="K16" s="13"/>
    </row>
    <row r="17" spans="1:14" ht="15" customHeight="1">
      <c r="A17" s="195"/>
      <c r="B17" s="45"/>
      <c r="C17" s="45" t="s">
        <v>26</v>
      </c>
      <c r="D17" s="157">
        <f>SUM(D13,D14,D16)</f>
        <v>1289474.5180000002</v>
      </c>
      <c r="E17" s="158">
        <f t="shared" ref="E17:G17" si="3">SUM(E13,E14,E16)</f>
        <v>1247732.76</v>
      </c>
      <c r="F17" s="158">
        <f t="shared" si="3"/>
        <v>5060756.6189999999</v>
      </c>
      <c r="G17" s="158">
        <f t="shared" si="3"/>
        <v>5037043.3660000004</v>
      </c>
      <c r="H17" s="159">
        <f>G17-F17</f>
        <v>-23713.25299999956</v>
      </c>
      <c r="I17" s="145">
        <f t="shared" si="1"/>
        <v>-0.46857129842939571</v>
      </c>
      <c r="J17" s="13"/>
      <c r="K17" s="13"/>
    </row>
    <row r="18" spans="1:14" ht="15" customHeight="1">
      <c r="A18" s="196" t="s">
        <v>31</v>
      </c>
      <c r="B18" s="196"/>
      <c r="C18" s="196"/>
      <c r="D18" s="153">
        <f>D12+D17</f>
        <v>47626216.517999999</v>
      </c>
      <c r="E18" s="172">
        <f>E12+E17</f>
        <v>48735745.759999998</v>
      </c>
      <c r="F18" s="172">
        <f>F12+F17</f>
        <v>182523645.61899999</v>
      </c>
      <c r="G18" s="172">
        <f>G12+G17</f>
        <v>181651088.366</v>
      </c>
      <c r="H18" s="174">
        <f t="shared" si="0"/>
        <v>-872557.25299999118</v>
      </c>
      <c r="I18" s="173">
        <f t="shared" si="1"/>
        <v>-0.47805162451192018</v>
      </c>
      <c r="J18" s="37"/>
      <c r="K18" s="13"/>
    </row>
    <row r="19" spans="1:14" ht="15" customHeight="1">
      <c r="A19" s="161"/>
      <c r="B19" s="163"/>
      <c r="C19" s="160"/>
      <c r="D19" s="162"/>
      <c r="E19" s="167"/>
      <c r="F19" s="168"/>
      <c r="G19" s="168"/>
      <c r="H19" s="169"/>
      <c r="I19" s="169"/>
      <c r="J19" s="37"/>
      <c r="K19" s="13"/>
      <c r="N19" s="39"/>
    </row>
    <row r="20" spans="1:14" ht="15" customHeight="1">
      <c r="A20" s="194" t="s">
        <v>48</v>
      </c>
      <c r="B20" s="193" t="s">
        <v>32</v>
      </c>
      <c r="C20" s="42" t="s">
        <v>2</v>
      </c>
      <c r="D20" s="53" cm="1">
        <f t="array" ref="D20:G20">'Mercancías tránsito'!B35:E35</f>
        <v>13286820</v>
      </c>
      <c r="E20" s="53">
        <v>13020766</v>
      </c>
      <c r="F20" s="53">
        <v>48504095</v>
      </c>
      <c r="G20" s="53">
        <v>48365162</v>
      </c>
      <c r="H20" s="61">
        <f>G20-F20</f>
        <v>-138933</v>
      </c>
      <c r="I20" s="62">
        <f t="shared" si="1"/>
        <v>-0.28643560919960009</v>
      </c>
      <c r="J20" s="13"/>
      <c r="K20" s="13"/>
      <c r="L20" s="13"/>
      <c r="M20" s="13"/>
    </row>
    <row r="21" spans="1:14" ht="15" customHeight="1">
      <c r="A21" s="194"/>
      <c r="B21" s="193"/>
      <c r="C21" s="35" t="s">
        <v>24</v>
      </c>
      <c r="D21" s="63" cm="1">
        <f t="array" ref="D21:G21">'Mercan. contene. tránsito'!B35:E35</f>
        <v>9798776</v>
      </c>
      <c r="E21" s="63">
        <v>9951671</v>
      </c>
      <c r="F21" s="63">
        <v>36803377</v>
      </c>
      <c r="G21" s="63">
        <v>36624404</v>
      </c>
      <c r="H21" s="64">
        <f>G21-F21</f>
        <v>-178973</v>
      </c>
      <c r="I21" s="65">
        <f t="shared" si="1"/>
        <v>-0.48629504841362348</v>
      </c>
      <c r="J21" s="13"/>
      <c r="K21" s="13"/>
      <c r="L21" s="13"/>
      <c r="M21" s="13"/>
    </row>
    <row r="22" spans="1:14" ht="15" customHeight="1">
      <c r="A22" s="194"/>
      <c r="B22" s="193" t="s">
        <v>33</v>
      </c>
      <c r="C22" s="42" t="s">
        <v>34</v>
      </c>
      <c r="D22" s="53" cm="1">
        <f t="array" ref="D22:G22">'Ro-Ro'!B35:E35</f>
        <v>6408596</v>
      </c>
      <c r="E22" s="53">
        <v>6620538</v>
      </c>
      <c r="F22" s="53">
        <v>24834184</v>
      </c>
      <c r="G22" s="53">
        <v>24474860</v>
      </c>
      <c r="H22" s="61">
        <f t="shared" ref="H22:H30" si="4">G22-F22</f>
        <v>-359324</v>
      </c>
      <c r="I22" s="62">
        <f t="shared" si="1"/>
        <v>-1.4468927185205729</v>
      </c>
      <c r="J22" s="13"/>
      <c r="K22" s="13"/>
      <c r="L22" s="13"/>
      <c r="M22" s="13"/>
    </row>
    <row r="23" spans="1:14" ht="15" customHeight="1">
      <c r="A23" s="194"/>
      <c r="B23" s="193"/>
      <c r="C23" s="44" t="s">
        <v>35</v>
      </c>
      <c r="D23" s="63" cm="1">
        <f t="array" ref="D23:G23">'Ro-Ro UTIS'!B35:E35</f>
        <v>277863</v>
      </c>
      <c r="E23" s="63">
        <v>283274</v>
      </c>
      <c r="F23" s="63">
        <v>1056912</v>
      </c>
      <c r="G23" s="63">
        <v>1041395</v>
      </c>
      <c r="H23" s="64">
        <f t="shared" si="4"/>
        <v>-15517</v>
      </c>
      <c r="I23" s="65">
        <f t="shared" si="1"/>
        <v>-1.4681449354345517</v>
      </c>
      <c r="J23" s="13"/>
      <c r="K23" s="13"/>
      <c r="L23" s="13"/>
      <c r="M23" s="13"/>
    </row>
    <row r="24" spans="1:14" ht="15" customHeight="1">
      <c r="A24" s="194"/>
      <c r="B24" s="193" t="s">
        <v>36</v>
      </c>
      <c r="C24" s="42" t="s">
        <v>2</v>
      </c>
      <c r="D24" s="53" cm="1">
        <f t="array" ref="D24:G24">TEUS!B35:E35</f>
        <v>1569684.75</v>
      </c>
      <c r="E24" s="53">
        <v>1665577.25</v>
      </c>
      <c r="F24" s="53">
        <v>5906345</v>
      </c>
      <c r="G24" s="53">
        <v>6129629.75</v>
      </c>
      <c r="H24" s="61">
        <f t="shared" si="4"/>
        <v>223284.75</v>
      </c>
      <c r="I24" s="62">
        <f t="shared" si="1"/>
        <v>3.7804217328991143</v>
      </c>
      <c r="J24" s="13"/>
      <c r="K24" s="13"/>
      <c r="L24" s="13"/>
      <c r="M24" s="13"/>
    </row>
    <row r="25" spans="1:14" ht="15" customHeight="1">
      <c r="A25" s="194"/>
      <c r="B25" s="193"/>
      <c r="C25" s="35" t="s">
        <v>40</v>
      </c>
      <c r="D25" s="63" cm="1">
        <f t="array" ref="D25:G25">'TEUS tránsito'!B35:E35</f>
        <v>815155.5</v>
      </c>
      <c r="E25" s="63">
        <v>862839.25</v>
      </c>
      <c r="F25" s="63">
        <v>3041816.75</v>
      </c>
      <c r="G25" s="63">
        <v>3198280.5</v>
      </c>
      <c r="H25" s="64">
        <f t="shared" si="4"/>
        <v>156463.75</v>
      </c>
      <c r="I25" s="65">
        <f t="shared" si="1"/>
        <v>5.1437598928337849</v>
      </c>
      <c r="J25" s="13"/>
      <c r="K25" s="13"/>
      <c r="L25" s="13"/>
      <c r="M25" s="13"/>
    </row>
    <row r="26" spans="1:14" ht="15" customHeight="1">
      <c r="A26" s="194"/>
      <c r="B26" s="193"/>
      <c r="C26" s="35" t="s">
        <v>171</v>
      </c>
      <c r="D26" s="63" cm="1">
        <f t="array" ref="D26:G26">'TEUS nacional'!B35:E35</f>
        <v>176674.5</v>
      </c>
      <c r="E26" s="63">
        <v>185859.5</v>
      </c>
      <c r="F26" s="63">
        <v>698010.5</v>
      </c>
      <c r="G26" s="63">
        <v>700050.75</v>
      </c>
      <c r="H26" s="64">
        <f t="shared" si="4"/>
        <v>2040.25</v>
      </c>
      <c r="I26" s="65">
        <f t="shared" si="1"/>
        <v>0.29229502994581935</v>
      </c>
      <c r="J26" s="13"/>
      <c r="K26" s="13"/>
      <c r="L26" s="13"/>
      <c r="M26" s="13"/>
    </row>
    <row r="27" spans="1:14" ht="15" customHeight="1">
      <c r="A27" s="194"/>
      <c r="B27" s="193"/>
      <c r="C27" s="35" t="s">
        <v>170</v>
      </c>
      <c r="D27" s="63" cm="1">
        <f t="array" ref="D27:G27">'TEUS exterior'!B35:E35</f>
        <v>577854.75</v>
      </c>
      <c r="E27" s="63">
        <v>616878.5</v>
      </c>
      <c r="F27" s="63">
        <v>2166517.75</v>
      </c>
      <c r="G27" s="63">
        <v>2231298.5</v>
      </c>
      <c r="H27" s="64">
        <f t="shared" si="4"/>
        <v>64780.75</v>
      </c>
      <c r="I27" s="65">
        <f t="shared" si="1"/>
        <v>2.9900862801608667</v>
      </c>
      <c r="J27" s="13"/>
      <c r="K27" s="13"/>
      <c r="L27" s="13"/>
      <c r="M27" s="13"/>
    </row>
    <row r="28" spans="1:14" ht="15" customHeight="1">
      <c r="A28" s="194"/>
      <c r="B28" s="193" t="s">
        <v>37</v>
      </c>
      <c r="C28" s="42" t="s">
        <v>41</v>
      </c>
      <c r="D28" s="53" cm="1">
        <f t="array" ref="D28:G28">'Buques número'!B35:E35</f>
        <v>13074</v>
      </c>
      <c r="E28" s="53">
        <v>13132</v>
      </c>
      <c r="F28" s="53">
        <v>49084</v>
      </c>
      <c r="G28" s="53">
        <v>46949</v>
      </c>
      <c r="H28" s="61">
        <f t="shared" si="4"/>
        <v>-2135</v>
      </c>
      <c r="I28" s="62">
        <f t="shared" si="1"/>
        <v>-4.3496862521391932</v>
      </c>
      <c r="J28" s="13"/>
      <c r="K28" s="13"/>
      <c r="L28" s="13"/>
      <c r="M28" s="13"/>
    </row>
    <row r="29" spans="1:14" ht="15" customHeight="1">
      <c r="A29" s="194"/>
      <c r="B29" s="193"/>
      <c r="C29" s="42" t="s">
        <v>42</v>
      </c>
      <c r="D29" s="53" cm="1">
        <f t="array" ref="D29:G29">'Buques GT'!B35:E35</f>
        <v>239428142</v>
      </c>
      <c r="E29" s="53">
        <v>231033931</v>
      </c>
      <c r="F29" s="53">
        <v>848152241</v>
      </c>
      <c r="G29" s="53">
        <v>834161138</v>
      </c>
      <c r="H29" s="61">
        <f t="shared" si="4"/>
        <v>-13991103</v>
      </c>
      <c r="I29" s="62">
        <f t="shared" si="1"/>
        <v>-1.6495980702124911</v>
      </c>
      <c r="J29" s="13"/>
      <c r="K29" s="13"/>
      <c r="L29" s="13"/>
      <c r="M29" s="13"/>
    </row>
    <row r="30" spans="1:14" ht="15" customHeight="1">
      <c r="A30" s="194"/>
      <c r="B30" s="193"/>
      <c r="C30" s="35" t="s">
        <v>43</v>
      </c>
      <c r="D30" s="63" cm="1">
        <f t="array" ref="D30:G30">Cruceros!B35:E35</f>
        <v>680</v>
      </c>
      <c r="E30" s="63">
        <v>608</v>
      </c>
      <c r="F30" s="63">
        <v>1577</v>
      </c>
      <c r="G30" s="63">
        <v>1597</v>
      </c>
      <c r="H30" s="64">
        <f t="shared" si="4"/>
        <v>20</v>
      </c>
      <c r="I30" s="65">
        <f t="shared" si="1"/>
        <v>1.2682308180088739</v>
      </c>
      <c r="J30" s="13"/>
      <c r="K30" s="13"/>
      <c r="L30" s="13"/>
      <c r="M30" s="13"/>
    </row>
    <row r="31" spans="1:14" ht="15" customHeight="1">
      <c r="A31" s="194"/>
      <c r="B31" s="193" t="s">
        <v>38</v>
      </c>
      <c r="C31" s="42" t="s">
        <v>2</v>
      </c>
      <c r="D31" s="53" cm="1">
        <f t="array" ref="D31:G31">'Pasajeros total'!B35:E35</f>
        <v>3746412</v>
      </c>
      <c r="E31" s="53">
        <v>3269930</v>
      </c>
      <c r="F31" s="53">
        <v>10650223</v>
      </c>
      <c r="G31" s="53">
        <v>10458757</v>
      </c>
      <c r="H31" s="61">
        <f>G31-F31</f>
        <v>-191466</v>
      </c>
      <c r="I31" s="62">
        <f>((G31*100/F31)-100)</f>
        <v>-1.7977651735555185</v>
      </c>
      <c r="J31" s="13"/>
      <c r="K31" s="13"/>
      <c r="L31" s="13"/>
      <c r="M31" s="13"/>
    </row>
    <row r="32" spans="1:14" ht="15" customHeight="1">
      <c r="A32" s="194"/>
      <c r="B32" s="193"/>
      <c r="C32" s="35" t="s">
        <v>44</v>
      </c>
      <c r="D32" s="63" cm="1">
        <f t="array" ref="D32:G32">'Pasajeros regulares'!B35:E35</f>
        <v>2246399</v>
      </c>
      <c r="E32" s="63">
        <v>2036747</v>
      </c>
      <c r="F32" s="63">
        <v>6777311</v>
      </c>
      <c r="G32" s="63">
        <v>6480080</v>
      </c>
      <c r="H32" s="64">
        <f>G32-F32</f>
        <v>-297231</v>
      </c>
      <c r="I32" s="65">
        <f>((G32*100/F32)-100)</f>
        <v>-4.385677446409062</v>
      </c>
      <c r="J32" s="13"/>
      <c r="K32" s="13"/>
      <c r="L32" s="13"/>
      <c r="M32" s="13"/>
    </row>
    <row r="33" spans="1:13" ht="15" customHeight="1">
      <c r="A33" s="194"/>
      <c r="B33" s="193"/>
      <c r="C33" s="35" t="s">
        <v>45</v>
      </c>
      <c r="D33" s="63" cm="1">
        <f t="array" ref="D33:G33">'Pasajeros crucero'!B35:E35</f>
        <v>1500013</v>
      </c>
      <c r="E33" s="63">
        <v>1233183</v>
      </c>
      <c r="F33" s="63">
        <v>3872912</v>
      </c>
      <c r="G33" s="63">
        <v>3978677</v>
      </c>
      <c r="H33" s="64">
        <f>G33-F33</f>
        <v>105765</v>
      </c>
      <c r="I33" s="65">
        <f>((G33*100/F33)-100)</f>
        <v>2.730890864548428</v>
      </c>
      <c r="J33" s="13"/>
      <c r="K33" s="13"/>
      <c r="L33" s="13"/>
      <c r="M33" s="13"/>
    </row>
    <row r="34" spans="1:13" ht="15" customHeight="1">
      <c r="A34" s="194"/>
      <c r="B34" s="193" t="s">
        <v>39</v>
      </c>
      <c r="C34" s="42" t="s">
        <v>46</v>
      </c>
      <c r="D34" s="53" cm="1">
        <f t="array" ref="D34:G34">'Automóviles régimen pasaje'!B35:E35</f>
        <v>619369</v>
      </c>
      <c r="E34" s="53">
        <v>571352</v>
      </c>
      <c r="F34" s="53">
        <v>1889082</v>
      </c>
      <c r="G34" s="53">
        <v>1824095</v>
      </c>
      <c r="H34" s="61">
        <f>G34-F34</f>
        <v>-64987</v>
      </c>
      <c r="I34" s="62">
        <f>((G34*100/F34)-100)</f>
        <v>-3.4401365319239687</v>
      </c>
      <c r="J34" s="13"/>
      <c r="K34" s="13"/>
      <c r="L34" s="13"/>
      <c r="M34" s="13"/>
    </row>
    <row r="35" spans="1:13" ht="15" customHeight="1">
      <c r="A35" s="194"/>
      <c r="B35" s="193"/>
      <c r="C35" s="42" t="s">
        <v>164</v>
      </c>
      <c r="D35" s="53" cm="1">
        <f t="array" ref="D35:G35">'Automóviles régimen mercancía'!B35:E35</f>
        <v>300764</v>
      </c>
      <c r="E35" s="53">
        <v>295979</v>
      </c>
      <c r="F35" s="53">
        <v>1106352</v>
      </c>
      <c r="G35" s="53">
        <v>1124921</v>
      </c>
      <c r="H35" s="61">
        <f>G35-F35</f>
        <v>18569</v>
      </c>
      <c r="I35" s="62">
        <f>((G35*100/F35)-100)</f>
        <v>1.6783989182466286</v>
      </c>
      <c r="J35" s="13"/>
      <c r="K35" s="13"/>
      <c r="L35" s="13"/>
      <c r="M35" s="13"/>
    </row>
    <row r="36" spans="1:13" ht="15" customHeight="1">
      <c r="A36" s="73" t="s">
        <v>49</v>
      </c>
      <c r="J36" s="13"/>
      <c r="K36" s="13"/>
      <c r="L36" s="13"/>
      <c r="M36" s="13"/>
    </row>
    <row r="37" spans="1:13">
      <c r="A37" s="4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3">
      <c r="J39" s="13"/>
      <c r="K39" s="13"/>
    </row>
  </sheetData>
  <mergeCells count="16">
    <mergeCell ref="D5:E5"/>
    <mergeCell ref="F5:G5"/>
    <mergeCell ref="H5:I5"/>
    <mergeCell ref="A5:C6"/>
    <mergeCell ref="B9:B11"/>
    <mergeCell ref="A7:A12"/>
    <mergeCell ref="B14:B15"/>
    <mergeCell ref="A13:A17"/>
    <mergeCell ref="A18:C18"/>
    <mergeCell ref="B20:B21"/>
    <mergeCell ref="B22:B23"/>
    <mergeCell ref="B24:B27"/>
    <mergeCell ref="B28:B30"/>
    <mergeCell ref="B31:B33"/>
    <mergeCell ref="A20:A35"/>
    <mergeCell ref="B34:B35"/>
  </mergeCells>
  <conditionalFormatting sqref="H7:I35">
    <cfRule type="expression" dxfId="73" priority="1">
      <formula>H7&lt;0</formula>
    </cfRule>
  </conditionalFormatting>
  <pageMargins left="0.62992125984252001" right="0.23622047244094499" top="0.78740157480314998" bottom="0.23622047244094499" header="0.31496062992126" footer="0.15748031496063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A300-FB15-477E-B913-D46C32C5E5FA}">
  <sheetPr codeName="Hoja30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84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37"/>
    </row>
    <row r="8" spans="1:14" ht="15.6" customHeight="1">
      <c r="A8" s="188" t="s">
        <v>11</v>
      </c>
      <c r="B8" s="189">
        <v>3214</v>
      </c>
      <c r="C8" s="189">
        <v>5546</v>
      </c>
      <c r="D8" s="189">
        <v>16304</v>
      </c>
      <c r="E8" s="189">
        <v>22422</v>
      </c>
      <c r="F8" s="190">
        <v>37.524533856722293</v>
      </c>
      <c r="G8" s="6"/>
    </row>
    <row r="9" spans="1:14" ht="15.6" customHeight="1">
      <c r="A9" s="188" t="s">
        <v>8</v>
      </c>
      <c r="B9" s="189">
        <v>13197</v>
      </c>
      <c r="C9" s="189">
        <v>12391</v>
      </c>
      <c r="D9" s="189">
        <v>41125</v>
      </c>
      <c r="E9" s="189">
        <v>40276</v>
      </c>
      <c r="F9" s="190">
        <v>-2.064437689969608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96345</v>
      </c>
      <c r="C11" s="189">
        <v>85050</v>
      </c>
      <c r="D11" s="189">
        <v>321002</v>
      </c>
      <c r="E11" s="189">
        <v>303205</v>
      </c>
      <c r="F11" s="190">
        <v>-5.544202216808614</v>
      </c>
    </row>
    <row r="12" spans="1:14" ht="15.6" customHeight="1">
      <c r="A12" s="188" t="s">
        <v>6</v>
      </c>
      <c r="B12" s="189">
        <v>1887</v>
      </c>
      <c r="C12" s="189">
        <v>1792</v>
      </c>
      <c r="D12" s="189">
        <v>7087</v>
      </c>
      <c r="E12" s="189">
        <v>7092</v>
      </c>
      <c r="F12" s="190">
        <v>7.0551714406661858E-2</v>
      </c>
    </row>
    <row r="13" spans="1:14" ht="15.6" customHeight="1">
      <c r="A13" s="188" t="s">
        <v>175</v>
      </c>
      <c r="B13" s="189">
        <v>127803</v>
      </c>
      <c r="C13" s="189">
        <v>116559</v>
      </c>
      <c r="D13" s="189">
        <v>326960</v>
      </c>
      <c r="E13" s="189">
        <v>311379</v>
      </c>
      <c r="F13" s="190">
        <v>-4.7654147296305354</v>
      </c>
    </row>
    <row r="14" spans="1:14" ht="15.6" customHeight="1">
      <c r="A14" s="188" t="s">
        <v>148</v>
      </c>
      <c r="B14" s="189">
        <v>42248</v>
      </c>
      <c r="C14" s="189">
        <v>39504</v>
      </c>
      <c r="D14" s="189">
        <v>110239</v>
      </c>
      <c r="E14" s="189">
        <v>113137</v>
      </c>
      <c r="F14" s="190">
        <v>2.6288337158355972</v>
      </c>
    </row>
    <row r="15" spans="1:14" ht="15.6" customHeight="1">
      <c r="A15" s="188" t="s">
        <v>145</v>
      </c>
      <c r="B15" s="189">
        <v>6242</v>
      </c>
      <c r="C15" s="189">
        <v>5746</v>
      </c>
      <c r="D15" s="189">
        <v>13688</v>
      </c>
      <c r="E15" s="189">
        <v>12695</v>
      </c>
      <c r="F15" s="190">
        <v>-7.2545295149035658</v>
      </c>
    </row>
    <row r="16" spans="1:14" ht="15.6" customHeight="1">
      <c r="A16" s="188" t="s">
        <v>144</v>
      </c>
      <c r="B16" s="189">
        <v>0</v>
      </c>
      <c r="C16" s="189">
        <v>0</v>
      </c>
      <c r="D16" s="189">
        <v>0</v>
      </c>
      <c r="E16" s="189">
        <v>0</v>
      </c>
      <c r="F16" s="190" t="s">
        <v>151</v>
      </c>
      <c r="G16" s="1"/>
    </row>
    <row r="17" spans="1:7" ht="15.6" customHeight="1">
      <c r="A17" s="188" t="s">
        <v>150</v>
      </c>
      <c r="B17" s="189">
        <v>0</v>
      </c>
      <c r="C17" s="189">
        <v>0</v>
      </c>
      <c r="D17" s="189">
        <v>0</v>
      </c>
      <c r="E17" s="189">
        <v>0</v>
      </c>
      <c r="F17" s="190" t="s">
        <v>151</v>
      </c>
      <c r="G17" s="2"/>
    </row>
    <row r="18" spans="1:7" ht="15.6" customHeight="1">
      <c r="A18" s="188" t="s">
        <v>147</v>
      </c>
      <c r="B18" s="189">
        <v>45242</v>
      </c>
      <c r="C18" s="189">
        <v>35254</v>
      </c>
      <c r="D18" s="189">
        <v>147254</v>
      </c>
      <c r="E18" s="189">
        <v>120727</v>
      </c>
      <c r="F18" s="190">
        <v>-18.014451220340359</v>
      </c>
    </row>
    <row r="19" spans="1:7" ht="15.6" customHeight="1">
      <c r="A19" s="188" t="s">
        <v>143</v>
      </c>
      <c r="B19" s="189">
        <v>0</v>
      </c>
      <c r="C19" s="189">
        <v>0</v>
      </c>
      <c r="D19" s="189">
        <v>0</v>
      </c>
      <c r="E19" s="189">
        <v>0</v>
      </c>
      <c r="F19" s="190" t="s">
        <v>151</v>
      </c>
    </row>
    <row r="20" spans="1:7" ht="15.6" customHeight="1">
      <c r="A20" s="188" t="s">
        <v>142</v>
      </c>
      <c r="B20" s="189">
        <v>0</v>
      </c>
      <c r="C20" s="189">
        <v>0</v>
      </c>
      <c r="D20" s="189">
        <v>0</v>
      </c>
      <c r="E20" s="189">
        <v>0</v>
      </c>
      <c r="F20" s="190" t="s">
        <v>151</v>
      </c>
    </row>
    <row r="21" spans="1:7" ht="15.6" customHeight="1">
      <c r="A21" s="188" t="s">
        <v>149</v>
      </c>
      <c r="B21" s="189">
        <v>2491</v>
      </c>
      <c r="C21" s="189">
        <v>2099</v>
      </c>
      <c r="D21" s="189">
        <v>8002</v>
      </c>
      <c r="E21" s="189">
        <v>7685</v>
      </c>
      <c r="F21" s="190">
        <v>-3.9615096225943489</v>
      </c>
    </row>
    <row r="22" spans="1:7" ht="15.6" customHeight="1">
      <c r="A22" s="188" t="s">
        <v>146</v>
      </c>
      <c r="B22" s="189">
        <v>61929</v>
      </c>
      <c r="C22" s="189">
        <v>56333</v>
      </c>
      <c r="D22" s="189">
        <v>190803</v>
      </c>
      <c r="E22" s="189">
        <v>179807</v>
      </c>
      <c r="F22" s="190">
        <v>-5.7630121119688908</v>
      </c>
    </row>
    <row r="23" spans="1:7" ht="15.6" customHeight="1">
      <c r="A23" s="188" t="s">
        <v>165</v>
      </c>
      <c r="B23" s="189">
        <v>6799</v>
      </c>
      <c r="C23" s="189">
        <v>6206</v>
      </c>
      <c r="D23" s="189">
        <v>20158</v>
      </c>
      <c r="E23" s="189">
        <v>22093</v>
      </c>
      <c r="F23" s="190">
        <v>9.5991665839865021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12615</v>
      </c>
      <c r="C25" s="189">
        <v>13193</v>
      </c>
      <c r="D25" s="189">
        <v>36228</v>
      </c>
      <c r="E25" s="189">
        <v>43864</v>
      </c>
      <c r="F25" s="190">
        <v>21.077619520812629</v>
      </c>
    </row>
    <row r="26" spans="1:7" ht="15.6" customHeight="1">
      <c r="A26" s="188" t="s">
        <v>152</v>
      </c>
      <c r="B26" s="189">
        <v>2600</v>
      </c>
      <c r="C26" s="189">
        <v>3013</v>
      </c>
      <c r="D26" s="189">
        <v>7479</v>
      </c>
      <c r="E26" s="189">
        <v>9925</v>
      </c>
      <c r="F26" s="190">
        <v>32.704907073138124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165142</v>
      </c>
      <c r="C28" s="189">
        <v>158098</v>
      </c>
      <c r="D28" s="189">
        <v>562285</v>
      </c>
      <c r="E28" s="189">
        <v>545243</v>
      </c>
      <c r="F28" s="190">
        <v>-3.0308473460967349</v>
      </c>
    </row>
    <row r="29" spans="1:7" ht="15.6" customHeight="1">
      <c r="A29" s="188" t="s">
        <v>178</v>
      </c>
      <c r="B29" s="189">
        <v>9119</v>
      </c>
      <c r="C29" s="189">
        <v>9235</v>
      </c>
      <c r="D29" s="189">
        <v>18853</v>
      </c>
      <c r="E29" s="189">
        <v>18368</v>
      </c>
      <c r="F29" s="190">
        <v>-2.5725348750861912</v>
      </c>
    </row>
    <row r="30" spans="1:7" ht="15.6" customHeight="1">
      <c r="A30" s="188" t="s">
        <v>179</v>
      </c>
      <c r="B30" s="189">
        <v>0</v>
      </c>
      <c r="C30" s="189">
        <v>0</v>
      </c>
      <c r="D30" s="189">
        <v>0</v>
      </c>
      <c r="E30" s="189">
        <v>0</v>
      </c>
      <c r="F30" s="190" t="s">
        <v>151</v>
      </c>
    </row>
    <row r="31" spans="1:7" ht="15.6" customHeight="1">
      <c r="A31" s="188" t="s">
        <v>180</v>
      </c>
      <c r="B31" s="189">
        <v>0</v>
      </c>
      <c r="C31" s="189">
        <v>0</v>
      </c>
      <c r="D31" s="189">
        <v>0</v>
      </c>
      <c r="E31" s="189">
        <v>0</v>
      </c>
      <c r="F31" s="190" t="s">
        <v>151</v>
      </c>
    </row>
    <row r="32" spans="1:7" ht="15.6" customHeight="1">
      <c r="A32" s="188" t="s">
        <v>181</v>
      </c>
      <c r="B32" s="189">
        <v>22496</v>
      </c>
      <c r="C32" s="189">
        <v>21333</v>
      </c>
      <c r="D32" s="189">
        <v>61615</v>
      </c>
      <c r="E32" s="189">
        <v>66177</v>
      </c>
      <c r="F32" s="190">
        <v>7.4040412237279876</v>
      </c>
    </row>
    <row r="33" spans="1:6" ht="15.6" customHeight="1">
      <c r="A33" s="188" t="s">
        <v>182</v>
      </c>
      <c r="B33" s="189">
        <v>0</v>
      </c>
      <c r="C33" s="189">
        <v>0</v>
      </c>
      <c r="D33" s="189">
        <v>0</v>
      </c>
      <c r="E33" s="189">
        <v>0</v>
      </c>
      <c r="F33" s="190" t="s">
        <v>151</v>
      </c>
    </row>
    <row r="34" spans="1:6" ht="15.6" customHeight="1">
      <c r="A34" s="188" t="s">
        <v>183</v>
      </c>
      <c r="B34" s="189">
        <v>0</v>
      </c>
      <c r="C34" s="189">
        <v>0</v>
      </c>
      <c r="D34" s="189">
        <v>0</v>
      </c>
      <c r="E34" s="189">
        <v>0</v>
      </c>
      <c r="F34" s="190" t="s">
        <v>151</v>
      </c>
    </row>
    <row r="35" spans="1:6" ht="15.6" customHeight="1">
      <c r="A35" s="156" t="s">
        <v>153</v>
      </c>
      <c r="B35" s="76">
        <f>SUM(B7:B34)</f>
        <v>619369</v>
      </c>
      <c r="C35" s="77">
        <f>SUM(C7:C34)</f>
        <v>571352</v>
      </c>
      <c r="D35" s="178">
        <f>SUM(D7:D34)</f>
        <v>1889082</v>
      </c>
      <c r="E35" s="178">
        <f>SUM(E7:E34)</f>
        <v>1824095</v>
      </c>
      <c r="F35" s="140">
        <f>E35*100/D35-100</f>
        <v>-3.4401365319239687</v>
      </c>
    </row>
    <row r="36" spans="1:6" ht="15.6" customHeight="1">
      <c r="A36" s="73" t="s">
        <v>85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9" priority="2">
      <formula>MOD(ROW(),2)=0</formula>
    </cfRule>
  </conditionalFormatting>
  <conditionalFormatting sqref="F7:F35">
    <cfRule type="expression" dxfId="1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D172-F1E9-4DA5-9A6C-B3F952EB4256}">
  <sheetPr codeName="Hoja31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68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0</v>
      </c>
      <c r="C7" s="189">
        <v>0</v>
      </c>
      <c r="D7" s="189">
        <v>0</v>
      </c>
      <c r="E7" s="189">
        <v>0</v>
      </c>
      <c r="F7" s="190" t="s">
        <v>151</v>
      </c>
      <c r="G7" s="13"/>
    </row>
    <row r="8" spans="1:14" ht="15.6" customHeight="1">
      <c r="A8" s="188" t="s">
        <v>11</v>
      </c>
      <c r="B8" s="189">
        <v>459</v>
      </c>
      <c r="C8" s="189">
        <v>4384</v>
      </c>
      <c r="D8" s="189">
        <v>2538</v>
      </c>
      <c r="E8" s="189">
        <v>13107</v>
      </c>
      <c r="F8" s="190">
        <v>416.43026004728131</v>
      </c>
      <c r="G8" s="6"/>
    </row>
    <row r="9" spans="1:14" ht="15.6" customHeight="1">
      <c r="A9" s="188" t="s">
        <v>8</v>
      </c>
      <c r="B9" s="189">
        <v>160</v>
      </c>
      <c r="C9" s="189">
        <v>255</v>
      </c>
      <c r="D9" s="189">
        <v>1725</v>
      </c>
      <c r="E9" s="189">
        <v>2086</v>
      </c>
      <c r="F9" s="190">
        <v>20.927536231884059</v>
      </c>
      <c r="G9" s="6"/>
    </row>
    <row r="10" spans="1:14" ht="15.6" customHeight="1">
      <c r="A10" s="188" t="s">
        <v>10</v>
      </c>
      <c r="B10" s="189">
        <v>0</v>
      </c>
      <c r="C10" s="189">
        <v>0</v>
      </c>
      <c r="D10" s="189">
        <v>0</v>
      </c>
      <c r="E10" s="189">
        <v>0</v>
      </c>
      <c r="F10" s="190" t="s">
        <v>151</v>
      </c>
    </row>
    <row r="11" spans="1:14" ht="15.6" customHeight="1">
      <c r="A11" s="188" t="s">
        <v>9</v>
      </c>
      <c r="B11" s="189">
        <v>543</v>
      </c>
      <c r="C11" s="189">
        <v>613</v>
      </c>
      <c r="D11" s="189">
        <v>2069</v>
      </c>
      <c r="E11" s="189">
        <v>2251</v>
      </c>
      <c r="F11" s="190">
        <v>8.7965200579990324</v>
      </c>
    </row>
    <row r="12" spans="1:14" ht="15.6" customHeight="1">
      <c r="A12" s="188" t="s">
        <v>6</v>
      </c>
      <c r="B12" s="189">
        <v>6172</v>
      </c>
      <c r="C12" s="189">
        <v>1636</v>
      </c>
      <c r="D12" s="189">
        <v>13277</v>
      </c>
      <c r="E12" s="189">
        <v>9014</v>
      </c>
      <c r="F12" s="190">
        <v>-32.108156963169392</v>
      </c>
    </row>
    <row r="13" spans="1:14" ht="15.6" customHeight="1">
      <c r="A13" s="188" t="s">
        <v>175</v>
      </c>
      <c r="B13" s="189">
        <v>12952</v>
      </c>
      <c r="C13" s="189">
        <v>12205</v>
      </c>
      <c r="D13" s="189">
        <v>40033</v>
      </c>
      <c r="E13" s="189">
        <v>40391</v>
      </c>
      <c r="F13" s="190">
        <v>0.8942622336572299</v>
      </c>
    </row>
    <row r="14" spans="1:14" ht="15.6" customHeight="1">
      <c r="A14" s="188" t="s">
        <v>148</v>
      </c>
      <c r="B14" s="189">
        <v>60332</v>
      </c>
      <c r="C14" s="189">
        <v>68184</v>
      </c>
      <c r="D14" s="189">
        <v>228778</v>
      </c>
      <c r="E14" s="189">
        <v>245294</v>
      </c>
      <c r="F14" s="190">
        <v>7.2192256248415561</v>
      </c>
    </row>
    <row r="15" spans="1:14" ht="15.6" customHeight="1">
      <c r="A15" s="188" t="s">
        <v>145</v>
      </c>
      <c r="B15" s="189">
        <v>2444</v>
      </c>
      <c r="C15" s="189">
        <v>1571</v>
      </c>
      <c r="D15" s="189">
        <v>6761</v>
      </c>
      <c r="E15" s="189">
        <v>5833</v>
      </c>
      <c r="F15" s="190">
        <v>-13.725780210028111</v>
      </c>
    </row>
    <row r="16" spans="1:14" ht="15.6" customHeight="1">
      <c r="A16" s="188" t="s">
        <v>144</v>
      </c>
      <c r="B16" s="189">
        <v>0</v>
      </c>
      <c r="C16" s="189">
        <v>15</v>
      </c>
      <c r="D16" s="189">
        <v>288</v>
      </c>
      <c r="E16" s="189">
        <v>158</v>
      </c>
      <c r="F16" s="190">
        <v>-45.138888888888893</v>
      </c>
      <c r="G16" s="1"/>
    </row>
    <row r="17" spans="1:7" ht="15.6" customHeight="1">
      <c r="A17" s="188" t="s">
        <v>150</v>
      </c>
      <c r="B17" s="189">
        <v>4</v>
      </c>
      <c r="C17" s="189">
        <v>1278</v>
      </c>
      <c r="D17" s="189">
        <v>54</v>
      </c>
      <c r="E17" s="189">
        <v>8804</v>
      </c>
      <c r="F17" s="190">
        <v>16203.70370370371</v>
      </c>
      <c r="G17" s="2"/>
    </row>
    <row r="18" spans="1:7" ht="15.6" customHeight="1">
      <c r="A18" s="188" t="s">
        <v>147</v>
      </c>
      <c r="B18" s="189">
        <v>170</v>
      </c>
      <c r="C18" s="189">
        <v>165</v>
      </c>
      <c r="D18" s="189">
        <v>496</v>
      </c>
      <c r="E18" s="189">
        <v>976</v>
      </c>
      <c r="F18" s="190">
        <v>96.774193548387103</v>
      </c>
    </row>
    <row r="19" spans="1:7" ht="15.6" customHeight="1">
      <c r="A19" s="188" t="s">
        <v>143</v>
      </c>
      <c r="B19" s="189">
        <v>3250</v>
      </c>
      <c r="C19" s="189">
        <v>0</v>
      </c>
      <c r="D19" s="189">
        <v>3251</v>
      </c>
      <c r="E19" s="189">
        <v>0</v>
      </c>
      <c r="F19" s="190">
        <v>-100</v>
      </c>
    </row>
    <row r="20" spans="1:7" ht="15.6" customHeight="1">
      <c r="A20" s="188" t="s">
        <v>142</v>
      </c>
      <c r="B20" s="189">
        <v>40</v>
      </c>
      <c r="C20" s="189">
        <v>18</v>
      </c>
      <c r="D20" s="189">
        <v>145</v>
      </c>
      <c r="E20" s="189">
        <v>554</v>
      </c>
      <c r="F20" s="190">
        <v>282.06896551724139</v>
      </c>
    </row>
    <row r="21" spans="1:7" ht="15.6" customHeight="1">
      <c r="A21" s="188" t="s">
        <v>149</v>
      </c>
      <c r="B21" s="189">
        <v>3499</v>
      </c>
      <c r="C21" s="189">
        <v>7002</v>
      </c>
      <c r="D21" s="189">
        <v>7392</v>
      </c>
      <c r="E21" s="189">
        <v>24027</v>
      </c>
      <c r="F21" s="190">
        <v>225.04058441558439</v>
      </c>
    </row>
    <row r="22" spans="1:7" ht="15.6" customHeight="1">
      <c r="A22" s="188" t="s">
        <v>146</v>
      </c>
      <c r="B22" s="189">
        <v>20921</v>
      </c>
      <c r="C22" s="189">
        <v>12726</v>
      </c>
      <c r="D22" s="189">
        <v>57357</v>
      </c>
      <c r="E22" s="189">
        <v>51817</v>
      </c>
      <c r="F22" s="190">
        <v>-9.6588036333838971</v>
      </c>
    </row>
    <row r="23" spans="1:7" ht="15.6" customHeight="1">
      <c r="A23" s="188" t="s">
        <v>165</v>
      </c>
      <c r="B23" s="189">
        <v>8642</v>
      </c>
      <c r="C23" s="189">
        <v>7089</v>
      </c>
      <c r="D23" s="189">
        <v>45874</v>
      </c>
      <c r="E23" s="189">
        <v>29723</v>
      </c>
      <c r="F23" s="190">
        <v>-35.207306971269134</v>
      </c>
    </row>
    <row r="24" spans="1:7" ht="15.6" customHeight="1">
      <c r="A24" s="188" t="s">
        <v>141</v>
      </c>
      <c r="B24" s="189">
        <v>184</v>
      </c>
      <c r="C24" s="189">
        <v>137</v>
      </c>
      <c r="D24" s="189">
        <v>208</v>
      </c>
      <c r="E24" s="189">
        <v>417</v>
      </c>
      <c r="F24" s="190">
        <v>100.4807692307692</v>
      </c>
    </row>
    <row r="25" spans="1:7" ht="15.6" customHeight="1">
      <c r="A25" s="188" t="s">
        <v>140</v>
      </c>
      <c r="B25" s="189">
        <v>158</v>
      </c>
      <c r="C25" s="189">
        <v>212</v>
      </c>
      <c r="D25" s="189">
        <v>672</v>
      </c>
      <c r="E25" s="189">
        <v>760</v>
      </c>
      <c r="F25" s="190">
        <v>13.0952380952381</v>
      </c>
    </row>
    <row r="26" spans="1:7" ht="15.6" customHeight="1">
      <c r="A26" s="188" t="s">
        <v>152</v>
      </c>
      <c r="B26" s="189">
        <v>3</v>
      </c>
      <c r="C26" s="189">
        <v>1003</v>
      </c>
      <c r="D26" s="189">
        <v>28</v>
      </c>
      <c r="E26" s="189">
        <v>2996</v>
      </c>
      <c r="F26" s="190">
        <v>10600</v>
      </c>
    </row>
    <row r="27" spans="1:7" ht="15.6" customHeight="1">
      <c r="A27" s="188" t="s">
        <v>173</v>
      </c>
      <c r="B27" s="189">
        <v>17142</v>
      </c>
      <c r="C27" s="189">
        <v>15177</v>
      </c>
      <c r="D27" s="189">
        <v>66222</v>
      </c>
      <c r="E27" s="189">
        <v>59498</v>
      </c>
      <c r="F27" s="190">
        <v>-10.15372534807163</v>
      </c>
    </row>
    <row r="28" spans="1:7" ht="15.6" customHeight="1">
      <c r="A28" s="188" t="s">
        <v>177</v>
      </c>
      <c r="B28" s="189">
        <v>7048</v>
      </c>
      <c r="C28" s="189">
        <v>7105</v>
      </c>
      <c r="D28" s="189">
        <v>28598</v>
      </c>
      <c r="E28" s="189">
        <v>29744</v>
      </c>
      <c r="F28" s="190">
        <v>4.0072732358906222</v>
      </c>
    </row>
    <row r="29" spans="1:7" ht="15.6" customHeight="1">
      <c r="A29" s="188" t="s">
        <v>178</v>
      </c>
      <c r="B29" s="189">
        <v>38574</v>
      </c>
      <c r="C29" s="189">
        <v>36420</v>
      </c>
      <c r="D29" s="189">
        <v>130132</v>
      </c>
      <c r="E29" s="189">
        <v>128221</v>
      </c>
      <c r="F29" s="190">
        <v>-1.4685088986567509</v>
      </c>
    </row>
    <row r="30" spans="1:7" ht="15.6" customHeight="1">
      <c r="A30" s="188" t="s">
        <v>179</v>
      </c>
      <c r="B30" s="189">
        <v>361</v>
      </c>
      <c r="C30" s="189">
        <v>507</v>
      </c>
      <c r="D30" s="189">
        <v>7043</v>
      </c>
      <c r="E30" s="189">
        <v>3220</v>
      </c>
      <c r="F30" s="190">
        <v>-54.280846230299588</v>
      </c>
    </row>
    <row r="31" spans="1:7" ht="15.6" customHeight="1">
      <c r="A31" s="188" t="s">
        <v>180</v>
      </c>
      <c r="B31" s="189">
        <v>21263</v>
      </c>
      <c r="C31" s="189">
        <v>20961</v>
      </c>
      <c r="D31" s="189">
        <v>88120</v>
      </c>
      <c r="E31" s="189">
        <v>78244</v>
      </c>
      <c r="F31" s="190">
        <v>-11.20744439400816</v>
      </c>
    </row>
    <row r="32" spans="1:7" ht="15.6" customHeight="1">
      <c r="A32" s="188" t="s">
        <v>181</v>
      </c>
      <c r="B32" s="189">
        <v>42398</v>
      </c>
      <c r="C32" s="189">
        <v>43193</v>
      </c>
      <c r="D32" s="189">
        <v>158614</v>
      </c>
      <c r="E32" s="189">
        <v>174251</v>
      </c>
      <c r="F32" s="190">
        <v>9.8585244682058288</v>
      </c>
    </row>
    <row r="33" spans="1:6" ht="15.6" customHeight="1">
      <c r="A33" s="188" t="s">
        <v>182</v>
      </c>
      <c r="B33" s="189">
        <v>54040</v>
      </c>
      <c r="C33" s="189">
        <v>54094</v>
      </c>
      <c r="D33" s="189">
        <v>216661</v>
      </c>
      <c r="E33" s="189">
        <v>213446</v>
      </c>
      <c r="F33" s="190">
        <v>-1.483884963145186</v>
      </c>
    </row>
    <row r="34" spans="1:6" ht="15.6" customHeight="1">
      <c r="A34" s="188" t="s">
        <v>183</v>
      </c>
      <c r="B34" s="189">
        <v>5</v>
      </c>
      <c r="C34" s="189">
        <v>29</v>
      </c>
      <c r="D34" s="189">
        <v>16</v>
      </c>
      <c r="E34" s="189">
        <v>89</v>
      </c>
      <c r="F34" s="190">
        <v>456.25</v>
      </c>
    </row>
    <row r="35" spans="1:6" ht="15.6" customHeight="1">
      <c r="A35" s="156" t="s">
        <v>153</v>
      </c>
      <c r="B35" s="76">
        <f>SUM(B7:B34)</f>
        <v>300764</v>
      </c>
      <c r="C35" s="77">
        <f>SUM(C7:C34)</f>
        <v>295979</v>
      </c>
      <c r="D35" s="76">
        <f>SUM(D7:D34)</f>
        <v>1106352</v>
      </c>
      <c r="E35" s="78">
        <f>SUM(E7:E34)</f>
        <v>1124921</v>
      </c>
      <c r="F35" s="140">
        <f>E35*100/D35-100</f>
        <v>1.6783989182466286</v>
      </c>
    </row>
    <row r="36" spans="1:6" ht="15.6" customHeight="1">
      <c r="A36" s="73" t="s">
        <v>158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17" priority="2">
      <formula>MOD(ROW(),2)=0</formula>
    </cfRule>
  </conditionalFormatting>
  <conditionalFormatting sqref="F7:F35">
    <cfRule type="expression" dxfId="1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BB27-C8C5-45E1-B562-CCE4191EC417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style="216" customWidth="1"/>
    <col min="2" max="2" width="18.6640625" style="216" customWidth="1"/>
    <col min="3" max="3" width="22.5546875" style="216" customWidth="1"/>
    <col min="4" max="5" width="15.44140625" style="216" customWidth="1"/>
    <col min="6" max="6" width="15.5546875" style="216" customWidth="1"/>
    <col min="7" max="10" width="15.44140625" style="216" customWidth="1"/>
    <col min="11" max="11" width="11.88671875" style="216" customWidth="1"/>
    <col min="12" max="16384" width="11.44140625" style="216"/>
  </cols>
  <sheetData>
    <row r="1" spans="1:11">
      <c r="A1" s="212"/>
      <c r="B1" s="213"/>
      <c r="C1" s="213"/>
      <c r="D1" s="214"/>
      <c r="E1" s="215"/>
      <c r="F1" s="214"/>
      <c r="H1" s="217"/>
      <c r="J1" s="217"/>
      <c r="K1" s="217"/>
    </row>
    <row r="2" spans="1:11">
      <c r="A2" s="218"/>
      <c r="B2" s="214"/>
      <c r="C2" s="219"/>
      <c r="D2" s="214"/>
      <c r="E2" s="218"/>
      <c r="F2" s="214"/>
      <c r="G2" s="220"/>
      <c r="H2" s="214"/>
      <c r="I2" s="220"/>
      <c r="J2" s="214"/>
      <c r="K2" s="214"/>
    </row>
    <row r="3" spans="1:11">
      <c r="A3" s="218"/>
      <c r="B3" s="213"/>
      <c r="C3" s="219"/>
      <c r="D3" s="214"/>
      <c r="E3" s="220"/>
      <c r="F3" s="214"/>
      <c r="G3" s="220"/>
      <c r="H3" s="214"/>
      <c r="I3" s="220"/>
      <c r="J3" s="214"/>
      <c r="K3" s="214"/>
    </row>
    <row r="4" spans="1:11">
      <c r="A4" s="218"/>
      <c r="B4" s="214"/>
      <c r="C4" s="219"/>
      <c r="D4" s="217"/>
      <c r="E4" s="221"/>
      <c r="F4" s="214"/>
      <c r="G4" s="221"/>
      <c r="H4" s="217"/>
      <c r="I4" s="221"/>
      <c r="J4" s="217"/>
      <c r="K4" s="217"/>
    </row>
    <row r="5" spans="1:11">
      <c r="A5" s="218"/>
      <c r="B5" s="214"/>
      <c r="C5" s="222"/>
      <c r="D5" s="214"/>
      <c r="E5" s="220"/>
      <c r="F5" s="214"/>
      <c r="G5" s="220"/>
      <c r="H5" s="214"/>
      <c r="I5" s="220"/>
      <c r="J5" s="214"/>
      <c r="K5" s="214"/>
    </row>
    <row r="6" spans="1:11">
      <c r="A6" s="218"/>
      <c r="B6" s="214"/>
      <c r="C6" s="223"/>
      <c r="D6" s="214"/>
      <c r="E6" s="220"/>
      <c r="F6" s="214"/>
      <c r="G6" s="220"/>
      <c r="H6" s="214"/>
      <c r="I6" s="220"/>
      <c r="J6" s="214"/>
      <c r="K6" s="214"/>
    </row>
    <row r="7" spans="1:11">
      <c r="A7" s="218"/>
      <c r="B7" s="214"/>
      <c r="C7" s="219"/>
      <c r="D7" s="214"/>
      <c r="E7" s="219"/>
      <c r="F7" s="214"/>
      <c r="G7" s="220"/>
      <c r="H7" s="214"/>
      <c r="I7" s="220"/>
      <c r="J7" s="214"/>
      <c r="K7" s="214"/>
    </row>
    <row r="8" spans="1:11">
      <c r="A8" s="218"/>
      <c r="B8" s="214"/>
      <c r="C8" s="219"/>
      <c r="D8" s="217"/>
      <c r="E8" s="224"/>
      <c r="F8" s="214"/>
      <c r="G8" s="221"/>
      <c r="H8" s="217"/>
      <c r="I8" s="221"/>
      <c r="J8" s="217"/>
      <c r="K8" s="217"/>
    </row>
    <row r="9" spans="1:11">
      <c r="A9" s="218"/>
      <c r="B9" s="214"/>
      <c r="C9" s="222"/>
      <c r="D9" s="214"/>
      <c r="E9" s="219"/>
      <c r="F9" s="214"/>
      <c r="G9" s="220"/>
      <c r="H9" s="214"/>
      <c r="I9" s="220"/>
      <c r="J9" s="214"/>
      <c r="K9" s="214"/>
    </row>
    <row r="10" spans="1:11">
      <c r="A10" s="218"/>
      <c r="B10" s="214"/>
      <c r="C10" s="224"/>
      <c r="D10" s="217"/>
      <c r="E10" s="224"/>
      <c r="F10" s="214"/>
      <c r="G10" s="221"/>
      <c r="H10" s="217"/>
      <c r="I10" s="221"/>
      <c r="J10" s="217"/>
      <c r="K10" s="217"/>
    </row>
    <row r="11" spans="1:11">
      <c r="A11" s="214"/>
      <c r="B11" s="214"/>
      <c r="C11" s="219"/>
      <c r="D11" s="214"/>
      <c r="E11" s="219"/>
      <c r="F11" s="214"/>
      <c r="G11" s="218"/>
      <c r="H11" s="214"/>
      <c r="I11" s="220"/>
      <c r="J11" s="214"/>
      <c r="K11" s="214"/>
    </row>
    <row r="12" spans="1:11">
      <c r="A12" s="212"/>
      <c r="B12" s="213"/>
      <c r="C12" s="222"/>
      <c r="D12" s="213"/>
      <c r="E12" s="222"/>
      <c r="F12" s="213"/>
      <c r="G12" s="212"/>
      <c r="H12" s="213"/>
      <c r="I12" s="225"/>
      <c r="J12" s="213"/>
      <c r="K12" s="213"/>
    </row>
    <row r="13" spans="1:11">
      <c r="A13" s="218"/>
      <c r="B13" s="214"/>
      <c r="C13" s="223"/>
      <c r="D13" s="226"/>
      <c r="E13" s="223"/>
      <c r="F13" s="214"/>
      <c r="G13" s="227"/>
      <c r="H13" s="226"/>
      <c r="J13" s="226"/>
      <c r="K13" s="226"/>
    </row>
    <row r="14" spans="1:11">
      <c r="A14" s="218"/>
      <c r="B14" s="214"/>
      <c r="C14" s="219"/>
      <c r="D14" s="217"/>
      <c r="E14" s="224"/>
      <c r="F14" s="214"/>
      <c r="G14" s="215"/>
      <c r="H14" s="217"/>
      <c r="I14" s="221"/>
      <c r="J14" s="217"/>
      <c r="K14" s="217"/>
    </row>
    <row r="15" spans="1:11">
      <c r="A15" s="218"/>
      <c r="B15" s="214"/>
      <c r="C15" s="219"/>
      <c r="D15" s="214"/>
      <c r="E15" s="219"/>
      <c r="F15" s="214"/>
      <c r="G15" s="218"/>
      <c r="H15" s="214"/>
      <c r="I15" s="220"/>
      <c r="J15" s="214"/>
      <c r="K15" s="214"/>
    </row>
    <row r="16" spans="1:11">
      <c r="A16" s="218"/>
      <c r="B16" s="214"/>
      <c r="C16" s="222"/>
      <c r="D16" s="226"/>
      <c r="E16" s="223"/>
      <c r="F16" s="214"/>
      <c r="H16" s="226"/>
      <c r="J16" s="226"/>
      <c r="K16" s="226"/>
    </row>
    <row r="17" spans="1:11">
      <c r="A17" s="218"/>
      <c r="B17" s="214"/>
      <c r="C17" s="219"/>
      <c r="D17" s="217"/>
      <c r="E17" s="224"/>
      <c r="F17" s="214"/>
      <c r="G17" s="221"/>
      <c r="H17" s="217"/>
      <c r="I17" s="221"/>
      <c r="J17" s="217"/>
      <c r="K17" s="217"/>
    </row>
    <row r="18" spans="1:11">
      <c r="A18" s="218"/>
      <c r="B18" s="214"/>
      <c r="C18" s="219"/>
      <c r="D18" s="214"/>
      <c r="E18" s="214"/>
      <c r="F18" s="214"/>
      <c r="G18" s="220"/>
      <c r="H18" s="214"/>
      <c r="I18" s="220"/>
      <c r="J18" s="214"/>
      <c r="K18" s="214"/>
    </row>
    <row r="19" spans="1:11">
      <c r="A19" s="218"/>
      <c r="B19" s="214"/>
      <c r="C19" s="219"/>
      <c r="D19" s="213"/>
      <c r="E19" s="213"/>
      <c r="F19" s="226"/>
      <c r="H19" s="226"/>
      <c r="J19" s="226"/>
      <c r="K19" s="226"/>
    </row>
    <row r="20" spans="1:11">
      <c r="A20" s="218"/>
      <c r="B20" s="214"/>
      <c r="C20" s="219"/>
      <c r="D20" s="214"/>
      <c r="E20" s="219"/>
      <c r="F20" s="214"/>
      <c r="G20" s="220"/>
      <c r="H20" s="214"/>
      <c r="I20" s="220"/>
      <c r="J20" s="214"/>
      <c r="K20" s="214"/>
    </row>
    <row r="21" spans="1:11">
      <c r="A21" s="218"/>
      <c r="B21" s="214"/>
      <c r="C21" s="225"/>
      <c r="D21" s="226"/>
      <c r="E21" s="223"/>
      <c r="F21" s="226"/>
      <c r="H21" s="226"/>
      <c r="J21" s="226"/>
      <c r="K21" s="226"/>
    </row>
    <row r="22" spans="1:11">
      <c r="A22" s="218"/>
      <c r="B22" s="214"/>
      <c r="C22" s="219"/>
      <c r="D22" s="214"/>
      <c r="E22" s="219"/>
      <c r="F22" s="214"/>
      <c r="G22" s="220"/>
      <c r="H22" s="214"/>
      <c r="I22" s="220"/>
      <c r="J22" s="214"/>
      <c r="K22" s="214"/>
    </row>
    <row r="23" spans="1:11">
      <c r="A23" s="218"/>
      <c r="B23" s="214"/>
      <c r="C23" s="219"/>
      <c r="D23" s="226"/>
      <c r="E23" s="223"/>
      <c r="F23" s="226"/>
      <c r="H23" s="226"/>
      <c r="J23" s="226"/>
      <c r="K23" s="226"/>
    </row>
    <row r="24" spans="1:11">
      <c r="A24" s="218"/>
      <c r="B24" s="214"/>
      <c r="C24" s="219"/>
      <c r="D24" s="214"/>
      <c r="E24" s="219"/>
      <c r="F24" s="214"/>
      <c r="G24" s="220"/>
      <c r="H24" s="214"/>
      <c r="I24" s="220"/>
      <c r="J24" s="214"/>
      <c r="K24" s="214"/>
    </row>
    <row r="25" spans="1:11">
      <c r="A25" s="218"/>
      <c r="B25" s="214"/>
      <c r="C25" s="219"/>
      <c r="D25" s="226"/>
      <c r="E25" s="223"/>
      <c r="F25" s="226"/>
      <c r="H25" s="226"/>
      <c r="J25" s="226"/>
      <c r="K25" s="226"/>
    </row>
    <row r="26" spans="1:11">
      <c r="A26" s="218"/>
      <c r="B26" s="214"/>
      <c r="C26" s="225"/>
      <c r="D26" s="217"/>
      <c r="E26" s="224"/>
      <c r="F26" s="217"/>
      <c r="G26" s="221"/>
      <c r="H26" s="217"/>
      <c r="I26" s="221"/>
      <c r="J26" s="217"/>
      <c r="K26" s="217"/>
    </row>
    <row r="27" spans="1:11">
      <c r="A27" s="218"/>
      <c r="B27" s="214"/>
      <c r="C27" s="224"/>
      <c r="D27" s="214"/>
      <c r="E27" s="219"/>
      <c r="F27" s="214"/>
      <c r="G27" s="220"/>
      <c r="H27" s="214"/>
      <c r="I27" s="220"/>
      <c r="J27" s="214"/>
      <c r="K27" s="214"/>
    </row>
    <row r="28" spans="1:11" ht="34.799999999999997">
      <c r="A28" s="228" t="s">
        <v>163</v>
      </c>
      <c r="B28" s="214"/>
      <c r="C28" s="219"/>
      <c r="D28" s="217"/>
      <c r="E28" s="224"/>
      <c r="F28" s="217"/>
      <c r="G28" s="221"/>
      <c r="H28" s="217"/>
      <c r="I28" s="221"/>
      <c r="J28" s="217"/>
      <c r="K28" s="217"/>
    </row>
    <row r="29" spans="1:11">
      <c r="A29" s="229"/>
      <c r="B29" s="214"/>
      <c r="C29" s="219"/>
      <c r="D29" s="214"/>
      <c r="E29" s="219"/>
      <c r="F29" s="214"/>
      <c r="G29" s="218"/>
      <c r="H29" s="214"/>
      <c r="I29" s="220"/>
      <c r="J29" s="214"/>
      <c r="K29" s="214"/>
    </row>
    <row r="30" spans="1:11">
      <c r="A30" s="218"/>
      <c r="B30" s="214"/>
      <c r="C30" s="222"/>
      <c r="D30" s="213"/>
      <c r="E30" s="222"/>
      <c r="F30" s="213"/>
      <c r="G30" s="212"/>
      <c r="H30" s="213"/>
      <c r="I30" s="225"/>
      <c r="J30" s="213"/>
      <c r="K30" s="213"/>
    </row>
    <row r="31" spans="1:11">
      <c r="A31" s="218"/>
      <c r="B31" s="214"/>
      <c r="C31" s="219"/>
      <c r="D31" s="226"/>
      <c r="E31" s="223"/>
      <c r="F31" s="226"/>
      <c r="G31" s="227"/>
      <c r="H31" s="226"/>
      <c r="J31" s="226"/>
      <c r="K31" s="226"/>
    </row>
    <row r="32" spans="1:11">
      <c r="A32" s="218"/>
      <c r="B32" s="214"/>
      <c r="C32" s="225"/>
      <c r="D32" s="217"/>
      <c r="E32" s="224"/>
      <c r="F32" s="217"/>
      <c r="G32" s="215"/>
      <c r="H32" s="217"/>
      <c r="I32" s="221"/>
      <c r="J32" s="217"/>
      <c r="K32" s="217"/>
    </row>
    <row r="33" spans="1:11">
      <c r="A33" s="218"/>
      <c r="B33" s="214"/>
      <c r="C33" s="224"/>
      <c r="D33" s="214"/>
      <c r="E33" s="219"/>
      <c r="F33" s="214"/>
      <c r="G33" s="218"/>
      <c r="H33" s="214"/>
      <c r="I33" s="220"/>
      <c r="J33" s="214"/>
      <c r="K33" s="214"/>
    </row>
    <row r="34" spans="1:11">
      <c r="A34" s="218"/>
      <c r="B34" s="214"/>
      <c r="C34" s="219"/>
      <c r="D34" s="214"/>
      <c r="E34" s="219"/>
      <c r="F34" s="214"/>
      <c r="G34" s="218"/>
      <c r="H34" s="214"/>
      <c r="I34" s="220"/>
      <c r="J34" s="214"/>
      <c r="K34" s="214"/>
    </row>
    <row r="35" spans="1:11">
      <c r="A35" s="218"/>
      <c r="B35" s="214"/>
      <c r="D35" s="213"/>
      <c r="E35" s="222"/>
      <c r="F35" s="213"/>
      <c r="G35" s="212"/>
      <c r="H35" s="213"/>
      <c r="I35" s="225"/>
      <c r="J35" s="213"/>
      <c r="K35" s="213"/>
    </row>
    <row r="36" spans="1:11">
      <c r="A36" s="218"/>
      <c r="B36" s="214"/>
      <c r="C36" s="219"/>
      <c r="D36" s="213"/>
      <c r="E36" s="222"/>
      <c r="F36" s="214"/>
      <c r="G36" s="218"/>
      <c r="H36" s="214"/>
      <c r="I36" s="218"/>
      <c r="J36" s="214"/>
      <c r="K36" s="214"/>
    </row>
    <row r="37" spans="1:11">
      <c r="A37" s="218"/>
      <c r="B37" s="214"/>
      <c r="C37" s="219"/>
      <c r="D37" s="213"/>
      <c r="E37" s="222"/>
      <c r="F37" s="213"/>
      <c r="G37" s="212"/>
      <c r="H37" s="226"/>
      <c r="I37" s="227"/>
      <c r="J37" s="226"/>
      <c r="K37" s="226"/>
    </row>
    <row r="38" spans="1:11">
      <c r="A38" s="218"/>
      <c r="B38" s="214"/>
      <c r="C38" s="223"/>
      <c r="D38" s="226"/>
      <c r="E38" s="223"/>
      <c r="F38" s="226"/>
      <c r="G38" s="227"/>
      <c r="H38" s="217"/>
      <c r="I38" s="214"/>
      <c r="J38" s="214"/>
      <c r="K38" s="214"/>
    </row>
    <row r="39" spans="1:11">
      <c r="A39" s="218"/>
      <c r="B39" s="214"/>
      <c r="C39" s="214"/>
      <c r="D39" s="217"/>
      <c r="E39" s="214"/>
      <c r="F39" s="214"/>
      <c r="G39" s="218"/>
      <c r="H39" s="214"/>
      <c r="I39" s="225"/>
      <c r="J39" s="213"/>
      <c r="K39" s="213"/>
    </row>
    <row r="40" spans="1:11">
      <c r="A40" s="218"/>
      <c r="B40" s="214"/>
      <c r="C40" s="214"/>
      <c r="D40" s="214"/>
      <c r="E40" s="213"/>
      <c r="F40" s="213"/>
      <c r="G40" s="212"/>
      <c r="H40" s="226"/>
      <c r="J40" s="226"/>
      <c r="K40" s="226"/>
    </row>
    <row r="41" spans="1:11">
      <c r="A41" s="218"/>
      <c r="B41" s="214"/>
      <c r="C41" s="226"/>
      <c r="D41" s="213"/>
      <c r="F41" s="226"/>
      <c r="G41" s="227"/>
      <c r="H41" s="214"/>
      <c r="I41" s="220"/>
      <c r="J41" s="214"/>
      <c r="K41" s="214"/>
    </row>
    <row r="42" spans="1:11">
      <c r="A42" s="218"/>
      <c r="B42" s="214"/>
      <c r="C42" s="214"/>
      <c r="D42" s="214"/>
      <c r="E42" s="219"/>
      <c r="F42" s="214"/>
      <c r="G42" s="218"/>
      <c r="H42" s="214"/>
      <c r="I42" s="220"/>
      <c r="J42" s="214"/>
      <c r="K42" s="214"/>
    </row>
    <row r="43" spans="1:11">
      <c r="A43" s="212"/>
      <c r="B43" s="214"/>
      <c r="C43" s="217"/>
      <c r="D43" s="224"/>
      <c r="E43" s="226"/>
      <c r="F43" s="226"/>
      <c r="G43" s="218"/>
      <c r="H43" s="214"/>
      <c r="I43" s="220"/>
      <c r="J43" s="214"/>
      <c r="K43" s="214"/>
    </row>
    <row r="44" spans="1:11">
      <c r="A44" s="218"/>
      <c r="B44" s="214"/>
      <c r="C44" s="214"/>
      <c r="D44" s="219"/>
      <c r="E44" s="214"/>
      <c r="F44" s="214"/>
      <c r="G44" s="212"/>
      <c r="H44" s="213"/>
      <c r="I44" s="225"/>
      <c r="J44" s="213"/>
      <c r="K44" s="213"/>
    </row>
    <row r="45" spans="1:11">
      <c r="A45" s="218"/>
      <c r="B45" s="214"/>
      <c r="C45" s="213"/>
      <c r="D45" s="222"/>
      <c r="E45" s="213"/>
      <c r="F45" s="213"/>
      <c r="G45" s="212"/>
      <c r="H45" s="214"/>
      <c r="I45" s="214"/>
      <c r="J45" s="214"/>
      <c r="K45" s="214"/>
    </row>
    <row r="46" spans="1:11">
      <c r="A46" s="215"/>
      <c r="B46" s="217"/>
      <c r="C46" s="217"/>
      <c r="D46" s="224"/>
      <c r="E46" s="217"/>
      <c r="F46" s="217"/>
      <c r="G46" s="215"/>
      <c r="H46" s="217"/>
      <c r="I46" s="221"/>
      <c r="J46" s="217"/>
      <c r="K46" s="217"/>
    </row>
    <row r="47" spans="1:11">
      <c r="A47" s="214"/>
      <c r="B47" s="214"/>
      <c r="C47" s="214"/>
      <c r="D47" s="219"/>
      <c r="E47" s="214"/>
      <c r="F47" s="214"/>
      <c r="G47" s="220"/>
      <c r="H47" s="214"/>
      <c r="I47" s="220"/>
      <c r="J47" s="214"/>
      <c r="K47" s="214"/>
    </row>
    <row r="48" spans="1:11">
      <c r="A48" s="230"/>
      <c r="B48" s="231"/>
      <c r="C48" s="231"/>
      <c r="D48" s="224"/>
      <c r="E48" s="217"/>
      <c r="F48" s="217"/>
      <c r="G48" s="231"/>
      <c r="H48" s="231"/>
      <c r="I48" s="231"/>
      <c r="J48" s="231"/>
      <c r="K48" s="231"/>
    </row>
    <row r="51" spans="8:8">
      <c r="H51" s="232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F242-FBA4-49DE-B4B2-DC8FAEE62282}">
  <sheetPr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184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27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27" ht="15.6" customHeight="1">
      <c r="A7" s="236" t="s">
        <v>18</v>
      </c>
      <c r="B7" s="237">
        <v>743738</v>
      </c>
      <c r="C7" s="237">
        <v>919967</v>
      </c>
      <c r="D7" s="237">
        <v>2791961</v>
      </c>
      <c r="E7" s="237">
        <v>2762422</v>
      </c>
      <c r="F7" s="238">
        <v>-1.0580018846968069</v>
      </c>
      <c r="G7" s="6"/>
    </row>
    <row r="8" spans="1:27" s="33" customFormat="1" ht="15.6" customHeight="1">
      <c r="A8" s="236" t="s">
        <v>11</v>
      </c>
      <c r="B8" s="237">
        <v>93913</v>
      </c>
      <c r="C8" s="237">
        <v>42292</v>
      </c>
      <c r="D8" s="237">
        <v>292532</v>
      </c>
      <c r="E8" s="237">
        <v>179199</v>
      </c>
      <c r="F8" s="238">
        <v>-38.742086335853863</v>
      </c>
      <c r="G8" s="239"/>
    </row>
    <row r="9" spans="1:27" ht="15.6" customHeight="1">
      <c r="A9" s="236" t="s">
        <v>8</v>
      </c>
      <c r="B9" s="237">
        <v>88847</v>
      </c>
      <c r="C9" s="237">
        <v>60625</v>
      </c>
      <c r="D9" s="237">
        <v>309740</v>
      </c>
      <c r="E9" s="237">
        <v>261212</v>
      </c>
      <c r="F9" s="238">
        <v>-15.667333892942469</v>
      </c>
      <c r="G9" s="6"/>
    </row>
    <row r="10" spans="1:27" ht="15.6" customHeight="1">
      <c r="A10" s="236" t="s">
        <v>10</v>
      </c>
      <c r="B10" s="237">
        <v>94310</v>
      </c>
      <c r="C10" s="237">
        <v>180496</v>
      </c>
      <c r="D10" s="237">
        <v>577386</v>
      </c>
      <c r="E10" s="237">
        <v>676356</v>
      </c>
      <c r="F10" s="238">
        <v>17.141046024669809</v>
      </c>
    </row>
    <row r="11" spans="1:27" ht="15.6" customHeight="1">
      <c r="A11" s="236" t="s">
        <v>9</v>
      </c>
      <c r="B11" s="237">
        <v>1446583</v>
      </c>
      <c r="C11" s="237">
        <v>1572542</v>
      </c>
      <c r="D11" s="237">
        <v>5890020</v>
      </c>
      <c r="E11" s="237">
        <v>5785155</v>
      </c>
      <c r="F11" s="238">
        <v>-1.7803844469118959</v>
      </c>
    </row>
    <row r="12" spans="1:27" ht="15.6" customHeight="1">
      <c r="A12" s="236" t="s">
        <v>6</v>
      </c>
      <c r="B12" s="237">
        <v>103356</v>
      </c>
      <c r="C12" s="237">
        <v>86577</v>
      </c>
      <c r="D12" s="237">
        <v>359597</v>
      </c>
      <c r="E12" s="237">
        <v>415594</v>
      </c>
      <c r="F12" s="238">
        <v>15.572154383935359</v>
      </c>
    </row>
    <row r="13" spans="1:27" ht="15.6" customHeight="1">
      <c r="A13" s="236" t="s">
        <v>175</v>
      </c>
      <c r="B13" s="237">
        <v>7421</v>
      </c>
      <c r="C13" s="237">
        <v>68342</v>
      </c>
      <c r="D13" s="237">
        <v>60440</v>
      </c>
      <c r="E13" s="237">
        <v>86399</v>
      </c>
      <c r="F13" s="238">
        <v>42.950033090668427</v>
      </c>
    </row>
    <row r="14" spans="1:27" ht="15.6" customHeight="1">
      <c r="A14" s="236" t="s">
        <v>148</v>
      </c>
      <c r="B14" s="237">
        <v>1689771</v>
      </c>
      <c r="C14" s="237">
        <v>1735451</v>
      </c>
      <c r="D14" s="237">
        <v>5915201</v>
      </c>
      <c r="E14" s="237">
        <v>6127948</v>
      </c>
      <c r="F14" s="238">
        <v>3.5966148910239899</v>
      </c>
    </row>
    <row r="15" spans="1:27" ht="15.6" customHeight="1">
      <c r="A15" s="236" t="s">
        <v>145</v>
      </c>
      <c r="B15" s="237">
        <v>1871964</v>
      </c>
      <c r="C15" s="237">
        <v>1925071</v>
      </c>
      <c r="D15" s="237">
        <v>7302369</v>
      </c>
      <c r="E15" s="237">
        <v>7570634</v>
      </c>
      <c r="F15" s="238">
        <v>3.673670832027256</v>
      </c>
    </row>
    <row r="16" spans="1:27" ht="15.6" customHeight="1">
      <c r="A16" s="236" t="s">
        <v>144</v>
      </c>
      <c r="B16" s="237">
        <v>1781577</v>
      </c>
      <c r="C16" s="237">
        <v>1554866</v>
      </c>
      <c r="D16" s="237">
        <v>8039174</v>
      </c>
      <c r="E16" s="237">
        <v>7722329</v>
      </c>
      <c r="F16" s="238">
        <v>-3.9412631198180321</v>
      </c>
      <c r="G16" s="1"/>
    </row>
    <row r="17" spans="1:7" ht="15.6" customHeight="1">
      <c r="A17" s="236" t="s">
        <v>150</v>
      </c>
      <c r="B17" s="237">
        <v>1043325</v>
      </c>
      <c r="C17" s="237">
        <v>1291629</v>
      </c>
      <c r="D17" s="237">
        <v>4210206</v>
      </c>
      <c r="E17" s="237">
        <v>4320744</v>
      </c>
      <c r="F17" s="238">
        <v>2.625477233180519</v>
      </c>
      <c r="G17" s="2"/>
    </row>
    <row r="18" spans="1:7" ht="15.6" customHeight="1">
      <c r="A18" s="236" t="s">
        <v>147</v>
      </c>
      <c r="B18" s="237">
        <v>52439</v>
      </c>
      <c r="C18" s="237">
        <v>68698</v>
      </c>
      <c r="D18" s="237">
        <v>126212</v>
      </c>
      <c r="E18" s="237">
        <v>238402</v>
      </c>
      <c r="F18" s="238">
        <v>88.890121383069754</v>
      </c>
    </row>
    <row r="19" spans="1:7" ht="15.6" customHeight="1">
      <c r="A19" s="236" t="s">
        <v>143</v>
      </c>
      <c r="B19" s="237">
        <v>443385</v>
      </c>
      <c r="C19" s="237">
        <v>489205</v>
      </c>
      <c r="D19" s="237">
        <v>1415606</v>
      </c>
      <c r="E19" s="237">
        <v>1807983</v>
      </c>
      <c r="F19" s="238">
        <v>27.717952594154031</v>
      </c>
    </row>
    <row r="20" spans="1:7" ht="15.6" customHeight="1">
      <c r="A20" s="236" t="s">
        <v>142</v>
      </c>
      <c r="B20" s="237">
        <v>1022838</v>
      </c>
      <c r="C20" s="237">
        <v>577619</v>
      </c>
      <c r="D20" s="237">
        <v>3958893</v>
      </c>
      <c r="E20" s="237">
        <v>2564108</v>
      </c>
      <c r="F20" s="238">
        <v>-35.2316922937801</v>
      </c>
    </row>
    <row r="21" spans="1:7" ht="15.6" customHeight="1">
      <c r="A21" s="236" t="s">
        <v>149</v>
      </c>
      <c r="B21" s="237">
        <v>1232996</v>
      </c>
      <c r="C21" s="237">
        <v>1475023</v>
      </c>
      <c r="D21" s="237">
        <v>5008547</v>
      </c>
      <c r="E21" s="237">
        <v>5094407</v>
      </c>
      <c r="F21" s="238">
        <v>1.714269627498751</v>
      </c>
    </row>
    <row r="22" spans="1:7" ht="15.6" customHeight="1">
      <c r="A22" s="236" t="s">
        <v>146</v>
      </c>
      <c r="B22" s="237">
        <v>182863</v>
      </c>
      <c r="C22" s="237">
        <v>187927</v>
      </c>
      <c r="D22" s="237">
        <v>629113</v>
      </c>
      <c r="E22" s="237">
        <v>713103</v>
      </c>
      <c r="F22" s="238">
        <v>13.350542748282111</v>
      </c>
    </row>
    <row r="23" spans="1:7" ht="15.6" customHeight="1">
      <c r="A23" s="236" t="s">
        <v>165</v>
      </c>
      <c r="B23" s="237">
        <v>36519</v>
      </c>
      <c r="C23" s="237">
        <v>82383</v>
      </c>
      <c r="D23" s="237">
        <v>315633</v>
      </c>
      <c r="E23" s="237">
        <v>346209</v>
      </c>
      <c r="F23" s="238">
        <v>9.6872000076037637</v>
      </c>
    </row>
    <row r="24" spans="1:7" ht="15.6" customHeight="1">
      <c r="A24" s="236" t="s">
        <v>141</v>
      </c>
      <c r="B24" s="237">
        <v>105920</v>
      </c>
      <c r="C24" s="237">
        <v>70245</v>
      </c>
      <c r="D24" s="237">
        <v>522500</v>
      </c>
      <c r="E24" s="237">
        <v>374046</v>
      </c>
      <c r="F24" s="238">
        <v>-28.412248803827751</v>
      </c>
    </row>
    <row r="25" spans="1:7" ht="15.6" customHeight="1">
      <c r="A25" s="236" t="s">
        <v>140</v>
      </c>
      <c r="B25" s="237">
        <v>88</v>
      </c>
      <c r="C25" s="237">
        <v>0</v>
      </c>
      <c r="D25" s="237">
        <v>88</v>
      </c>
      <c r="E25" s="237">
        <v>0</v>
      </c>
      <c r="F25" s="238">
        <v>-100</v>
      </c>
    </row>
    <row r="26" spans="1:7" ht="15.6" customHeight="1">
      <c r="A26" s="236" t="s">
        <v>152</v>
      </c>
      <c r="B26" s="237">
        <v>67687</v>
      </c>
      <c r="C26" s="237">
        <v>32160</v>
      </c>
      <c r="D26" s="237">
        <v>374006</v>
      </c>
      <c r="E26" s="237">
        <v>263012</v>
      </c>
      <c r="F26" s="238">
        <v>-29.67706400432078</v>
      </c>
    </row>
    <row r="27" spans="1:7" ht="15.6" customHeight="1">
      <c r="A27" s="236" t="s">
        <v>173</v>
      </c>
      <c r="B27" s="237">
        <v>170322</v>
      </c>
      <c r="C27" s="237">
        <v>234129</v>
      </c>
      <c r="D27" s="237">
        <v>741255</v>
      </c>
      <c r="E27" s="237">
        <v>789258</v>
      </c>
      <c r="F27" s="238">
        <v>6.4759091001072449</v>
      </c>
    </row>
    <row r="28" spans="1:7" ht="15.6" customHeight="1">
      <c r="A28" s="236" t="s">
        <v>177</v>
      </c>
      <c r="B28" s="237">
        <v>120153</v>
      </c>
      <c r="C28" s="237">
        <v>138395</v>
      </c>
      <c r="D28" s="237">
        <v>396234</v>
      </c>
      <c r="E28" s="237">
        <v>465104</v>
      </c>
      <c r="F28" s="238">
        <v>17.381143465729849</v>
      </c>
    </row>
    <row r="29" spans="1:7" ht="15.6" customHeight="1">
      <c r="A29" s="236" t="s">
        <v>178</v>
      </c>
      <c r="B29" s="237">
        <v>217176</v>
      </c>
      <c r="C29" s="237">
        <v>247592</v>
      </c>
      <c r="D29" s="237">
        <v>963849</v>
      </c>
      <c r="E29" s="237">
        <v>971755</v>
      </c>
      <c r="F29" s="238">
        <v>0.8202529649353778</v>
      </c>
    </row>
    <row r="30" spans="1:7" ht="15.6" customHeight="1">
      <c r="A30" s="236" t="s">
        <v>179</v>
      </c>
      <c r="B30" s="237">
        <v>164544</v>
      </c>
      <c r="C30" s="237">
        <v>158253</v>
      </c>
      <c r="D30" s="237">
        <v>698903</v>
      </c>
      <c r="E30" s="237">
        <v>641548</v>
      </c>
      <c r="F30" s="238">
        <v>-8.206432079988204</v>
      </c>
    </row>
    <row r="31" spans="1:7" ht="15.6" customHeight="1">
      <c r="A31" s="236" t="s">
        <v>180</v>
      </c>
      <c r="B31" s="237">
        <v>1912590</v>
      </c>
      <c r="C31" s="237">
        <v>1973442</v>
      </c>
      <c r="D31" s="237">
        <v>7128636</v>
      </c>
      <c r="E31" s="237">
        <v>7192125</v>
      </c>
      <c r="F31" s="238">
        <v>0.89061918717689537</v>
      </c>
    </row>
    <row r="32" spans="1:7" ht="15.6" customHeight="1">
      <c r="A32" s="236" t="s">
        <v>181</v>
      </c>
      <c r="B32" s="237">
        <v>1453994</v>
      </c>
      <c r="C32" s="237">
        <v>1592571</v>
      </c>
      <c r="D32" s="237">
        <v>5627986</v>
      </c>
      <c r="E32" s="237">
        <v>5984462</v>
      </c>
      <c r="F32" s="238">
        <v>6.3339887483728603</v>
      </c>
    </row>
    <row r="33" spans="1:6" ht="15.6" customHeight="1">
      <c r="A33" s="236" t="s">
        <v>182</v>
      </c>
      <c r="B33" s="237">
        <v>151765</v>
      </c>
      <c r="C33" s="237">
        <v>172380</v>
      </c>
      <c r="D33" s="237">
        <v>567713</v>
      </c>
      <c r="E33" s="237">
        <v>593128</v>
      </c>
      <c r="F33" s="238">
        <v>4.476733842628235</v>
      </c>
    </row>
    <row r="34" spans="1:6" ht="15.6" customHeight="1">
      <c r="A34" s="236" t="s">
        <v>183</v>
      </c>
      <c r="B34" s="237">
        <v>80448</v>
      </c>
      <c r="C34" s="237">
        <v>51535</v>
      </c>
      <c r="D34" s="237">
        <v>263945</v>
      </c>
      <c r="E34" s="237">
        <v>259008</v>
      </c>
      <c r="F34" s="238">
        <v>-1.8704654378753101</v>
      </c>
    </row>
    <row r="35" spans="1:6" ht="15.6" customHeight="1">
      <c r="A35" s="240" t="s">
        <v>153</v>
      </c>
      <c r="B35" s="241">
        <f>SUM(B7:B34)</f>
        <v>16380532</v>
      </c>
      <c r="C35" s="241">
        <f>SUM(C7:C34)</f>
        <v>16989415</v>
      </c>
      <c r="D35" s="241">
        <f>SUM(D7:D34)</f>
        <v>64487745</v>
      </c>
      <c r="E35" s="241">
        <f>SUM(E7:E34)</f>
        <v>64205650</v>
      </c>
      <c r="F35" s="242">
        <f>E35*100/D35-100</f>
        <v>-0.43743970269079568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5" priority="2">
      <formula>MOD(ROW(),2)=0</formula>
    </cfRule>
  </conditionalFormatting>
  <conditionalFormatting sqref="F7:F35">
    <cfRule type="expression" dxfId="1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DBFD-2F34-4A3B-B2BB-D7F470FF93C3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188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464758</v>
      </c>
      <c r="C7" s="237">
        <v>622722</v>
      </c>
      <c r="D7" s="237">
        <v>1807707</v>
      </c>
      <c r="E7" s="237">
        <v>1851932</v>
      </c>
      <c r="F7" s="238">
        <v>2.4464694776310552</v>
      </c>
      <c r="G7" s="6"/>
    </row>
    <row r="8" spans="1:14" s="33" customFormat="1" ht="15.6" customHeight="1">
      <c r="A8" s="236" t="s">
        <v>11</v>
      </c>
      <c r="B8" s="237">
        <v>2000</v>
      </c>
      <c r="C8" s="237">
        <v>2100</v>
      </c>
      <c r="D8" s="237">
        <v>2000</v>
      </c>
      <c r="E8" s="237">
        <v>4200</v>
      </c>
      <c r="F8" s="238">
        <v>110</v>
      </c>
    </row>
    <row r="9" spans="1:14" ht="15.6" customHeight="1">
      <c r="A9" s="236" t="s">
        <v>8</v>
      </c>
      <c r="B9" s="237">
        <v>0</v>
      </c>
      <c r="C9" s="237">
        <v>6012</v>
      </c>
      <c r="D9" s="237">
        <v>12032</v>
      </c>
      <c r="E9" s="237">
        <v>22914</v>
      </c>
      <c r="F9" s="238">
        <v>90.442154255319139</v>
      </c>
      <c r="G9" s="6"/>
    </row>
    <row r="10" spans="1:14" ht="15.6" customHeight="1">
      <c r="A10" s="236" t="s">
        <v>10</v>
      </c>
      <c r="B10" s="237">
        <v>17388</v>
      </c>
      <c r="C10" s="237">
        <v>11228</v>
      </c>
      <c r="D10" s="237">
        <v>99189</v>
      </c>
      <c r="E10" s="237">
        <v>54508</v>
      </c>
      <c r="F10" s="238">
        <v>-45.046325701438668</v>
      </c>
    </row>
    <row r="11" spans="1:14" ht="15.6" customHeight="1">
      <c r="A11" s="236" t="s">
        <v>9</v>
      </c>
      <c r="B11" s="237">
        <v>918606</v>
      </c>
      <c r="C11" s="237">
        <v>1008122</v>
      </c>
      <c r="D11" s="237">
        <v>3839547</v>
      </c>
      <c r="E11" s="237">
        <v>3739893</v>
      </c>
      <c r="F11" s="238">
        <v>-2.5954624334589478</v>
      </c>
    </row>
    <row r="12" spans="1:14" ht="15.6" customHeight="1">
      <c r="A12" s="236" t="s">
        <v>6</v>
      </c>
      <c r="B12" s="237">
        <v>3046</v>
      </c>
      <c r="C12" s="237">
        <v>0</v>
      </c>
      <c r="D12" s="237">
        <v>20502</v>
      </c>
      <c r="E12" s="237">
        <v>4697</v>
      </c>
      <c r="F12" s="238">
        <v>-77.090039996097943</v>
      </c>
    </row>
    <row r="13" spans="1:14" ht="15.6" customHeight="1">
      <c r="A13" s="236" t="s">
        <v>175</v>
      </c>
      <c r="B13" s="237">
        <v>0</v>
      </c>
      <c r="C13" s="237">
        <v>54239</v>
      </c>
      <c r="D13" s="237">
        <v>30992</v>
      </c>
      <c r="E13" s="237">
        <v>54239</v>
      </c>
      <c r="F13" s="238">
        <v>75.009679917398046</v>
      </c>
    </row>
    <row r="14" spans="1:14" ht="15.6" customHeight="1">
      <c r="A14" s="236" t="s">
        <v>148</v>
      </c>
      <c r="B14" s="237">
        <v>798014</v>
      </c>
      <c r="C14" s="237">
        <v>815442</v>
      </c>
      <c r="D14" s="237">
        <v>2356781</v>
      </c>
      <c r="E14" s="237">
        <v>2672798</v>
      </c>
      <c r="F14" s="238">
        <v>13.40884027832878</v>
      </c>
    </row>
    <row r="15" spans="1:14" ht="15.6" customHeight="1">
      <c r="A15" s="236" t="s">
        <v>145</v>
      </c>
      <c r="B15" s="237">
        <v>1464929</v>
      </c>
      <c r="C15" s="237">
        <v>1383617</v>
      </c>
      <c r="D15" s="237">
        <v>5434645</v>
      </c>
      <c r="E15" s="237">
        <v>5523451</v>
      </c>
      <c r="F15" s="238">
        <v>1.634071774697333</v>
      </c>
    </row>
    <row r="16" spans="1:14" ht="15.6" customHeight="1">
      <c r="A16" s="236" t="s">
        <v>144</v>
      </c>
      <c r="B16" s="237">
        <v>1469205</v>
      </c>
      <c r="C16" s="237">
        <v>1142428</v>
      </c>
      <c r="D16" s="237">
        <v>6327316</v>
      </c>
      <c r="E16" s="237">
        <v>6011290</v>
      </c>
      <c r="F16" s="238">
        <v>-4.9946296344295149</v>
      </c>
      <c r="G16" s="1"/>
    </row>
    <row r="17" spans="1:7" ht="15.6" customHeight="1">
      <c r="A17" s="236" t="s">
        <v>150</v>
      </c>
      <c r="B17" s="237">
        <v>466767</v>
      </c>
      <c r="C17" s="237">
        <v>559110</v>
      </c>
      <c r="D17" s="237">
        <v>2054522</v>
      </c>
      <c r="E17" s="237">
        <v>2075894</v>
      </c>
      <c r="F17" s="238">
        <v>1.0402419638241871</v>
      </c>
      <c r="G17" s="2"/>
    </row>
    <row r="18" spans="1:7" ht="15.6" customHeight="1">
      <c r="A18" s="236" t="s">
        <v>147</v>
      </c>
      <c r="B18" s="237">
        <v>52392</v>
      </c>
      <c r="C18" s="237">
        <v>68600</v>
      </c>
      <c r="D18" s="237">
        <v>125767</v>
      </c>
      <c r="E18" s="237">
        <v>237894</v>
      </c>
      <c r="F18" s="238">
        <v>89.154547695341392</v>
      </c>
    </row>
    <row r="19" spans="1:7" ht="15.6" customHeight="1">
      <c r="A19" s="236" t="s">
        <v>143</v>
      </c>
      <c r="B19" s="237">
        <v>213619</v>
      </c>
      <c r="C19" s="237">
        <v>191940</v>
      </c>
      <c r="D19" s="237">
        <v>704395</v>
      </c>
      <c r="E19" s="237">
        <v>856606</v>
      </c>
      <c r="F19" s="238">
        <v>21.608756450571061</v>
      </c>
    </row>
    <row r="20" spans="1:7" ht="15.6" customHeight="1">
      <c r="A20" s="236" t="s">
        <v>142</v>
      </c>
      <c r="B20" s="237">
        <v>82200</v>
      </c>
      <c r="C20" s="237">
        <v>112683</v>
      </c>
      <c r="D20" s="237">
        <v>373306</v>
      </c>
      <c r="E20" s="237">
        <v>376797</v>
      </c>
      <c r="F20" s="238">
        <v>0.93515775262117973</v>
      </c>
    </row>
    <row r="21" spans="1:7" ht="15.6" customHeight="1">
      <c r="A21" s="236" t="s">
        <v>149</v>
      </c>
      <c r="B21" s="237">
        <v>959758</v>
      </c>
      <c r="C21" s="237">
        <v>1162063</v>
      </c>
      <c r="D21" s="237">
        <v>4013000</v>
      </c>
      <c r="E21" s="237">
        <v>4163292</v>
      </c>
      <c r="F21" s="238">
        <v>3.7451283329180138</v>
      </c>
    </row>
    <row r="22" spans="1:7" ht="15.6" customHeight="1">
      <c r="A22" s="236" t="s">
        <v>146</v>
      </c>
      <c r="B22" s="237">
        <v>116753</v>
      </c>
      <c r="C22" s="237">
        <v>105545</v>
      </c>
      <c r="D22" s="237">
        <v>370058</v>
      </c>
      <c r="E22" s="237">
        <v>435300</v>
      </c>
      <c r="F22" s="238">
        <v>17.630209318539261</v>
      </c>
    </row>
    <row r="23" spans="1:7" ht="15.6" customHeight="1">
      <c r="A23" s="236" t="s">
        <v>165</v>
      </c>
      <c r="B23" s="237">
        <v>0</v>
      </c>
      <c r="C23" s="237">
        <v>5477</v>
      </c>
      <c r="D23" s="237">
        <v>12659</v>
      </c>
      <c r="E23" s="237">
        <v>27125</v>
      </c>
      <c r="F23" s="238">
        <v>114.27442925981519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7" ht="15.6" customHeight="1">
      <c r="A26" s="236" t="s">
        <v>152</v>
      </c>
      <c r="B26" s="237">
        <v>24590</v>
      </c>
      <c r="C26" s="237">
        <v>4907</v>
      </c>
      <c r="D26" s="237">
        <v>204552</v>
      </c>
      <c r="E26" s="237">
        <v>178517</v>
      </c>
      <c r="F26" s="238">
        <v>-12.727814932144399</v>
      </c>
    </row>
    <row r="27" spans="1:7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7" ht="15.6" customHeight="1">
      <c r="A28" s="236" t="s">
        <v>177</v>
      </c>
      <c r="B28" s="237">
        <v>81630</v>
      </c>
      <c r="C28" s="237">
        <v>89059</v>
      </c>
      <c r="D28" s="237">
        <v>234304</v>
      </c>
      <c r="E28" s="237">
        <v>291996</v>
      </c>
      <c r="F28" s="238">
        <v>24.622712373668389</v>
      </c>
    </row>
    <row r="29" spans="1:7" ht="15.6" customHeight="1">
      <c r="A29" s="236" t="s">
        <v>178</v>
      </c>
      <c r="B29" s="237">
        <v>5792</v>
      </c>
      <c r="C29" s="237">
        <v>22862</v>
      </c>
      <c r="D29" s="237">
        <v>56912</v>
      </c>
      <c r="E29" s="237">
        <v>59343</v>
      </c>
      <c r="F29" s="238">
        <v>4.271506887826817</v>
      </c>
    </row>
    <row r="30" spans="1:7" ht="15.6" customHeight="1">
      <c r="A30" s="236" t="s">
        <v>179</v>
      </c>
      <c r="B30" s="237">
        <v>42052</v>
      </c>
      <c r="C30" s="237">
        <v>26455</v>
      </c>
      <c r="D30" s="237">
        <v>124513</v>
      </c>
      <c r="E30" s="237">
        <v>211930</v>
      </c>
      <c r="F30" s="238">
        <v>70.207126966662116</v>
      </c>
    </row>
    <row r="31" spans="1:7" ht="15.6" customHeight="1">
      <c r="A31" s="236" t="s">
        <v>180</v>
      </c>
      <c r="B31" s="237">
        <v>1368590</v>
      </c>
      <c r="C31" s="237">
        <v>1417459</v>
      </c>
      <c r="D31" s="237">
        <v>4616438</v>
      </c>
      <c r="E31" s="237">
        <v>4727706</v>
      </c>
      <c r="F31" s="238">
        <v>2.4102565657764639</v>
      </c>
    </row>
    <row r="32" spans="1:7" ht="15.6" customHeight="1">
      <c r="A32" s="236" t="s">
        <v>181</v>
      </c>
      <c r="B32" s="237">
        <v>144576</v>
      </c>
      <c r="C32" s="237">
        <v>181767</v>
      </c>
      <c r="D32" s="237">
        <v>918968</v>
      </c>
      <c r="E32" s="237">
        <v>1050421</v>
      </c>
      <c r="F32" s="238">
        <v>14.304415387695769</v>
      </c>
    </row>
    <row r="33" spans="1:6" ht="15.6" customHeight="1">
      <c r="A33" s="236" t="s">
        <v>182</v>
      </c>
      <c r="B33" s="237">
        <v>3449</v>
      </c>
      <c r="C33" s="237">
        <v>2500</v>
      </c>
      <c r="D33" s="237">
        <v>6435</v>
      </c>
      <c r="E33" s="237">
        <v>10766</v>
      </c>
      <c r="F33" s="238">
        <v>67.303807303807304</v>
      </c>
    </row>
    <row r="34" spans="1:6" ht="15.6" customHeight="1">
      <c r="A34" s="236" t="s">
        <v>183</v>
      </c>
      <c r="B34" s="237">
        <v>42875</v>
      </c>
      <c r="C34" s="237">
        <v>19491</v>
      </c>
      <c r="D34" s="237">
        <v>111520</v>
      </c>
      <c r="E34" s="237">
        <v>86789</v>
      </c>
      <c r="F34" s="238">
        <v>-22.176291248206599</v>
      </c>
    </row>
    <row r="35" spans="1:6" ht="15.6" customHeight="1">
      <c r="A35" s="240" t="s">
        <v>153</v>
      </c>
      <c r="B35" s="241">
        <f>SUM(B7:B34)</f>
        <v>8742989</v>
      </c>
      <c r="C35" s="241">
        <f>SUM(C7:C34)</f>
        <v>9015828</v>
      </c>
      <c r="D35" s="241">
        <f>SUM(D7:D34)</f>
        <v>33858060</v>
      </c>
      <c r="E35" s="241">
        <f>SUM(E7:E34)</f>
        <v>34730298</v>
      </c>
      <c r="F35" s="242">
        <f>E35*100/D35-100</f>
        <v>2.5761605951433779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13" priority="2">
      <formula>MOD(ROW(),2)=0</formula>
    </cfRule>
  </conditionalFormatting>
  <conditionalFormatting sqref="F7:F35">
    <cfRule type="expression" dxfId="1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3885-9F10-45ED-91D0-3FB9690E5CEB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189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253711</v>
      </c>
      <c r="C7" s="237">
        <v>229540</v>
      </c>
      <c r="D7" s="237">
        <v>892687</v>
      </c>
      <c r="E7" s="237">
        <v>764381</v>
      </c>
      <c r="F7" s="238">
        <v>-14.373010920961089</v>
      </c>
      <c r="G7" s="6"/>
    </row>
    <row r="8" spans="1:14" ht="15.6" customHeight="1">
      <c r="A8" s="236" t="s">
        <v>11</v>
      </c>
      <c r="B8" s="237">
        <v>76931</v>
      </c>
      <c r="C8" s="237">
        <v>24380</v>
      </c>
      <c r="D8" s="237">
        <v>217634</v>
      </c>
      <c r="E8" s="237">
        <v>110171</v>
      </c>
      <c r="F8" s="238">
        <v>-49.377854563165677</v>
      </c>
    </row>
    <row r="9" spans="1:14" ht="15.6" customHeight="1">
      <c r="A9" s="236" t="s">
        <v>8</v>
      </c>
      <c r="B9" s="237">
        <v>34898</v>
      </c>
      <c r="C9" s="237">
        <v>6300</v>
      </c>
      <c r="D9" s="237">
        <v>85672</v>
      </c>
      <c r="E9" s="237">
        <v>49662</v>
      </c>
      <c r="F9" s="238">
        <v>-42.032402651974976</v>
      </c>
    </row>
    <row r="10" spans="1:14" ht="15.6" customHeight="1">
      <c r="A10" s="236" t="s">
        <v>10</v>
      </c>
      <c r="B10" s="237">
        <v>70549</v>
      </c>
      <c r="C10" s="237">
        <v>83538</v>
      </c>
      <c r="D10" s="237">
        <v>455842</v>
      </c>
      <c r="E10" s="237">
        <v>380108</v>
      </c>
      <c r="F10" s="238">
        <v>-16.61408996977023</v>
      </c>
    </row>
    <row r="11" spans="1:14" ht="15.6" customHeight="1">
      <c r="A11" s="236" t="s">
        <v>9</v>
      </c>
      <c r="B11" s="237">
        <v>25323</v>
      </c>
      <c r="C11" s="237">
        <v>2839</v>
      </c>
      <c r="D11" s="237">
        <v>66219</v>
      </c>
      <c r="E11" s="237">
        <v>49159</v>
      </c>
      <c r="F11" s="238">
        <v>-25.762998535163621</v>
      </c>
    </row>
    <row r="12" spans="1:14" ht="15.6" customHeight="1">
      <c r="A12" s="236" t="s">
        <v>6</v>
      </c>
      <c r="B12" s="237">
        <v>95054</v>
      </c>
      <c r="C12" s="237">
        <v>76902</v>
      </c>
      <c r="D12" s="237">
        <v>318823</v>
      </c>
      <c r="E12" s="237">
        <v>380045</v>
      </c>
      <c r="F12" s="238">
        <v>19.20250421080036</v>
      </c>
    </row>
    <row r="13" spans="1:14" ht="15.6" customHeight="1">
      <c r="A13" s="236" t="s">
        <v>175</v>
      </c>
      <c r="B13" s="237">
        <v>4900</v>
      </c>
      <c r="C13" s="237">
        <v>11628</v>
      </c>
      <c r="D13" s="237">
        <v>26240</v>
      </c>
      <c r="E13" s="237">
        <v>25799</v>
      </c>
      <c r="F13" s="238">
        <v>-1.680640243902445</v>
      </c>
    </row>
    <row r="14" spans="1:14" ht="15.6" customHeight="1">
      <c r="A14" s="236" t="s">
        <v>148</v>
      </c>
      <c r="B14" s="237">
        <v>156739</v>
      </c>
      <c r="C14" s="237">
        <v>194805</v>
      </c>
      <c r="D14" s="237">
        <v>807063</v>
      </c>
      <c r="E14" s="237">
        <v>701217</v>
      </c>
      <c r="F14" s="238">
        <v>-13.114961285550191</v>
      </c>
    </row>
    <row r="15" spans="1:14" ht="15.6" customHeight="1">
      <c r="A15" s="236" t="s">
        <v>145</v>
      </c>
      <c r="B15" s="237">
        <v>158932</v>
      </c>
      <c r="C15" s="237">
        <v>186907</v>
      </c>
      <c r="D15" s="237">
        <v>679706</v>
      </c>
      <c r="E15" s="237">
        <v>716471</v>
      </c>
      <c r="F15" s="238">
        <v>5.4089562251914742</v>
      </c>
    </row>
    <row r="16" spans="1:14" ht="15.6" customHeight="1">
      <c r="A16" s="236" t="s">
        <v>144</v>
      </c>
      <c r="B16" s="237">
        <v>277410</v>
      </c>
      <c r="C16" s="237">
        <v>375672</v>
      </c>
      <c r="D16" s="237">
        <v>1555311</v>
      </c>
      <c r="E16" s="237">
        <v>1560920</v>
      </c>
      <c r="F16" s="238">
        <v>0.36063526844471028</v>
      </c>
      <c r="G16" s="1"/>
    </row>
    <row r="17" spans="1:7" ht="15.6" customHeight="1">
      <c r="A17" s="236" t="s">
        <v>150</v>
      </c>
      <c r="B17" s="237">
        <v>564387</v>
      </c>
      <c r="C17" s="237">
        <v>714299</v>
      </c>
      <c r="D17" s="237">
        <v>2121206</v>
      </c>
      <c r="E17" s="237">
        <v>2197944</v>
      </c>
      <c r="F17" s="238">
        <v>3.6176590109588602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216757</v>
      </c>
      <c r="C19" s="237">
        <v>284938</v>
      </c>
      <c r="D19" s="237">
        <v>686338</v>
      </c>
      <c r="E19" s="237">
        <v>902733</v>
      </c>
      <c r="F19" s="238">
        <v>31.52892598107638</v>
      </c>
    </row>
    <row r="20" spans="1:7" ht="15.6" customHeight="1">
      <c r="A20" s="236" t="s">
        <v>142</v>
      </c>
      <c r="B20" s="237">
        <v>883711</v>
      </c>
      <c r="C20" s="237">
        <v>368857</v>
      </c>
      <c r="D20" s="237">
        <v>3404565</v>
      </c>
      <c r="E20" s="237">
        <v>1874109</v>
      </c>
      <c r="F20" s="238">
        <v>-44.95305567671641</v>
      </c>
    </row>
    <row r="21" spans="1:7" ht="15.6" customHeight="1">
      <c r="A21" s="236" t="s">
        <v>149</v>
      </c>
      <c r="B21" s="237">
        <v>253555</v>
      </c>
      <c r="C21" s="237">
        <v>291065</v>
      </c>
      <c r="D21" s="237">
        <v>964612</v>
      </c>
      <c r="E21" s="237">
        <v>846946</v>
      </c>
      <c r="F21" s="238">
        <v>-12.19827246602779</v>
      </c>
    </row>
    <row r="22" spans="1:7" ht="15.6" customHeight="1">
      <c r="A22" s="236" t="s">
        <v>146</v>
      </c>
      <c r="B22" s="237">
        <v>27866</v>
      </c>
      <c r="C22" s="237">
        <v>34327</v>
      </c>
      <c r="D22" s="237">
        <v>116472</v>
      </c>
      <c r="E22" s="237">
        <v>108033</v>
      </c>
      <c r="F22" s="238">
        <v>-7.2455182361425869</v>
      </c>
    </row>
    <row r="23" spans="1:7" ht="15.6" customHeight="1">
      <c r="A23" s="236" t="s">
        <v>165</v>
      </c>
      <c r="B23" s="237">
        <v>22850</v>
      </c>
      <c r="C23" s="237">
        <v>55509</v>
      </c>
      <c r="D23" s="237">
        <v>252404</v>
      </c>
      <c r="E23" s="237">
        <v>241141</v>
      </c>
      <c r="F23" s="238">
        <v>-4.462290613460965</v>
      </c>
    </row>
    <row r="24" spans="1:7" ht="15.6" customHeight="1">
      <c r="A24" s="236" t="s">
        <v>141</v>
      </c>
      <c r="B24" s="237">
        <v>64106</v>
      </c>
      <c r="C24" s="237">
        <v>21277</v>
      </c>
      <c r="D24" s="237">
        <v>378311</v>
      </c>
      <c r="E24" s="237">
        <v>205419</v>
      </c>
      <c r="F24" s="238">
        <v>-45.701023760873987</v>
      </c>
    </row>
    <row r="25" spans="1:7" ht="15.6" customHeight="1">
      <c r="A25" s="236" t="s">
        <v>140</v>
      </c>
      <c r="B25" s="237">
        <v>88</v>
      </c>
      <c r="C25" s="237">
        <v>0</v>
      </c>
      <c r="D25" s="237">
        <v>88</v>
      </c>
      <c r="E25" s="237">
        <v>0</v>
      </c>
      <c r="F25" s="238">
        <v>-100</v>
      </c>
    </row>
    <row r="26" spans="1:7" ht="15.6" customHeight="1">
      <c r="A26" s="236" t="s">
        <v>152</v>
      </c>
      <c r="B26" s="237">
        <v>11857</v>
      </c>
      <c r="C26" s="237">
        <v>11579</v>
      </c>
      <c r="D26" s="237">
        <v>50080</v>
      </c>
      <c r="E26" s="237">
        <v>54930</v>
      </c>
      <c r="F26" s="238">
        <v>9.6845047923322625</v>
      </c>
    </row>
    <row r="27" spans="1:7" ht="15.6" customHeight="1">
      <c r="A27" s="236" t="s">
        <v>173</v>
      </c>
      <c r="B27" s="237">
        <v>60379</v>
      </c>
      <c r="C27" s="237">
        <v>72722</v>
      </c>
      <c r="D27" s="237">
        <v>303207</v>
      </c>
      <c r="E27" s="237">
        <v>237553</v>
      </c>
      <c r="F27" s="238">
        <v>-21.65319402256544</v>
      </c>
    </row>
    <row r="28" spans="1:7" ht="15.6" customHeight="1">
      <c r="A28" s="236" t="s">
        <v>177</v>
      </c>
      <c r="B28" s="237">
        <v>12559</v>
      </c>
      <c r="C28" s="237">
        <v>14851</v>
      </c>
      <c r="D28" s="237">
        <v>54236</v>
      </c>
      <c r="E28" s="237">
        <v>56864</v>
      </c>
      <c r="F28" s="238">
        <v>4.8454900803894114</v>
      </c>
    </row>
    <row r="29" spans="1:7" ht="15.6" customHeight="1">
      <c r="A29" s="236" t="s">
        <v>178</v>
      </c>
      <c r="B29" s="237">
        <v>145285</v>
      </c>
      <c r="C29" s="237">
        <v>143179</v>
      </c>
      <c r="D29" s="237">
        <v>611799</v>
      </c>
      <c r="E29" s="237">
        <v>636251</v>
      </c>
      <c r="F29" s="238">
        <v>3.9967374905810549</v>
      </c>
    </row>
    <row r="30" spans="1:7" ht="15.6" customHeight="1">
      <c r="A30" s="236" t="s">
        <v>179</v>
      </c>
      <c r="B30" s="237">
        <v>109443</v>
      </c>
      <c r="C30" s="237">
        <v>124419</v>
      </c>
      <c r="D30" s="237">
        <v>532092</v>
      </c>
      <c r="E30" s="237">
        <v>405469</v>
      </c>
      <c r="F30" s="238">
        <v>-23.797200484126801</v>
      </c>
    </row>
    <row r="31" spans="1:7" ht="15.6" customHeight="1">
      <c r="A31" s="236" t="s">
        <v>180</v>
      </c>
      <c r="B31" s="237">
        <v>455077</v>
      </c>
      <c r="C31" s="237">
        <v>427501</v>
      </c>
      <c r="D31" s="237">
        <v>2182913</v>
      </c>
      <c r="E31" s="237">
        <v>2075061</v>
      </c>
      <c r="F31" s="238">
        <v>-4.9407374457891819</v>
      </c>
    </row>
    <row r="32" spans="1:7" ht="15.6" customHeight="1">
      <c r="A32" s="236" t="s">
        <v>181</v>
      </c>
      <c r="B32" s="237">
        <v>171997</v>
      </c>
      <c r="C32" s="237">
        <v>169053</v>
      </c>
      <c r="D32" s="237">
        <v>632204</v>
      </c>
      <c r="E32" s="237">
        <v>601847</v>
      </c>
      <c r="F32" s="238">
        <v>-4.8017728454739341</v>
      </c>
    </row>
    <row r="33" spans="1:7" ht="15.6" customHeight="1">
      <c r="A33" s="236" t="s">
        <v>182</v>
      </c>
      <c r="B33" s="237">
        <v>3575</v>
      </c>
      <c r="C33" s="237">
        <v>4105</v>
      </c>
      <c r="D33" s="237">
        <v>17462</v>
      </c>
      <c r="E33" s="237">
        <v>16549</v>
      </c>
      <c r="F33" s="238">
        <v>-5.2284961630970059</v>
      </c>
    </row>
    <row r="34" spans="1:7" ht="15.6" customHeight="1">
      <c r="A34" s="236" t="s">
        <v>183</v>
      </c>
      <c r="B34" s="237">
        <v>14324</v>
      </c>
      <c r="C34" s="237">
        <v>7333</v>
      </c>
      <c r="D34" s="237">
        <v>56553</v>
      </c>
      <c r="E34" s="237">
        <v>76508</v>
      </c>
      <c r="F34" s="238">
        <v>35.285484412851673</v>
      </c>
    </row>
    <row r="35" spans="1:7" s="33" customFormat="1" ht="15.6" customHeight="1">
      <c r="A35" s="240" t="s">
        <v>153</v>
      </c>
      <c r="B35" s="241">
        <f>SUM(B7:B34)</f>
        <v>4172263</v>
      </c>
      <c r="C35" s="241">
        <f>SUM(C7:C34)</f>
        <v>3937525</v>
      </c>
      <c r="D35" s="241">
        <f>SUM(D7:D34)</f>
        <v>17469739</v>
      </c>
      <c r="E35" s="241">
        <f>SUM(E7:E34)</f>
        <v>15275290</v>
      </c>
      <c r="F35" s="242">
        <f>E35*100/D35-100</f>
        <v>-12.561429795831529</v>
      </c>
      <c r="G35" s="239"/>
    </row>
    <row r="36" spans="1:7" ht="15.6" customHeight="1">
      <c r="A36" s="46" t="s">
        <v>187</v>
      </c>
      <c r="B36" s="151"/>
      <c r="C36" s="151"/>
      <c r="D36" s="151"/>
      <c r="E36" s="151"/>
      <c r="F36" s="151"/>
      <c r="G36" s="6"/>
    </row>
  </sheetData>
  <mergeCells count="3">
    <mergeCell ref="A5:A6"/>
    <mergeCell ref="B5:C5"/>
    <mergeCell ref="D5:F5"/>
  </mergeCells>
  <conditionalFormatting sqref="A7:F34">
    <cfRule type="expression" dxfId="11" priority="2">
      <formula>MOD(ROW(),2)=0</formula>
    </cfRule>
  </conditionalFormatting>
  <conditionalFormatting sqref="F7:F35">
    <cfRule type="expression" dxfId="1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D5DD-D536-4188-898D-1F85E8ECDAAC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190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25269</v>
      </c>
      <c r="C7" s="237">
        <v>67705</v>
      </c>
      <c r="D7" s="237">
        <v>91567</v>
      </c>
      <c r="E7" s="237">
        <v>146109</v>
      </c>
      <c r="F7" s="238">
        <v>59.565127174637148</v>
      </c>
      <c r="G7" s="6"/>
    </row>
    <row r="8" spans="1:14" s="33" customFormat="1" ht="15.6" customHeight="1">
      <c r="A8" s="236" t="s">
        <v>11</v>
      </c>
      <c r="B8" s="237">
        <v>14982</v>
      </c>
      <c r="C8" s="237">
        <v>15812</v>
      </c>
      <c r="D8" s="237">
        <v>72898</v>
      </c>
      <c r="E8" s="237">
        <v>64828</v>
      </c>
      <c r="F8" s="238">
        <v>-11.070262558643581</v>
      </c>
      <c r="G8" s="239"/>
    </row>
    <row r="9" spans="1:14" ht="15.6" customHeight="1">
      <c r="A9" s="236" t="s">
        <v>8</v>
      </c>
      <c r="B9" s="237">
        <v>53949</v>
      </c>
      <c r="C9" s="237">
        <v>48313</v>
      </c>
      <c r="D9" s="237">
        <v>212036</v>
      </c>
      <c r="E9" s="237">
        <v>188636</v>
      </c>
      <c r="F9" s="238">
        <v>-11.03586183478278</v>
      </c>
      <c r="G9" s="243"/>
    </row>
    <row r="10" spans="1:14" ht="15.6" customHeight="1">
      <c r="A10" s="236" t="s">
        <v>10</v>
      </c>
      <c r="B10" s="237">
        <v>6373</v>
      </c>
      <c r="C10" s="237">
        <v>85730</v>
      </c>
      <c r="D10" s="237">
        <v>22355</v>
      </c>
      <c r="E10" s="237">
        <v>241740</v>
      </c>
      <c r="F10" s="238">
        <v>981.36882129277569</v>
      </c>
      <c r="G10" s="244"/>
    </row>
    <row r="11" spans="1:14" ht="15.6" customHeight="1">
      <c r="A11" s="236" t="s">
        <v>9</v>
      </c>
      <c r="B11" s="237">
        <v>502654</v>
      </c>
      <c r="C11" s="237">
        <v>561581</v>
      </c>
      <c r="D11" s="237">
        <v>1984254</v>
      </c>
      <c r="E11" s="237">
        <v>1996103</v>
      </c>
      <c r="F11" s="238">
        <v>0.59715137275772168</v>
      </c>
    </row>
    <row r="12" spans="1:14" ht="15.6" customHeight="1">
      <c r="A12" s="236" t="s">
        <v>6</v>
      </c>
      <c r="B12" s="237">
        <v>5256</v>
      </c>
      <c r="C12" s="237">
        <v>9675</v>
      </c>
      <c r="D12" s="237">
        <v>20272</v>
      </c>
      <c r="E12" s="237">
        <v>30852</v>
      </c>
      <c r="F12" s="238">
        <v>52.190213101815317</v>
      </c>
    </row>
    <row r="13" spans="1:14" ht="15.6" customHeight="1">
      <c r="A13" s="236" t="s">
        <v>175</v>
      </c>
      <c r="B13" s="237">
        <v>2521</v>
      </c>
      <c r="C13" s="237">
        <v>2475</v>
      </c>
      <c r="D13" s="237">
        <v>3208</v>
      </c>
      <c r="E13" s="237">
        <v>6361</v>
      </c>
      <c r="F13" s="238">
        <v>98.285536159601008</v>
      </c>
    </row>
    <row r="14" spans="1:14" ht="15.6" customHeight="1">
      <c r="A14" s="236" t="s">
        <v>148</v>
      </c>
      <c r="B14" s="237">
        <v>735018</v>
      </c>
      <c r="C14" s="237">
        <v>725204</v>
      </c>
      <c r="D14" s="237">
        <v>2751357</v>
      </c>
      <c r="E14" s="237">
        <v>2753933</v>
      </c>
      <c r="F14" s="238">
        <v>9.3626526837482515E-2</v>
      </c>
    </row>
    <row r="15" spans="1:14" ht="15.6" customHeight="1">
      <c r="A15" s="236" t="s">
        <v>145</v>
      </c>
      <c r="B15" s="237">
        <v>248103</v>
      </c>
      <c r="C15" s="237">
        <v>354547</v>
      </c>
      <c r="D15" s="237">
        <v>1188018</v>
      </c>
      <c r="E15" s="237">
        <v>1330712</v>
      </c>
      <c r="F15" s="238">
        <v>12.011097474954081</v>
      </c>
    </row>
    <row r="16" spans="1:14" ht="15.6" customHeight="1">
      <c r="A16" s="236" t="s">
        <v>144</v>
      </c>
      <c r="B16" s="237">
        <v>34962</v>
      </c>
      <c r="C16" s="237">
        <v>36766</v>
      </c>
      <c r="D16" s="237">
        <v>156547</v>
      </c>
      <c r="E16" s="237">
        <v>150119</v>
      </c>
      <c r="F16" s="238">
        <v>-4.1061150964247162</v>
      </c>
      <c r="G16" s="1"/>
    </row>
    <row r="17" spans="1:7" ht="15.6" customHeight="1">
      <c r="A17" s="236" t="s">
        <v>150</v>
      </c>
      <c r="B17" s="237">
        <v>12171</v>
      </c>
      <c r="C17" s="237">
        <v>18220</v>
      </c>
      <c r="D17" s="237">
        <v>34478</v>
      </c>
      <c r="E17" s="237">
        <v>46906</v>
      </c>
      <c r="F17" s="238">
        <v>36.046174372063348</v>
      </c>
      <c r="G17" s="2"/>
    </row>
    <row r="18" spans="1:7" ht="15.6" customHeight="1">
      <c r="A18" s="236" t="s">
        <v>147</v>
      </c>
      <c r="B18" s="237">
        <v>47</v>
      </c>
      <c r="C18" s="237">
        <v>98</v>
      </c>
      <c r="D18" s="237">
        <v>445</v>
      </c>
      <c r="E18" s="237">
        <v>508</v>
      </c>
      <c r="F18" s="238">
        <v>14.15730337078652</v>
      </c>
    </row>
    <row r="19" spans="1:7" ht="15.6" customHeight="1">
      <c r="A19" s="236" t="s">
        <v>143</v>
      </c>
      <c r="B19" s="237">
        <v>13009</v>
      </c>
      <c r="C19" s="237">
        <v>12327</v>
      </c>
      <c r="D19" s="237">
        <v>24873</v>
      </c>
      <c r="E19" s="237">
        <v>48644</v>
      </c>
      <c r="F19" s="238">
        <v>95.569493024564792</v>
      </c>
    </row>
    <row r="20" spans="1:7" ht="15.6" customHeight="1">
      <c r="A20" s="236" t="s">
        <v>142</v>
      </c>
      <c r="B20" s="237">
        <v>56927</v>
      </c>
      <c r="C20" s="237">
        <v>96079</v>
      </c>
      <c r="D20" s="237">
        <v>181022</v>
      </c>
      <c r="E20" s="237">
        <v>313202</v>
      </c>
      <c r="F20" s="238">
        <v>73.018749102319049</v>
      </c>
    </row>
    <row r="21" spans="1:7" ht="15.6" customHeight="1">
      <c r="A21" s="236" t="s">
        <v>149</v>
      </c>
      <c r="B21" s="237">
        <v>19683</v>
      </c>
      <c r="C21" s="237">
        <v>21895</v>
      </c>
      <c r="D21" s="237">
        <v>30935</v>
      </c>
      <c r="E21" s="237">
        <v>84169</v>
      </c>
      <c r="F21" s="238">
        <v>172.08340067884271</v>
      </c>
    </row>
    <row r="22" spans="1:7" ht="15.6" customHeight="1">
      <c r="A22" s="236" t="s">
        <v>146</v>
      </c>
      <c r="B22" s="237">
        <v>38244</v>
      </c>
      <c r="C22" s="237">
        <v>48055</v>
      </c>
      <c r="D22" s="237">
        <v>142583</v>
      </c>
      <c r="E22" s="237">
        <v>169770</v>
      </c>
      <c r="F22" s="238">
        <v>19.067490514296939</v>
      </c>
    </row>
    <row r="23" spans="1:7" ht="15.6" customHeight="1">
      <c r="A23" s="236" t="s">
        <v>165</v>
      </c>
      <c r="B23" s="237">
        <v>13669</v>
      </c>
      <c r="C23" s="237">
        <v>21397</v>
      </c>
      <c r="D23" s="237">
        <v>50570</v>
      </c>
      <c r="E23" s="237">
        <v>77943</v>
      </c>
      <c r="F23" s="238">
        <v>54.128930195768248</v>
      </c>
    </row>
    <row r="24" spans="1:7" ht="15.6" customHeight="1">
      <c r="A24" s="236" t="s">
        <v>141</v>
      </c>
      <c r="B24" s="237">
        <v>41814</v>
      </c>
      <c r="C24" s="237">
        <v>48968</v>
      </c>
      <c r="D24" s="237">
        <v>144189</v>
      </c>
      <c r="E24" s="237">
        <v>168627</v>
      </c>
      <c r="F24" s="238">
        <v>16.94858831117492</v>
      </c>
    </row>
    <row r="25" spans="1:7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 t="s">
        <v>191</v>
      </c>
    </row>
    <row r="26" spans="1:7" ht="15.6" customHeight="1">
      <c r="A26" s="236" t="s">
        <v>152</v>
      </c>
      <c r="B26" s="237">
        <v>31240</v>
      </c>
      <c r="C26" s="237">
        <v>15674</v>
      </c>
      <c r="D26" s="237">
        <v>119374</v>
      </c>
      <c r="E26" s="237">
        <v>29565</v>
      </c>
      <c r="F26" s="238">
        <v>-75.233300383668137</v>
      </c>
    </row>
    <row r="27" spans="1:7" ht="15.6" customHeight="1">
      <c r="A27" s="236" t="s">
        <v>173</v>
      </c>
      <c r="B27" s="237">
        <v>109943</v>
      </c>
      <c r="C27" s="237">
        <v>161407</v>
      </c>
      <c r="D27" s="237">
        <v>438048</v>
      </c>
      <c r="E27" s="237">
        <v>551705</v>
      </c>
      <c r="F27" s="238">
        <v>25.946243334063851</v>
      </c>
    </row>
    <row r="28" spans="1:7" ht="15.6" customHeight="1">
      <c r="A28" s="236" t="s">
        <v>177</v>
      </c>
      <c r="B28" s="237">
        <v>25964</v>
      </c>
      <c r="C28" s="237">
        <v>34485</v>
      </c>
      <c r="D28" s="237">
        <v>107694</v>
      </c>
      <c r="E28" s="237">
        <v>116244</v>
      </c>
      <c r="F28" s="238">
        <v>7.9391609560421159</v>
      </c>
    </row>
    <row r="29" spans="1:7" ht="15.6" customHeight="1">
      <c r="A29" s="236" t="s">
        <v>178</v>
      </c>
      <c r="B29" s="237">
        <v>66099</v>
      </c>
      <c r="C29" s="237">
        <v>81551</v>
      </c>
      <c r="D29" s="237">
        <v>295138</v>
      </c>
      <c r="E29" s="237">
        <v>276161</v>
      </c>
      <c r="F29" s="238">
        <v>-6.4298734829130799</v>
      </c>
    </row>
    <row r="30" spans="1:7" ht="15.6" customHeight="1">
      <c r="A30" s="236" t="s">
        <v>179</v>
      </c>
      <c r="B30" s="237">
        <v>13049</v>
      </c>
      <c r="C30" s="237">
        <v>7379</v>
      </c>
      <c r="D30" s="237">
        <v>42298</v>
      </c>
      <c r="E30" s="237">
        <v>24149</v>
      </c>
      <c r="F30" s="238">
        <v>-42.907466074046063</v>
      </c>
    </row>
    <row r="31" spans="1:7" ht="15.6" customHeight="1">
      <c r="A31" s="236" t="s">
        <v>180</v>
      </c>
      <c r="B31" s="237">
        <v>88923</v>
      </c>
      <c r="C31" s="237">
        <v>128482</v>
      </c>
      <c r="D31" s="237">
        <v>329285</v>
      </c>
      <c r="E31" s="237">
        <v>389358</v>
      </c>
      <c r="F31" s="238">
        <v>18.24346690556813</v>
      </c>
    </row>
    <row r="32" spans="1:7" ht="15.6" customHeight="1">
      <c r="A32" s="236" t="s">
        <v>181</v>
      </c>
      <c r="B32" s="237">
        <v>1137421</v>
      </c>
      <c r="C32" s="237">
        <v>1241751</v>
      </c>
      <c r="D32" s="237">
        <v>4076814</v>
      </c>
      <c r="E32" s="237">
        <v>4332194</v>
      </c>
      <c r="F32" s="238">
        <v>6.2642053328898442</v>
      </c>
    </row>
    <row r="33" spans="1:6" ht="15.6" customHeight="1">
      <c r="A33" s="236" t="s">
        <v>182</v>
      </c>
      <c r="B33" s="237">
        <v>144741</v>
      </c>
      <c r="C33" s="237">
        <v>165775</v>
      </c>
      <c r="D33" s="237">
        <v>543816</v>
      </c>
      <c r="E33" s="237">
        <v>565813</v>
      </c>
      <c r="F33" s="238">
        <v>4.0449343160186544</v>
      </c>
    </row>
    <row r="34" spans="1:6" ht="15.6" customHeight="1">
      <c r="A34" s="236" t="s">
        <v>183</v>
      </c>
      <c r="B34" s="237">
        <v>23249</v>
      </c>
      <c r="C34" s="237">
        <v>24711</v>
      </c>
      <c r="D34" s="237">
        <v>95872</v>
      </c>
      <c r="E34" s="237">
        <v>95711</v>
      </c>
      <c r="F34" s="238">
        <v>-0.16793224299065909</v>
      </c>
    </row>
    <row r="35" spans="1:6" ht="15.6" customHeight="1">
      <c r="A35" s="240" t="s">
        <v>153</v>
      </c>
      <c r="B35" s="241">
        <f>SUM(B7:B34)</f>
        <v>3465280</v>
      </c>
      <c r="C35" s="241">
        <f>SUM(C7:C34)</f>
        <v>4036062</v>
      </c>
      <c r="D35" s="241">
        <f>SUM(D7:D34)</f>
        <v>13159946</v>
      </c>
      <c r="E35" s="241">
        <f>SUM(E7:E34)</f>
        <v>14200062</v>
      </c>
      <c r="F35" s="242">
        <f>E35*100/D35-100</f>
        <v>7.9036494526649221</v>
      </c>
    </row>
    <row r="36" spans="1:6" ht="15.6" customHeight="1">
      <c r="A36" s="46" t="s">
        <v>187</v>
      </c>
    </row>
  </sheetData>
  <mergeCells count="3">
    <mergeCell ref="A5:A6"/>
    <mergeCell ref="B5:C5"/>
    <mergeCell ref="D5:F5"/>
  </mergeCells>
  <conditionalFormatting sqref="A7:F34">
    <cfRule type="expression" dxfId="9" priority="2">
      <formula>MOD(ROW(),2)=0</formula>
    </cfRule>
  </conditionalFormatting>
  <conditionalFormatting sqref="F7:F35">
    <cfRule type="expression" dxfId="8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FA76-C9B4-4074-ABA7-FCEB3F434009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192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160267</v>
      </c>
      <c r="C7" s="237">
        <v>199467</v>
      </c>
      <c r="D7" s="237">
        <v>754549</v>
      </c>
      <c r="E7" s="237">
        <v>679531</v>
      </c>
      <c r="F7" s="238">
        <v>-9.9420978624317371</v>
      </c>
      <c r="G7" s="6"/>
    </row>
    <row r="8" spans="1:14" s="33" customFormat="1" ht="15.6" customHeight="1">
      <c r="A8" s="236" t="s">
        <v>11</v>
      </c>
      <c r="B8" s="237">
        <v>8967</v>
      </c>
      <c r="C8" s="237">
        <v>112479</v>
      </c>
      <c r="D8" s="237">
        <v>133683</v>
      </c>
      <c r="E8" s="237">
        <v>304544</v>
      </c>
      <c r="F8" s="238">
        <v>127.8105667885969</v>
      </c>
      <c r="G8" s="239"/>
    </row>
    <row r="9" spans="1:14" ht="15.6" customHeight="1">
      <c r="A9" s="236" t="s">
        <v>8</v>
      </c>
      <c r="B9" s="237">
        <v>307849</v>
      </c>
      <c r="C9" s="237">
        <v>293718</v>
      </c>
      <c r="D9" s="237">
        <v>1172312</v>
      </c>
      <c r="E9" s="237">
        <v>1293748</v>
      </c>
      <c r="F9" s="238">
        <v>10.35867584738534</v>
      </c>
      <c r="G9" s="6"/>
    </row>
    <row r="10" spans="1:14" ht="15.6" customHeight="1">
      <c r="A10" s="236" t="s">
        <v>10</v>
      </c>
      <c r="B10" s="237">
        <v>209324</v>
      </c>
      <c r="C10" s="237">
        <v>141829</v>
      </c>
      <c r="D10" s="237">
        <v>790492</v>
      </c>
      <c r="E10" s="237">
        <v>480572</v>
      </c>
      <c r="F10" s="238">
        <v>-39.205962868694442</v>
      </c>
    </row>
    <row r="11" spans="1:14" ht="15.6" customHeight="1">
      <c r="A11" s="236" t="s">
        <v>9</v>
      </c>
      <c r="B11" s="237">
        <v>706822</v>
      </c>
      <c r="C11" s="237">
        <v>817272</v>
      </c>
      <c r="D11" s="237">
        <v>2893927</v>
      </c>
      <c r="E11" s="237">
        <v>2878738</v>
      </c>
      <c r="F11" s="238">
        <v>-0.5248577452022829</v>
      </c>
    </row>
    <row r="12" spans="1:14" ht="15.6" customHeight="1">
      <c r="A12" s="236" t="s">
        <v>6</v>
      </c>
      <c r="B12" s="237">
        <v>48859</v>
      </c>
      <c r="C12" s="237">
        <v>43250</v>
      </c>
      <c r="D12" s="237">
        <v>313396</v>
      </c>
      <c r="E12" s="237">
        <v>262863</v>
      </c>
      <c r="F12" s="238">
        <v>-16.124328325824191</v>
      </c>
    </row>
    <row r="13" spans="1:14" ht="15.6" customHeight="1">
      <c r="A13" s="236" t="s">
        <v>175</v>
      </c>
      <c r="B13" s="237">
        <v>687</v>
      </c>
      <c r="C13" s="237">
        <v>201</v>
      </c>
      <c r="D13" s="237">
        <v>1753</v>
      </c>
      <c r="E13" s="237">
        <v>592</v>
      </c>
      <c r="F13" s="238">
        <v>-66.229321163719334</v>
      </c>
    </row>
    <row r="14" spans="1:14" ht="15.6" customHeight="1">
      <c r="A14" s="236" t="s">
        <v>148</v>
      </c>
      <c r="B14" s="237">
        <v>916812</v>
      </c>
      <c r="C14" s="237">
        <v>973024</v>
      </c>
      <c r="D14" s="237">
        <v>3832790</v>
      </c>
      <c r="E14" s="237">
        <v>3683955</v>
      </c>
      <c r="F14" s="238">
        <v>-3.8832025756694151</v>
      </c>
    </row>
    <row r="15" spans="1:14" ht="15.6" customHeight="1">
      <c r="A15" s="236" t="s">
        <v>145</v>
      </c>
      <c r="B15" s="237">
        <v>639794</v>
      </c>
      <c r="C15" s="237">
        <v>666784</v>
      </c>
      <c r="D15" s="237">
        <v>2675628</v>
      </c>
      <c r="E15" s="237">
        <v>2349864</v>
      </c>
      <c r="F15" s="238">
        <v>-12.17523512237128</v>
      </c>
    </row>
    <row r="16" spans="1:14" ht="15.6" customHeight="1">
      <c r="A16" s="236" t="s">
        <v>144</v>
      </c>
      <c r="B16" s="237">
        <v>572189</v>
      </c>
      <c r="C16" s="237">
        <v>657143</v>
      </c>
      <c r="D16" s="237">
        <v>2302302</v>
      </c>
      <c r="E16" s="237">
        <v>2497801</v>
      </c>
      <c r="F16" s="238">
        <v>8.4914576801827053</v>
      </c>
      <c r="G16" s="1"/>
    </row>
    <row r="17" spans="1:7" ht="15.6" customHeight="1">
      <c r="A17" s="236" t="s">
        <v>150</v>
      </c>
      <c r="B17" s="237">
        <v>239543</v>
      </c>
      <c r="C17" s="237">
        <v>305266</v>
      </c>
      <c r="D17" s="237">
        <v>962179</v>
      </c>
      <c r="E17" s="237">
        <v>1135677</v>
      </c>
      <c r="F17" s="238">
        <v>18.031779949468859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7" ht="15.6" customHeight="1">
      <c r="A19" s="236" t="s">
        <v>143</v>
      </c>
      <c r="B19" s="237">
        <v>146665</v>
      </c>
      <c r="C19" s="237">
        <v>187201</v>
      </c>
      <c r="D19" s="237">
        <v>533367</v>
      </c>
      <c r="E19" s="237">
        <v>611467</v>
      </c>
      <c r="F19" s="238">
        <v>14.642825671629479</v>
      </c>
    </row>
    <row r="20" spans="1:7" ht="15.6" customHeight="1">
      <c r="A20" s="236" t="s">
        <v>142</v>
      </c>
      <c r="B20" s="237">
        <v>315103</v>
      </c>
      <c r="C20" s="237">
        <v>354027</v>
      </c>
      <c r="D20" s="237">
        <v>1185111</v>
      </c>
      <c r="E20" s="237">
        <v>1028960</v>
      </c>
      <c r="F20" s="238">
        <v>-13.176065364341399</v>
      </c>
    </row>
    <row r="21" spans="1:7" ht="15.6" customHeight="1">
      <c r="A21" s="236" t="s">
        <v>149</v>
      </c>
      <c r="B21" s="237">
        <v>384529</v>
      </c>
      <c r="C21" s="237">
        <v>402702</v>
      </c>
      <c r="D21" s="237">
        <v>1730537</v>
      </c>
      <c r="E21" s="237">
        <v>1385546</v>
      </c>
      <c r="F21" s="238">
        <v>-19.93548823284333</v>
      </c>
    </row>
    <row r="22" spans="1:7" ht="15.6" customHeight="1">
      <c r="A22" s="236" t="s">
        <v>146</v>
      </c>
      <c r="B22" s="237">
        <v>25317</v>
      </c>
      <c r="C22" s="237">
        <v>15415</v>
      </c>
      <c r="D22" s="237">
        <v>127686</v>
      </c>
      <c r="E22" s="237">
        <v>130782</v>
      </c>
      <c r="F22" s="238">
        <v>2.4246980874958841</v>
      </c>
    </row>
    <row r="23" spans="1:7" ht="15.6" customHeight="1">
      <c r="A23" s="236" t="s">
        <v>165</v>
      </c>
      <c r="B23" s="237">
        <v>52630</v>
      </c>
      <c r="C23" s="237">
        <v>52329</v>
      </c>
      <c r="D23" s="237">
        <v>157512</v>
      </c>
      <c r="E23" s="237">
        <v>247812</v>
      </c>
      <c r="F23" s="238">
        <v>57.328965412159079</v>
      </c>
    </row>
    <row r="24" spans="1:7" ht="15.6" customHeight="1">
      <c r="A24" s="236" t="s">
        <v>141</v>
      </c>
      <c r="B24" s="237">
        <v>46225</v>
      </c>
      <c r="C24" s="237">
        <v>46041</v>
      </c>
      <c r="D24" s="237">
        <v>189822</v>
      </c>
      <c r="E24" s="237">
        <v>195497</v>
      </c>
      <c r="F24" s="238">
        <v>2.989642928638403</v>
      </c>
    </row>
    <row r="25" spans="1:7" ht="15.6" customHeight="1">
      <c r="A25" s="236" t="s">
        <v>140</v>
      </c>
      <c r="B25" s="237">
        <v>0</v>
      </c>
      <c r="C25" s="237">
        <v>15</v>
      </c>
      <c r="D25" s="237">
        <v>0</v>
      </c>
      <c r="E25" s="237">
        <v>15</v>
      </c>
      <c r="F25" s="238"/>
    </row>
    <row r="26" spans="1:7" ht="15.6" customHeight="1">
      <c r="A26" s="236" t="s">
        <v>152</v>
      </c>
      <c r="B26" s="237">
        <v>99620</v>
      </c>
      <c r="C26" s="237">
        <v>26879</v>
      </c>
      <c r="D26" s="237">
        <v>230056</v>
      </c>
      <c r="E26" s="237">
        <v>218216</v>
      </c>
      <c r="F26" s="238">
        <v>-5.146573008311023</v>
      </c>
    </row>
    <row r="27" spans="1:7" ht="15.6" customHeight="1">
      <c r="A27" s="236" t="s">
        <v>173</v>
      </c>
      <c r="B27" s="237">
        <v>84222</v>
      </c>
      <c r="C27" s="237">
        <v>77398</v>
      </c>
      <c r="D27" s="237">
        <v>351329</v>
      </c>
      <c r="E27" s="237">
        <v>354030</v>
      </c>
      <c r="F27" s="238">
        <v>0.76879506103965412</v>
      </c>
    </row>
    <row r="28" spans="1:7" ht="15.6" customHeight="1">
      <c r="A28" s="236" t="s">
        <v>177</v>
      </c>
      <c r="B28" s="237">
        <v>17476</v>
      </c>
      <c r="C28" s="237">
        <v>4988</v>
      </c>
      <c r="D28" s="237">
        <v>83969</v>
      </c>
      <c r="E28" s="237">
        <v>50264</v>
      </c>
      <c r="F28" s="238">
        <v>-40.139813502602152</v>
      </c>
    </row>
    <row r="29" spans="1:7" ht="15.6" customHeight="1">
      <c r="A29" s="236" t="s">
        <v>178</v>
      </c>
      <c r="B29" s="237">
        <v>198446</v>
      </c>
      <c r="C29" s="237">
        <v>267354</v>
      </c>
      <c r="D29" s="237">
        <v>907316</v>
      </c>
      <c r="E29" s="237">
        <v>916924</v>
      </c>
      <c r="F29" s="238">
        <v>1.0589474890776811</v>
      </c>
    </row>
    <row r="30" spans="1:7" ht="15.6" customHeight="1">
      <c r="A30" s="236" t="s">
        <v>179</v>
      </c>
      <c r="B30" s="237">
        <v>78581</v>
      </c>
      <c r="C30" s="237">
        <v>55615</v>
      </c>
      <c r="D30" s="237">
        <v>267654</v>
      </c>
      <c r="E30" s="237">
        <v>214557</v>
      </c>
      <c r="F30" s="238">
        <v>-19.83792508238248</v>
      </c>
    </row>
    <row r="31" spans="1:7" ht="15.6" customHeight="1">
      <c r="A31" s="236" t="s">
        <v>180</v>
      </c>
      <c r="B31" s="237">
        <v>375548</v>
      </c>
      <c r="C31" s="237">
        <v>391360</v>
      </c>
      <c r="D31" s="237">
        <v>1214532</v>
      </c>
      <c r="E31" s="237">
        <v>1009082</v>
      </c>
      <c r="F31" s="238">
        <v>-16.915980805775391</v>
      </c>
    </row>
    <row r="32" spans="1:7" ht="15.6" customHeight="1">
      <c r="A32" s="236" t="s">
        <v>181</v>
      </c>
      <c r="B32" s="237">
        <v>1223894</v>
      </c>
      <c r="C32" s="237">
        <v>1145737</v>
      </c>
      <c r="D32" s="237">
        <v>4922533</v>
      </c>
      <c r="E32" s="237">
        <v>4473720</v>
      </c>
      <c r="F32" s="238">
        <v>-9.1175214061541112</v>
      </c>
    </row>
    <row r="33" spans="1:6" ht="15.6" customHeight="1">
      <c r="A33" s="236" t="s">
        <v>182</v>
      </c>
      <c r="B33" s="237">
        <v>163120</v>
      </c>
      <c r="C33" s="237">
        <v>162769</v>
      </c>
      <c r="D33" s="237">
        <v>621071</v>
      </c>
      <c r="E33" s="237">
        <v>613266</v>
      </c>
      <c r="F33" s="238">
        <v>-1.256700119632058</v>
      </c>
    </row>
    <row r="34" spans="1:6" ht="15.6" customHeight="1">
      <c r="A34" s="236" t="s">
        <v>183</v>
      </c>
      <c r="B34" s="237">
        <v>21138</v>
      </c>
      <c r="C34" s="237">
        <v>53408</v>
      </c>
      <c r="D34" s="237">
        <v>101812</v>
      </c>
      <c r="E34" s="237">
        <v>138737</v>
      </c>
      <c r="F34" s="238">
        <v>36.267826975209204</v>
      </c>
    </row>
    <row r="35" spans="1:6" ht="15.6" customHeight="1">
      <c r="A35" s="240" t="s">
        <v>153</v>
      </c>
      <c r="B35" s="241">
        <f>SUM(B7:B34)</f>
        <v>7043627</v>
      </c>
      <c r="C35" s="241">
        <f>SUM(C7:C34)</f>
        <v>7453671</v>
      </c>
      <c r="D35" s="241">
        <f>SUM(D7:D34)</f>
        <v>28461855</v>
      </c>
      <c r="E35" s="241">
        <f>SUM(E7:E34)</f>
        <v>27167368</v>
      </c>
      <c r="F35" s="242">
        <f>E35*100/D35-100</f>
        <v>-4.5481469847977252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7" priority="2">
      <formula>MOD(ROW(),2)=0</formula>
    </cfRule>
  </conditionalFormatting>
  <conditionalFormatting sqref="F7:F35">
    <cfRule type="expression" dxfId="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E3CE3-162F-4F58-B4D1-80B61D791AC0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194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124471</v>
      </c>
      <c r="C7" s="237">
        <v>142477</v>
      </c>
      <c r="D7" s="237">
        <v>505855</v>
      </c>
      <c r="E7" s="237">
        <v>448947</v>
      </c>
      <c r="F7" s="238">
        <v>-11.249864091488661</v>
      </c>
      <c r="G7" s="6"/>
    </row>
    <row r="8" spans="1:14" s="33" customFormat="1" ht="15.6" customHeight="1">
      <c r="A8" s="236" t="s">
        <v>11</v>
      </c>
      <c r="B8" s="237">
        <v>1</v>
      </c>
      <c r="C8" s="237">
        <v>144</v>
      </c>
      <c r="D8" s="237">
        <v>4</v>
      </c>
      <c r="E8" s="237">
        <v>305</v>
      </c>
      <c r="F8" s="238">
        <v>7525</v>
      </c>
      <c r="G8" s="245"/>
    </row>
    <row r="9" spans="1:14" ht="15.6" customHeight="1">
      <c r="A9" s="236" t="s">
        <v>8</v>
      </c>
      <c r="B9" s="237">
        <v>0</v>
      </c>
      <c r="C9" s="237">
        <v>6006</v>
      </c>
      <c r="D9" s="237">
        <v>14231</v>
      </c>
      <c r="E9" s="237">
        <v>31011</v>
      </c>
      <c r="F9" s="238">
        <v>117.9116014334903</v>
      </c>
      <c r="G9" s="246"/>
    </row>
    <row r="10" spans="1:14" ht="15.6" customHeight="1">
      <c r="A10" s="236" t="s">
        <v>10</v>
      </c>
      <c r="B10" s="237">
        <v>27661</v>
      </c>
      <c r="C10" s="237">
        <v>26719</v>
      </c>
      <c r="D10" s="237">
        <v>71070</v>
      </c>
      <c r="E10" s="237">
        <v>74794</v>
      </c>
      <c r="F10" s="238">
        <v>5.2399043196848112</v>
      </c>
    </row>
    <row r="11" spans="1:14" ht="15.6" customHeight="1">
      <c r="A11" s="236" t="s">
        <v>9</v>
      </c>
      <c r="B11" s="237">
        <v>252059</v>
      </c>
      <c r="C11" s="237">
        <v>348543</v>
      </c>
      <c r="D11" s="237">
        <v>994763</v>
      </c>
      <c r="E11" s="237">
        <v>1066202</v>
      </c>
      <c r="F11" s="238">
        <v>7.1815095655950234</v>
      </c>
    </row>
    <row r="12" spans="1:14" ht="15.6" customHeight="1">
      <c r="A12" s="236" t="s">
        <v>6</v>
      </c>
      <c r="B12" s="237">
        <v>0</v>
      </c>
      <c r="C12" s="237">
        <v>0</v>
      </c>
      <c r="D12" s="237">
        <v>4009</v>
      </c>
      <c r="E12" s="237">
        <v>428</v>
      </c>
      <c r="F12" s="238">
        <v>-89.324020952856074</v>
      </c>
    </row>
    <row r="13" spans="1:14" ht="15.6" customHeight="1">
      <c r="A13" s="236" t="s">
        <v>175</v>
      </c>
      <c r="B13" s="237">
        <v>0</v>
      </c>
      <c r="C13" s="237">
        <v>0</v>
      </c>
      <c r="D13" s="237">
        <v>0</v>
      </c>
      <c r="E13" s="237">
        <v>0</v>
      </c>
      <c r="F13" s="238"/>
    </row>
    <row r="14" spans="1:14" ht="15.6" customHeight="1">
      <c r="A14" s="236" t="s">
        <v>148</v>
      </c>
      <c r="B14" s="237">
        <v>29082</v>
      </c>
      <c r="C14" s="237">
        <v>76065</v>
      </c>
      <c r="D14" s="237">
        <v>94623</v>
      </c>
      <c r="E14" s="237">
        <v>224240</v>
      </c>
      <c r="F14" s="238">
        <v>136.98255181087049</v>
      </c>
    </row>
    <row r="15" spans="1:14" ht="15.6" customHeight="1">
      <c r="A15" s="236" t="s">
        <v>145</v>
      </c>
      <c r="B15" s="237">
        <v>215285</v>
      </c>
      <c r="C15" s="237">
        <v>266082</v>
      </c>
      <c r="D15" s="237">
        <v>958223</v>
      </c>
      <c r="E15" s="237">
        <v>872081</v>
      </c>
      <c r="F15" s="238">
        <v>-8.989765430385205</v>
      </c>
    </row>
    <row r="16" spans="1:14" ht="15.6" customHeight="1">
      <c r="A16" s="236" t="s">
        <v>144</v>
      </c>
      <c r="B16" s="237">
        <v>364022</v>
      </c>
      <c r="C16" s="237">
        <v>364530</v>
      </c>
      <c r="D16" s="237">
        <v>1490126</v>
      </c>
      <c r="E16" s="237">
        <v>1445815</v>
      </c>
      <c r="F16" s="238">
        <v>-2.9736411551774751</v>
      </c>
      <c r="G16" s="1"/>
    </row>
    <row r="17" spans="1:10" ht="15.6" customHeight="1">
      <c r="A17" s="236" t="s">
        <v>150</v>
      </c>
      <c r="B17" s="237">
        <v>109365</v>
      </c>
      <c r="C17" s="237">
        <v>127061</v>
      </c>
      <c r="D17" s="237">
        <v>372142</v>
      </c>
      <c r="E17" s="237">
        <v>545307</v>
      </c>
      <c r="F17" s="238">
        <v>46.53196897958307</v>
      </c>
      <c r="G17" s="2"/>
    </row>
    <row r="18" spans="1:10" ht="15.6" customHeight="1">
      <c r="A18" s="236" t="s">
        <v>147</v>
      </c>
      <c r="B18" s="237">
        <v>0</v>
      </c>
      <c r="C18" s="237">
        <v>0</v>
      </c>
      <c r="D18" s="237">
        <v>4537</v>
      </c>
      <c r="E18" s="237">
        <v>10608</v>
      </c>
      <c r="F18" s="238">
        <v>133.810888252149</v>
      </c>
    </row>
    <row r="19" spans="1:10" ht="15.6" customHeight="1">
      <c r="A19" s="236" t="s">
        <v>143</v>
      </c>
      <c r="B19" s="237">
        <v>12514</v>
      </c>
      <c r="C19" s="237">
        <v>56771</v>
      </c>
      <c r="D19" s="237">
        <v>38919</v>
      </c>
      <c r="E19" s="237">
        <v>192159</v>
      </c>
      <c r="F19" s="238">
        <v>393.74084637323682</v>
      </c>
    </row>
    <row r="20" spans="1:10" ht="15.6" customHeight="1">
      <c r="A20" s="236" t="s">
        <v>142</v>
      </c>
      <c r="B20" s="237">
        <v>3382</v>
      </c>
      <c r="C20" s="237">
        <v>13477</v>
      </c>
      <c r="D20" s="237">
        <v>21135</v>
      </c>
      <c r="E20" s="237">
        <v>29403</v>
      </c>
      <c r="F20" s="238">
        <v>39.119943222143377</v>
      </c>
      <c r="J20" s="247"/>
    </row>
    <row r="21" spans="1:10" ht="15.6" customHeight="1">
      <c r="A21" s="236" t="s">
        <v>149</v>
      </c>
      <c r="B21" s="237">
        <v>255591</v>
      </c>
      <c r="C21" s="237">
        <v>253647</v>
      </c>
      <c r="D21" s="237">
        <v>1100102</v>
      </c>
      <c r="E21" s="237">
        <v>869479</v>
      </c>
      <c r="F21" s="238">
        <v>-20.963783358270419</v>
      </c>
    </row>
    <row r="22" spans="1:10" ht="15.6" customHeight="1">
      <c r="A22" s="236" t="s">
        <v>146</v>
      </c>
      <c r="B22" s="237">
        <v>9468</v>
      </c>
      <c r="C22" s="237">
        <v>3472</v>
      </c>
      <c r="D22" s="237">
        <v>65900</v>
      </c>
      <c r="E22" s="237">
        <v>57673</v>
      </c>
      <c r="F22" s="238">
        <v>-12.48406676783004</v>
      </c>
    </row>
    <row r="23" spans="1:10" ht="15.6" customHeight="1">
      <c r="A23" s="236" t="s">
        <v>165</v>
      </c>
      <c r="B23" s="237">
        <v>3656</v>
      </c>
      <c r="C23" s="237">
        <v>3040</v>
      </c>
      <c r="D23" s="237">
        <v>12800</v>
      </c>
      <c r="E23" s="237">
        <v>10136</v>
      </c>
      <c r="F23" s="238">
        <v>-20.8125</v>
      </c>
    </row>
    <row r="24" spans="1:10" ht="15.6" customHeight="1">
      <c r="A24" s="236" t="s">
        <v>141</v>
      </c>
      <c r="B24" s="237">
        <v>0</v>
      </c>
      <c r="C24" s="237">
        <v>0</v>
      </c>
      <c r="D24" s="237">
        <v>0</v>
      </c>
      <c r="E24" s="237">
        <v>0</v>
      </c>
      <c r="F24" s="238"/>
    </row>
    <row r="25" spans="1:10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10" ht="15.6" customHeight="1">
      <c r="A26" s="236" t="s">
        <v>152</v>
      </c>
      <c r="B26" s="237">
        <v>3577</v>
      </c>
      <c r="C26" s="237">
        <v>0</v>
      </c>
      <c r="D26" s="237">
        <v>3577</v>
      </c>
      <c r="E26" s="237">
        <v>0</v>
      </c>
      <c r="F26" s="238">
        <v>-100</v>
      </c>
    </row>
    <row r="27" spans="1:10" ht="15.6" customHeight="1">
      <c r="A27" s="236" t="s">
        <v>173</v>
      </c>
      <c r="B27" s="237">
        <v>0</v>
      </c>
      <c r="C27" s="237">
        <v>0</v>
      </c>
      <c r="D27" s="237">
        <v>0</v>
      </c>
      <c r="E27" s="237">
        <v>0</v>
      </c>
      <c r="F27" s="238"/>
    </row>
    <row r="28" spans="1:10" ht="15.6" customHeight="1">
      <c r="A28" s="236" t="s">
        <v>177</v>
      </c>
      <c r="B28" s="237">
        <v>12293</v>
      </c>
      <c r="C28" s="237">
        <v>43</v>
      </c>
      <c r="D28" s="237">
        <v>60810</v>
      </c>
      <c r="E28" s="237">
        <v>28231</v>
      </c>
      <c r="F28" s="238">
        <v>-53.575069889820753</v>
      </c>
    </row>
    <row r="29" spans="1:10" ht="15.6" customHeight="1">
      <c r="A29" s="236" t="s">
        <v>178</v>
      </c>
      <c r="B29" s="237">
        <v>4708</v>
      </c>
      <c r="C29" s="237">
        <v>0</v>
      </c>
      <c r="D29" s="237">
        <v>7012</v>
      </c>
      <c r="E29" s="237">
        <v>0</v>
      </c>
      <c r="F29" s="238">
        <v>-100</v>
      </c>
    </row>
    <row r="30" spans="1:10" ht="15.6" customHeight="1">
      <c r="A30" s="236" t="s">
        <v>179</v>
      </c>
      <c r="B30" s="237">
        <v>0</v>
      </c>
      <c r="C30" s="237">
        <v>0</v>
      </c>
      <c r="D30" s="237">
        <v>0</v>
      </c>
      <c r="E30" s="237">
        <v>3142</v>
      </c>
      <c r="F30" s="238"/>
    </row>
    <row r="31" spans="1:10" ht="15.6" customHeight="1">
      <c r="A31" s="236" t="s">
        <v>180</v>
      </c>
      <c r="B31" s="237">
        <v>309285</v>
      </c>
      <c r="C31" s="237">
        <v>296108</v>
      </c>
      <c r="D31" s="237">
        <v>951665</v>
      </c>
      <c r="E31" s="237">
        <v>737465</v>
      </c>
      <c r="F31" s="238">
        <v>-22.50792032910741</v>
      </c>
    </row>
    <row r="32" spans="1:10" ht="15.6" customHeight="1">
      <c r="A32" s="236" t="s">
        <v>181</v>
      </c>
      <c r="B32" s="237">
        <v>32452</v>
      </c>
      <c r="C32" s="237">
        <v>14964</v>
      </c>
      <c r="D32" s="237">
        <v>66238</v>
      </c>
      <c r="E32" s="237">
        <v>91807</v>
      </c>
      <c r="F32" s="238">
        <v>38.601708988797981</v>
      </c>
    </row>
    <row r="33" spans="1:6" ht="15.6" customHeight="1">
      <c r="A33" s="236" t="s">
        <v>182</v>
      </c>
      <c r="B33" s="237">
        <v>19</v>
      </c>
      <c r="C33" s="237">
        <v>0</v>
      </c>
      <c r="D33" s="237">
        <v>19</v>
      </c>
      <c r="E33" s="237">
        <v>3</v>
      </c>
      <c r="F33" s="238">
        <v>-84.21052631578948</v>
      </c>
    </row>
    <row r="34" spans="1:6" ht="15.6" customHeight="1">
      <c r="A34" s="236" t="s">
        <v>183</v>
      </c>
      <c r="B34" s="237">
        <v>0</v>
      </c>
      <c r="C34" s="237">
        <v>0</v>
      </c>
      <c r="D34" s="237">
        <v>0</v>
      </c>
      <c r="E34" s="237">
        <v>0</v>
      </c>
    </row>
    <row r="35" spans="1:6" ht="15.6" customHeight="1">
      <c r="A35" s="240" t="s">
        <v>153</v>
      </c>
      <c r="B35" s="241">
        <f>SUM(B7:B34)</f>
        <v>1768891</v>
      </c>
      <c r="C35" s="241">
        <f>SUM(C7:C34)</f>
        <v>1999149</v>
      </c>
      <c r="D35" s="241">
        <f>SUM(D7:D34)</f>
        <v>6837760</v>
      </c>
      <c r="E35" s="241">
        <f>SUM(E7:E34)</f>
        <v>6739236</v>
      </c>
      <c r="F35" s="242">
        <f>E35*100/D35-100</f>
        <v>-1.4408812242605791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5" priority="1">
      <formula>MOD(ROW(),2)=0</formula>
    </cfRule>
  </conditionalFormatting>
  <conditionalFormatting sqref="F7:F35">
    <cfRule type="expression" dxfId="4" priority="2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B973B-53E3-4F57-BCF6-9487FE2C1908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195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26969</v>
      </c>
      <c r="C7" s="237">
        <v>47996</v>
      </c>
      <c r="D7" s="237">
        <v>220947</v>
      </c>
      <c r="E7" s="237">
        <v>186039</v>
      </c>
      <c r="F7" s="238">
        <v>-15.79926407690531</v>
      </c>
      <c r="G7" s="6"/>
    </row>
    <row r="8" spans="1:14" s="33" customFormat="1" ht="15.6" customHeight="1">
      <c r="A8" s="236" t="s">
        <v>11</v>
      </c>
      <c r="B8" s="237">
        <v>3504</v>
      </c>
      <c r="C8" s="237">
        <v>102526</v>
      </c>
      <c r="D8" s="237">
        <v>98272</v>
      </c>
      <c r="E8" s="237">
        <v>269744</v>
      </c>
      <c r="F8" s="238">
        <v>174.48713774014979</v>
      </c>
      <c r="G8" s="239"/>
    </row>
    <row r="9" spans="1:14" ht="15.6" customHeight="1">
      <c r="A9" s="236" t="s">
        <v>8</v>
      </c>
      <c r="B9" s="237">
        <v>271108</v>
      </c>
      <c r="C9" s="237">
        <v>255618</v>
      </c>
      <c r="D9" s="237">
        <v>1000203</v>
      </c>
      <c r="E9" s="237">
        <v>1137698</v>
      </c>
      <c r="F9" s="238">
        <v>13.746709417988139</v>
      </c>
      <c r="G9" s="6"/>
    </row>
    <row r="10" spans="1:14" ht="15.6" customHeight="1">
      <c r="A10" s="236" t="s">
        <v>10</v>
      </c>
      <c r="B10" s="237">
        <v>58979</v>
      </c>
      <c r="C10" s="237">
        <v>78730</v>
      </c>
      <c r="D10" s="237">
        <v>317442</v>
      </c>
      <c r="E10" s="237">
        <v>277530</v>
      </c>
      <c r="F10" s="238">
        <v>-12.57300546241518</v>
      </c>
    </row>
    <row r="11" spans="1:14" ht="15.6" customHeight="1">
      <c r="A11" s="236" t="s">
        <v>9</v>
      </c>
      <c r="B11" s="237">
        <v>0</v>
      </c>
      <c r="C11" s="237">
        <v>0</v>
      </c>
      <c r="D11" s="237">
        <v>5140</v>
      </c>
      <c r="E11" s="237">
        <v>6</v>
      </c>
      <c r="F11" s="238">
        <v>-99.883268482490266</v>
      </c>
    </row>
    <row r="12" spans="1:14" ht="15.6" customHeight="1">
      <c r="A12" s="236" t="s">
        <v>6</v>
      </c>
      <c r="B12" s="237">
        <v>23370</v>
      </c>
      <c r="C12" s="237">
        <v>24030</v>
      </c>
      <c r="D12" s="237">
        <v>194371</v>
      </c>
      <c r="E12" s="237">
        <v>195051</v>
      </c>
      <c r="F12" s="238">
        <v>0.34984642770783131</v>
      </c>
    </row>
    <row r="13" spans="1:14" ht="15.6" customHeight="1">
      <c r="A13" s="236" t="s">
        <v>175</v>
      </c>
      <c r="B13" s="237">
        <v>33</v>
      </c>
      <c r="C13" s="237">
        <v>25</v>
      </c>
      <c r="D13" s="237">
        <v>33</v>
      </c>
      <c r="E13" s="237">
        <v>25</v>
      </c>
      <c r="F13" s="238">
        <v>-24.242424242424249</v>
      </c>
    </row>
    <row r="14" spans="1:14" ht="15.6" customHeight="1">
      <c r="A14" s="236" t="s">
        <v>148</v>
      </c>
      <c r="B14" s="237">
        <v>76204</v>
      </c>
      <c r="C14" s="237">
        <v>77579</v>
      </c>
      <c r="D14" s="237">
        <v>391837</v>
      </c>
      <c r="E14" s="237">
        <v>435769</v>
      </c>
      <c r="F14" s="238">
        <v>11.211804908673759</v>
      </c>
    </row>
    <row r="15" spans="1:14" ht="15.6" customHeight="1">
      <c r="A15" s="236" t="s">
        <v>145</v>
      </c>
      <c r="B15" s="237">
        <v>179971</v>
      </c>
      <c r="C15" s="237">
        <v>143126</v>
      </c>
      <c r="D15" s="237">
        <v>723681</v>
      </c>
      <c r="E15" s="237">
        <v>540933</v>
      </c>
      <c r="F15" s="238">
        <v>-25.25256293864285</v>
      </c>
    </row>
    <row r="16" spans="1:14" ht="15.6" customHeight="1">
      <c r="A16" s="236" t="s">
        <v>144</v>
      </c>
      <c r="B16" s="237">
        <v>180602</v>
      </c>
      <c r="C16" s="237">
        <v>261919</v>
      </c>
      <c r="D16" s="237">
        <v>699184</v>
      </c>
      <c r="E16" s="237">
        <v>973195</v>
      </c>
      <c r="F16" s="238">
        <v>39.190113046065143</v>
      </c>
      <c r="G16" s="1"/>
    </row>
    <row r="17" spans="1:7" ht="15.6" customHeight="1">
      <c r="A17" s="236" t="s">
        <v>150</v>
      </c>
      <c r="B17" s="237">
        <v>61870</v>
      </c>
      <c r="C17" s="237">
        <v>98830</v>
      </c>
      <c r="D17" s="237">
        <v>327010</v>
      </c>
      <c r="E17" s="237">
        <v>334864</v>
      </c>
      <c r="F17" s="238">
        <v>2.4017614140240369</v>
      </c>
      <c r="G17" s="2"/>
    </row>
    <row r="18" spans="1:7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7" ht="15.6" customHeight="1">
      <c r="A19" s="236" t="s">
        <v>143</v>
      </c>
      <c r="B19" s="237">
        <v>72311</v>
      </c>
      <c r="C19" s="237">
        <v>67707</v>
      </c>
      <c r="D19" s="237">
        <v>299648</v>
      </c>
      <c r="E19" s="237">
        <v>216370</v>
      </c>
      <c r="F19" s="238">
        <v>-27.791942545920548</v>
      </c>
    </row>
    <row r="20" spans="1:7" ht="15.6" customHeight="1">
      <c r="A20" s="236" t="s">
        <v>142</v>
      </c>
      <c r="B20" s="237">
        <v>244465</v>
      </c>
      <c r="C20" s="237">
        <v>265416</v>
      </c>
      <c r="D20" s="237">
        <v>880521</v>
      </c>
      <c r="E20" s="237">
        <v>722408</v>
      </c>
      <c r="F20" s="238">
        <v>-17.95675514837238</v>
      </c>
    </row>
    <row r="21" spans="1:7" ht="15.6" customHeight="1">
      <c r="A21" s="236" t="s">
        <v>149</v>
      </c>
      <c r="B21" s="237">
        <v>112336</v>
      </c>
      <c r="C21" s="237">
        <v>143173</v>
      </c>
      <c r="D21" s="237">
        <v>556175</v>
      </c>
      <c r="E21" s="237">
        <v>486614</v>
      </c>
      <c r="F21" s="238">
        <v>-12.50703465635816</v>
      </c>
    </row>
    <row r="22" spans="1:7" ht="15.6" customHeight="1">
      <c r="A22" s="236" t="s">
        <v>146</v>
      </c>
      <c r="B22" s="237">
        <v>5</v>
      </c>
      <c r="C22" s="237">
        <v>1</v>
      </c>
      <c r="D22" s="237">
        <v>14</v>
      </c>
      <c r="E22" s="237">
        <v>2501</v>
      </c>
      <c r="F22" s="238">
        <v>17764.28571428571</v>
      </c>
    </row>
    <row r="23" spans="1:7" ht="15.6" customHeight="1">
      <c r="A23" s="236" t="s">
        <v>165</v>
      </c>
      <c r="B23" s="237">
        <v>34629</v>
      </c>
      <c r="C23" s="237">
        <v>18722</v>
      </c>
      <c r="D23" s="237">
        <v>99092</v>
      </c>
      <c r="E23" s="237">
        <v>90280</v>
      </c>
      <c r="F23" s="238">
        <v>-8.8927461349049395</v>
      </c>
    </row>
    <row r="24" spans="1:7" ht="15.6" customHeight="1">
      <c r="A24" s="236" t="s">
        <v>141</v>
      </c>
      <c r="B24" s="237">
        <v>0</v>
      </c>
      <c r="C24" s="237">
        <v>0</v>
      </c>
      <c r="D24" s="237">
        <v>2596</v>
      </c>
      <c r="E24" s="237">
        <v>0</v>
      </c>
      <c r="F24" s="238">
        <v>-100</v>
      </c>
    </row>
    <row r="25" spans="1:7" ht="15.6" customHeight="1">
      <c r="A25" s="236" t="s">
        <v>140</v>
      </c>
      <c r="B25" s="237">
        <v>0</v>
      </c>
      <c r="C25" s="237">
        <v>15</v>
      </c>
      <c r="D25" s="237">
        <v>0</v>
      </c>
      <c r="E25" s="237">
        <v>15</v>
      </c>
      <c r="F25" s="238"/>
    </row>
    <row r="26" spans="1:7" ht="15.6" customHeight="1">
      <c r="A26" s="236" t="s">
        <v>152</v>
      </c>
      <c r="B26" s="237">
        <v>87343</v>
      </c>
      <c r="C26" s="237">
        <v>25471</v>
      </c>
      <c r="D26" s="237">
        <v>197164</v>
      </c>
      <c r="E26" s="237">
        <v>213736</v>
      </c>
      <c r="F26" s="238">
        <v>8.4051855308271257</v>
      </c>
    </row>
    <row r="27" spans="1:7" ht="15.6" customHeight="1">
      <c r="A27" s="236" t="s">
        <v>173</v>
      </c>
      <c r="B27" s="237">
        <v>6309</v>
      </c>
      <c r="C27" s="237">
        <v>10084</v>
      </c>
      <c r="D27" s="237">
        <v>39638</v>
      </c>
      <c r="E27" s="237">
        <v>43193</v>
      </c>
      <c r="F27" s="238">
        <v>8.9686664312023794</v>
      </c>
    </row>
    <row r="28" spans="1:7" ht="15.6" customHeight="1">
      <c r="A28" s="236" t="s">
        <v>177</v>
      </c>
      <c r="B28" s="237">
        <v>112</v>
      </c>
      <c r="C28" s="237">
        <v>0</v>
      </c>
      <c r="D28" s="237">
        <v>1981</v>
      </c>
      <c r="E28" s="237">
        <v>0</v>
      </c>
      <c r="F28" s="238">
        <v>-100</v>
      </c>
    </row>
    <row r="29" spans="1:7" ht="15.6" customHeight="1">
      <c r="A29" s="236" t="s">
        <v>178</v>
      </c>
      <c r="B29" s="237">
        <v>53832</v>
      </c>
      <c r="C29" s="237">
        <v>106417</v>
      </c>
      <c r="D29" s="237">
        <v>353394</v>
      </c>
      <c r="E29" s="237">
        <v>395428</v>
      </c>
      <c r="F29" s="238">
        <v>11.89437285296299</v>
      </c>
    </row>
    <row r="30" spans="1:7" ht="15.6" customHeight="1">
      <c r="A30" s="236" t="s">
        <v>179</v>
      </c>
      <c r="B30" s="237">
        <v>48390</v>
      </c>
      <c r="C30" s="237">
        <v>22807</v>
      </c>
      <c r="D30" s="237">
        <v>172266</v>
      </c>
      <c r="E30" s="237">
        <v>91760</v>
      </c>
      <c r="F30" s="238">
        <v>-46.733539990479841</v>
      </c>
    </row>
    <row r="31" spans="1:7" ht="15.6" customHeight="1">
      <c r="A31" s="236" t="s">
        <v>180</v>
      </c>
      <c r="B31" s="237">
        <v>5843</v>
      </c>
      <c r="C31" s="237">
        <v>47140</v>
      </c>
      <c r="D31" s="237">
        <v>18142</v>
      </c>
      <c r="E31" s="237">
        <v>111717</v>
      </c>
      <c r="F31" s="238">
        <v>515.79208466541729</v>
      </c>
    </row>
    <row r="32" spans="1:7" ht="15.6" customHeight="1">
      <c r="A32" s="236" t="s">
        <v>181</v>
      </c>
      <c r="B32" s="237">
        <v>47078</v>
      </c>
      <c r="C32" s="237">
        <v>35124</v>
      </c>
      <c r="D32" s="237">
        <v>187068</v>
      </c>
      <c r="E32" s="237">
        <v>142532</v>
      </c>
      <c r="F32" s="238">
        <v>-23.807385549639701</v>
      </c>
    </row>
    <row r="33" spans="1:6" ht="15.6" customHeight="1">
      <c r="A33" s="236" t="s">
        <v>182</v>
      </c>
      <c r="B33" s="237">
        <v>0</v>
      </c>
      <c r="C33" s="237">
        <v>0</v>
      </c>
      <c r="D33" s="237">
        <v>0</v>
      </c>
      <c r="E33" s="237">
        <v>0</v>
      </c>
      <c r="F33" s="238"/>
    </row>
    <row r="34" spans="1:6" ht="15.6" customHeight="1">
      <c r="A34" s="236" t="s">
        <v>183</v>
      </c>
      <c r="B34" s="237">
        <v>0</v>
      </c>
      <c r="C34" s="237">
        <v>24377</v>
      </c>
      <c r="D34" s="237">
        <v>14622</v>
      </c>
      <c r="E34" s="237">
        <v>37450</v>
      </c>
      <c r="F34" s="238">
        <v>156.1209136916975</v>
      </c>
    </row>
    <row r="35" spans="1:6" ht="15.6" customHeight="1">
      <c r="A35" s="240" t="s">
        <v>153</v>
      </c>
      <c r="B35" s="241">
        <f>SUM(B7:B34)</f>
        <v>1595263</v>
      </c>
      <c r="C35" s="241">
        <f>SUM(C7:C34)</f>
        <v>1856833</v>
      </c>
      <c r="D35" s="241">
        <f>SUM(D7:D34)</f>
        <v>6800441</v>
      </c>
      <c r="E35" s="241">
        <f>SUM(E7:E34)</f>
        <v>6904858</v>
      </c>
      <c r="F35" s="242">
        <f>E35*100/D35-100</f>
        <v>1.5354445395526568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3" priority="2">
      <formula>MOD(ROW(),2)=0</formula>
    </cfRule>
  </conditionalFormatting>
  <conditionalFormatting sqref="F7:F35">
    <cfRule type="expression" dxfId="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F8FA-66FE-440A-BA42-0116AC757ACA}">
  <sheetPr codeName="Hoja4"/>
  <dimension ref="A1:O49"/>
  <sheetViews>
    <sheetView zoomScale="75" zoomScaleNormal="75" workbookViewId="0"/>
  </sheetViews>
  <sheetFormatPr baseColWidth="10" defaultColWidth="11.44140625" defaultRowHeight="14.4"/>
  <cols>
    <col min="1" max="1" width="20.88671875" customWidth="1"/>
    <col min="2" max="2" width="46" customWidth="1"/>
    <col min="3" max="5" width="14.6640625" customWidth="1"/>
    <col min="6" max="6" width="8" customWidth="1"/>
    <col min="7" max="9" width="14.6640625" customWidth="1"/>
    <col min="10" max="10" width="8" customWidth="1"/>
    <col min="11" max="13" width="14.6640625" customWidth="1"/>
    <col min="14" max="14" width="8" customWidth="1"/>
  </cols>
  <sheetData>
    <row r="1" spans="1:15" ht="2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21">
      <c r="A2" s="79"/>
      <c r="B2" s="79"/>
      <c r="C2" s="82"/>
    </row>
    <row r="3" spans="1:15" ht="21">
      <c r="A3" s="82"/>
      <c r="B3" s="82"/>
      <c r="C3" s="82"/>
    </row>
    <row r="4" spans="1:15">
      <c r="A4" s="83" t="s">
        <v>51</v>
      </c>
      <c r="B4" s="31"/>
      <c r="N4" s="113" t="s">
        <v>172</v>
      </c>
    </row>
    <row r="5" spans="1:15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>
      <c r="A6" s="204" t="s">
        <v>88</v>
      </c>
      <c r="B6" s="204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>
      <c r="A7" s="204"/>
      <c r="B7" s="204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>
      <c r="A8" s="205" t="s">
        <v>90</v>
      </c>
      <c r="B8" s="102" t="s">
        <v>91</v>
      </c>
      <c r="C8" s="103"/>
      <c r="D8" s="92"/>
      <c r="E8" s="98">
        <f>D8-C8</f>
        <v>0</v>
      </c>
      <c r="F8" s="104" t="e">
        <f>((D8*100/C8)-100)</f>
        <v>#DIV/0!</v>
      </c>
      <c r="G8" s="91"/>
      <c r="H8" s="92"/>
      <c r="I8" s="98">
        <f>H8-G8</f>
        <v>0</v>
      </c>
      <c r="J8" s="104" t="e">
        <f>((H8*100/G8)-100)</f>
        <v>#DIV/0!</v>
      </c>
      <c r="K8" s="91"/>
      <c r="L8" s="92"/>
      <c r="M8" s="98">
        <f>L8-K8</f>
        <v>0</v>
      </c>
      <c r="N8" s="104" t="e">
        <f>((L8*100/K8)-100)</f>
        <v>#DIV/0!</v>
      </c>
      <c r="O8" s="132"/>
    </row>
    <row r="9" spans="1:15">
      <c r="A9" s="205"/>
      <c r="B9" s="116" t="s">
        <v>92</v>
      </c>
      <c r="C9" s="117"/>
      <c r="D9" s="115"/>
      <c r="E9" s="86">
        <f>D9-C9</f>
        <v>0</v>
      </c>
      <c r="F9" s="87" t="e">
        <f>((D9*100/C9)-100)</f>
        <v>#DIV/0!</v>
      </c>
      <c r="G9" s="128"/>
      <c r="H9" s="115"/>
      <c r="I9" s="86">
        <f>H9-G9</f>
        <v>0</v>
      </c>
      <c r="J9" s="87" t="e">
        <f>((H9*100/G9)-100)</f>
        <v>#DIV/0!</v>
      </c>
      <c r="K9" s="128"/>
      <c r="L9" s="115"/>
      <c r="M9" s="86">
        <f>L9-K9</f>
        <v>0</v>
      </c>
      <c r="N9" s="89" t="e">
        <f>((L9*100/K9)-100)</f>
        <v>#DIV/0!</v>
      </c>
    </row>
    <row r="10" spans="1:15">
      <c r="A10" s="205"/>
      <c r="B10" s="90" t="s">
        <v>93</v>
      </c>
      <c r="C10" s="93"/>
      <c r="D10" s="94"/>
      <c r="E10" s="86">
        <f t="shared" ref="E10:E15" si="0">D10-C10</f>
        <v>0</v>
      </c>
      <c r="F10" s="87" t="e">
        <f t="shared" ref="F10:F16" si="1">((D10*100/C10)-100)</f>
        <v>#DIV/0!</v>
      </c>
      <c r="G10" s="95"/>
      <c r="H10" s="94"/>
      <c r="I10" s="86">
        <f t="shared" ref="I10:I15" si="2">H10-G10</f>
        <v>0</v>
      </c>
      <c r="J10" s="87" t="e">
        <f t="shared" ref="J10:J16" si="3">((H10*100/G10)-100)</f>
        <v>#DIV/0!</v>
      </c>
      <c r="K10" s="95"/>
      <c r="L10" s="94"/>
      <c r="M10" s="86">
        <f t="shared" ref="M10:M15" si="4">L10-K10</f>
        <v>0</v>
      </c>
      <c r="N10" s="89" t="e">
        <f t="shared" ref="N10:N16" si="5">((L10*100/K10)-100)</f>
        <v>#DIV/0!</v>
      </c>
    </row>
    <row r="11" spans="1:15">
      <c r="A11" s="205"/>
      <c r="B11" s="116" t="s">
        <v>94</v>
      </c>
      <c r="C11" s="117"/>
      <c r="D11" s="115"/>
      <c r="E11" s="86">
        <f t="shared" si="0"/>
        <v>0</v>
      </c>
      <c r="F11" s="87" t="e">
        <f t="shared" si="1"/>
        <v>#DIV/0!</v>
      </c>
      <c r="G11" s="128"/>
      <c r="H11" s="115"/>
      <c r="I11" s="86">
        <f t="shared" si="2"/>
        <v>0</v>
      </c>
      <c r="J11" s="87" t="e">
        <f t="shared" si="3"/>
        <v>#DIV/0!</v>
      </c>
      <c r="K11" s="128"/>
      <c r="L11" s="115"/>
      <c r="M11" s="86">
        <f t="shared" si="4"/>
        <v>0</v>
      </c>
      <c r="N11" s="89" t="e">
        <f t="shared" si="5"/>
        <v>#DIV/0!</v>
      </c>
    </row>
    <row r="12" spans="1:15">
      <c r="A12" s="205"/>
      <c r="B12" s="90" t="s">
        <v>95</v>
      </c>
      <c r="C12" s="93"/>
      <c r="D12" s="94"/>
      <c r="E12" s="86">
        <f t="shared" si="0"/>
        <v>0</v>
      </c>
      <c r="F12" s="87" t="e">
        <f t="shared" si="1"/>
        <v>#DIV/0!</v>
      </c>
      <c r="G12" s="95"/>
      <c r="H12" s="94"/>
      <c r="I12" s="86">
        <f t="shared" si="2"/>
        <v>0</v>
      </c>
      <c r="J12" s="87" t="e">
        <f t="shared" si="3"/>
        <v>#DIV/0!</v>
      </c>
      <c r="K12" s="95"/>
      <c r="L12" s="94"/>
      <c r="M12" s="86">
        <f t="shared" si="4"/>
        <v>0</v>
      </c>
      <c r="N12" s="89" t="e">
        <f t="shared" si="5"/>
        <v>#DIV/0!</v>
      </c>
    </row>
    <row r="13" spans="1:15">
      <c r="A13" s="205"/>
      <c r="B13" s="116" t="s">
        <v>96</v>
      </c>
      <c r="C13" s="117"/>
      <c r="D13" s="115"/>
      <c r="E13" s="86">
        <f t="shared" si="0"/>
        <v>0</v>
      </c>
      <c r="F13" s="87" t="e">
        <f t="shared" si="1"/>
        <v>#DIV/0!</v>
      </c>
      <c r="G13" s="128"/>
      <c r="H13" s="115"/>
      <c r="I13" s="86">
        <f t="shared" si="2"/>
        <v>0</v>
      </c>
      <c r="J13" s="87" t="e">
        <f t="shared" si="3"/>
        <v>#DIV/0!</v>
      </c>
      <c r="K13" s="128"/>
      <c r="L13" s="115"/>
      <c r="M13" s="86">
        <f t="shared" si="4"/>
        <v>0</v>
      </c>
      <c r="N13" s="89" t="e">
        <f t="shared" si="5"/>
        <v>#DIV/0!</v>
      </c>
    </row>
    <row r="14" spans="1:15">
      <c r="A14" s="205"/>
      <c r="B14" s="90" t="s">
        <v>97</v>
      </c>
      <c r="C14" s="93"/>
      <c r="D14" s="94"/>
      <c r="E14" s="86">
        <f t="shared" si="0"/>
        <v>0</v>
      </c>
      <c r="F14" s="87" t="e">
        <f t="shared" si="1"/>
        <v>#DIV/0!</v>
      </c>
      <c r="G14" s="95"/>
      <c r="H14" s="94"/>
      <c r="I14" s="86">
        <f t="shared" si="2"/>
        <v>0</v>
      </c>
      <c r="J14" s="87" t="e">
        <f t="shared" si="3"/>
        <v>#DIV/0!</v>
      </c>
      <c r="K14" s="95"/>
      <c r="L14" s="94"/>
      <c r="M14" s="86">
        <f t="shared" si="4"/>
        <v>0</v>
      </c>
      <c r="N14" s="89" t="e">
        <f t="shared" si="5"/>
        <v>#DIV/0!</v>
      </c>
    </row>
    <row r="15" spans="1:15">
      <c r="A15" s="205"/>
      <c r="B15" s="116" t="s">
        <v>98</v>
      </c>
      <c r="C15" s="117"/>
      <c r="D15" s="115"/>
      <c r="E15" s="86">
        <f t="shared" si="0"/>
        <v>0</v>
      </c>
      <c r="F15" s="87" t="e">
        <f t="shared" si="1"/>
        <v>#DIV/0!</v>
      </c>
      <c r="G15" s="128"/>
      <c r="H15" s="115"/>
      <c r="I15" s="86">
        <f t="shared" si="2"/>
        <v>0</v>
      </c>
      <c r="J15" s="87" t="e">
        <f t="shared" si="3"/>
        <v>#DIV/0!</v>
      </c>
      <c r="K15" s="128"/>
      <c r="L15" s="115"/>
      <c r="M15" s="86">
        <f t="shared" si="4"/>
        <v>0</v>
      </c>
      <c r="N15" s="89" t="e">
        <f t="shared" si="5"/>
        <v>#DIV/0!</v>
      </c>
    </row>
    <row r="16" spans="1:15">
      <c r="A16" s="205"/>
      <c r="B16" s="105" t="s">
        <v>99</v>
      </c>
      <c r="C16" s="106"/>
      <c r="D16" s="97"/>
      <c r="E16" s="100">
        <f>D16-C16</f>
        <v>0</v>
      </c>
      <c r="F16" s="87" t="e">
        <f t="shared" si="1"/>
        <v>#DIV/0!</v>
      </c>
      <c r="G16" s="96"/>
      <c r="H16" s="97"/>
      <c r="I16" s="100">
        <f>H16-G16</f>
        <v>0</v>
      </c>
      <c r="J16" s="87" t="e">
        <f t="shared" si="3"/>
        <v>#DIV/0!</v>
      </c>
      <c r="K16" s="96"/>
      <c r="L16" s="97"/>
      <c r="M16" s="100">
        <f>L16-K16</f>
        <v>0</v>
      </c>
      <c r="N16" s="89" t="e">
        <f t="shared" si="5"/>
        <v>#DIV/0!</v>
      </c>
    </row>
    <row r="17" spans="1:14">
      <c r="A17" s="201" t="s">
        <v>100</v>
      </c>
      <c r="B17" s="118" t="s">
        <v>101</v>
      </c>
      <c r="C17" s="119"/>
      <c r="D17" s="120"/>
      <c r="E17" s="98">
        <f>D17-C17</f>
        <v>0</v>
      </c>
      <c r="F17" s="104" t="e">
        <f>((D17*100/C17)-100)</f>
        <v>#DIV/0!</v>
      </c>
      <c r="G17" s="129"/>
      <c r="H17" s="120"/>
      <c r="I17" s="98">
        <f>H17-G17</f>
        <v>0</v>
      </c>
      <c r="J17" s="104" t="e">
        <f>((H17*100/G17)-100)</f>
        <v>#DIV/0!</v>
      </c>
      <c r="K17" s="129"/>
      <c r="L17" s="120"/>
      <c r="M17" s="98">
        <f>L17-K17</f>
        <v>0</v>
      </c>
      <c r="N17" s="99" t="e">
        <f>((L17*100/K17)-100)</f>
        <v>#DIV/0!</v>
      </c>
    </row>
    <row r="18" spans="1:14">
      <c r="A18" s="201"/>
      <c r="B18" s="90" t="s">
        <v>102</v>
      </c>
      <c r="C18" s="93"/>
      <c r="D18" s="94"/>
      <c r="E18" s="86">
        <f>D18-C18</f>
        <v>0</v>
      </c>
      <c r="F18" s="87" t="e">
        <f>((D18*100/C18)-100)</f>
        <v>#DIV/0!</v>
      </c>
      <c r="G18" s="95"/>
      <c r="H18" s="94"/>
      <c r="I18" s="86">
        <f>H18-G18</f>
        <v>0</v>
      </c>
      <c r="J18" s="87" t="e">
        <f>((H18*100/G18)-100)</f>
        <v>#DIV/0!</v>
      </c>
      <c r="K18" s="95"/>
      <c r="L18" s="94"/>
      <c r="M18" s="86">
        <f>L18-K18</f>
        <v>0</v>
      </c>
      <c r="N18" s="89" t="e">
        <f>((L18*100/K18)-100)</f>
        <v>#DIV/0!</v>
      </c>
    </row>
    <row r="19" spans="1:14">
      <c r="A19" s="201"/>
      <c r="B19" s="116" t="s">
        <v>103</v>
      </c>
      <c r="C19" s="117"/>
      <c r="D19" s="115"/>
      <c r="E19" s="86">
        <f t="shared" ref="E19:E20" si="6">D19-C19</f>
        <v>0</v>
      </c>
      <c r="F19" s="87" t="e">
        <f t="shared" ref="F19:F20" si="7">((D19*100/C19)-100)</f>
        <v>#DIV/0!</v>
      </c>
      <c r="G19" s="128"/>
      <c r="H19" s="115"/>
      <c r="I19" s="86">
        <f t="shared" ref="I19:I20" si="8">H19-G19</f>
        <v>0</v>
      </c>
      <c r="J19" s="87" t="e">
        <f t="shared" ref="J19:J20" si="9">((H19*100/G19)-100)</f>
        <v>#DIV/0!</v>
      </c>
      <c r="K19" s="128"/>
      <c r="L19" s="115"/>
      <c r="M19" s="86">
        <f t="shared" ref="M19:M20" si="10">L19-K19</f>
        <v>0</v>
      </c>
      <c r="N19" s="89" t="e">
        <f t="shared" ref="N19:N20" si="11">((L19*100/K19)-100)</f>
        <v>#DIV/0!</v>
      </c>
    </row>
    <row r="20" spans="1:14">
      <c r="A20" s="201"/>
      <c r="B20" s="90" t="s">
        <v>104</v>
      </c>
      <c r="C20" s="93"/>
      <c r="D20" s="94"/>
      <c r="E20" s="86">
        <f t="shared" si="6"/>
        <v>0</v>
      </c>
      <c r="F20" s="87" t="e">
        <f t="shared" si="7"/>
        <v>#DIV/0!</v>
      </c>
      <c r="G20" s="95"/>
      <c r="H20" s="94"/>
      <c r="I20" s="86">
        <f t="shared" si="8"/>
        <v>0</v>
      </c>
      <c r="J20" s="87" t="e">
        <f t="shared" si="9"/>
        <v>#DIV/0!</v>
      </c>
      <c r="K20" s="95"/>
      <c r="L20" s="94"/>
      <c r="M20" s="86">
        <f t="shared" si="10"/>
        <v>0</v>
      </c>
      <c r="N20" s="89" t="e">
        <f t="shared" si="11"/>
        <v>#DIV/0!</v>
      </c>
    </row>
    <row r="21" spans="1:14">
      <c r="A21" s="201"/>
      <c r="B21" s="121" t="s">
        <v>105</v>
      </c>
      <c r="C21" s="122"/>
      <c r="D21" s="123"/>
      <c r="E21" s="100">
        <f t="shared" ref="E21:E32" si="12">D21-C21</f>
        <v>0</v>
      </c>
      <c r="F21" s="87" t="e">
        <f t="shared" ref="F21:F32" si="13">((D21*100/C21)-100)</f>
        <v>#DIV/0!</v>
      </c>
      <c r="G21" s="130"/>
      <c r="H21" s="123"/>
      <c r="I21" s="100">
        <f t="shared" ref="I21:I32" si="14">H21-G21</f>
        <v>0</v>
      </c>
      <c r="J21" s="87" t="e">
        <f t="shared" ref="J21:J32" si="15">((H21*100/G21)-100)</f>
        <v>#DIV/0!</v>
      </c>
      <c r="K21" s="130"/>
      <c r="L21" s="123"/>
      <c r="M21" s="100">
        <f t="shared" ref="M21:M32" si="16">L21-K21</f>
        <v>0</v>
      </c>
      <c r="N21" s="89" t="e">
        <f t="shared" ref="N21:N32" si="17">((L21*100/K21)-100)</f>
        <v>#DIV/0!</v>
      </c>
    </row>
    <row r="22" spans="1:14">
      <c r="A22" s="201" t="s">
        <v>106</v>
      </c>
      <c r="B22" s="102" t="s">
        <v>107</v>
      </c>
      <c r="C22" s="103"/>
      <c r="D22" s="92"/>
      <c r="E22" s="98">
        <f t="shared" si="12"/>
        <v>0</v>
      </c>
      <c r="F22" s="104" t="e">
        <f t="shared" si="13"/>
        <v>#DIV/0!</v>
      </c>
      <c r="G22" s="91"/>
      <c r="H22" s="92"/>
      <c r="I22" s="98">
        <f t="shared" si="14"/>
        <v>0</v>
      </c>
      <c r="J22" s="104" t="e">
        <f t="shared" si="15"/>
        <v>#DIV/0!</v>
      </c>
      <c r="K22" s="91"/>
      <c r="L22" s="92"/>
      <c r="M22" s="98">
        <f t="shared" si="16"/>
        <v>0</v>
      </c>
      <c r="N22" s="99" t="e">
        <f t="shared" si="17"/>
        <v>#DIV/0!</v>
      </c>
    </row>
    <row r="23" spans="1:14">
      <c r="A23" s="201"/>
      <c r="B23" s="121" t="s">
        <v>108</v>
      </c>
      <c r="C23" s="122"/>
      <c r="D23" s="123"/>
      <c r="E23" s="100">
        <f t="shared" si="12"/>
        <v>0</v>
      </c>
      <c r="F23" s="107" t="e">
        <f t="shared" si="13"/>
        <v>#DIV/0!</v>
      </c>
      <c r="G23" s="130"/>
      <c r="H23" s="123"/>
      <c r="I23" s="100">
        <f t="shared" si="14"/>
        <v>0</v>
      </c>
      <c r="J23" s="107" t="e">
        <f t="shared" si="15"/>
        <v>#DIV/0!</v>
      </c>
      <c r="K23" s="130"/>
      <c r="L23" s="123"/>
      <c r="M23" s="100">
        <f t="shared" si="16"/>
        <v>0</v>
      </c>
      <c r="N23" s="101" t="e">
        <f t="shared" si="17"/>
        <v>#DIV/0!</v>
      </c>
    </row>
    <row r="24" spans="1:14">
      <c r="A24" s="201" t="s">
        <v>109</v>
      </c>
      <c r="B24" s="102" t="s">
        <v>110</v>
      </c>
      <c r="C24" s="103"/>
      <c r="D24" s="92"/>
      <c r="E24" s="98">
        <f t="shared" si="12"/>
        <v>0</v>
      </c>
      <c r="F24" s="104" t="e">
        <f t="shared" si="13"/>
        <v>#DIV/0!</v>
      </c>
      <c r="G24" s="91"/>
      <c r="H24" s="92"/>
      <c r="I24" s="98">
        <f t="shared" si="14"/>
        <v>0</v>
      </c>
      <c r="J24" s="104" t="e">
        <f t="shared" si="15"/>
        <v>#DIV/0!</v>
      </c>
      <c r="K24" s="91"/>
      <c r="L24" s="92"/>
      <c r="M24" s="98">
        <f t="shared" si="16"/>
        <v>0</v>
      </c>
      <c r="N24" s="99" t="e">
        <f t="shared" si="17"/>
        <v>#DIV/0!</v>
      </c>
    </row>
    <row r="25" spans="1:14">
      <c r="A25" s="201"/>
      <c r="B25" s="116" t="s">
        <v>111</v>
      </c>
      <c r="C25" s="117"/>
      <c r="D25" s="115"/>
      <c r="E25" s="86">
        <f t="shared" si="12"/>
        <v>0</v>
      </c>
      <c r="F25" s="87" t="e">
        <f t="shared" si="13"/>
        <v>#DIV/0!</v>
      </c>
      <c r="G25" s="128"/>
      <c r="H25" s="115"/>
      <c r="I25" s="86">
        <f t="shared" si="14"/>
        <v>0</v>
      </c>
      <c r="J25" s="87" t="e">
        <f t="shared" si="15"/>
        <v>#DIV/0!</v>
      </c>
      <c r="K25" s="128"/>
      <c r="L25" s="115"/>
      <c r="M25" s="86">
        <f t="shared" si="16"/>
        <v>0</v>
      </c>
      <c r="N25" s="89" t="e">
        <f t="shared" si="17"/>
        <v>#DIV/0!</v>
      </c>
    </row>
    <row r="26" spans="1:14">
      <c r="A26" s="201"/>
      <c r="B26" s="108" t="s">
        <v>112</v>
      </c>
      <c r="C26" s="106"/>
      <c r="D26" s="97"/>
      <c r="E26" s="100">
        <f t="shared" si="12"/>
        <v>0</v>
      </c>
      <c r="F26" s="87" t="e">
        <f t="shared" si="13"/>
        <v>#DIV/0!</v>
      </c>
      <c r="G26" s="96"/>
      <c r="H26" s="97"/>
      <c r="I26" s="100">
        <f t="shared" si="14"/>
        <v>0</v>
      </c>
      <c r="J26" s="87" t="e">
        <f t="shared" si="15"/>
        <v>#DIV/0!</v>
      </c>
      <c r="K26" s="96"/>
      <c r="L26" s="97"/>
      <c r="M26" s="100">
        <f t="shared" si="16"/>
        <v>0</v>
      </c>
      <c r="N26" s="89" t="e">
        <f t="shared" si="17"/>
        <v>#DIV/0!</v>
      </c>
    </row>
    <row r="27" spans="1:14" ht="26.4">
      <c r="A27" s="112" t="s">
        <v>113</v>
      </c>
      <c r="B27" s="124" t="s">
        <v>114</v>
      </c>
      <c r="C27" s="125"/>
      <c r="D27" s="126"/>
      <c r="E27" s="109">
        <f t="shared" si="12"/>
        <v>0</v>
      </c>
      <c r="F27" s="110" t="e">
        <f t="shared" si="13"/>
        <v>#DIV/0!</v>
      </c>
      <c r="G27" s="131"/>
      <c r="H27" s="126"/>
      <c r="I27" s="109">
        <f t="shared" si="14"/>
        <v>0</v>
      </c>
      <c r="J27" s="110" t="e">
        <f t="shared" si="15"/>
        <v>#DIV/0!</v>
      </c>
      <c r="K27" s="131"/>
      <c r="L27" s="126"/>
      <c r="M27" s="109">
        <f t="shared" si="16"/>
        <v>0</v>
      </c>
      <c r="N27" s="111" t="e">
        <f t="shared" si="17"/>
        <v>#DIV/0!</v>
      </c>
    </row>
    <row r="28" spans="1:14">
      <c r="A28" s="201" t="s">
        <v>115</v>
      </c>
      <c r="B28" s="102" t="s">
        <v>116</v>
      </c>
      <c r="C28" s="103"/>
      <c r="D28" s="92"/>
      <c r="E28" s="86">
        <f t="shared" si="12"/>
        <v>0</v>
      </c>
      <c r="F28" s="104" t="e">
        <f t="shared" si="13"/>
        <v>#DIV/0!</v>
      </c>
      <c r="G28" s="91"/>
      <c r="H28" s="92"/>
      <c r="I28" s="86">
        <f t="shared" si="14"/>
        <v>0</v>
      </c>
      <c r="J28" s="104" t="e">
        <f t="shared" si="15"/>
        <v>#DIV/0!</v>
      </c>
      <c r="K28" s="91"/>
      <c r="L28" s="92"/>
      <c r="M28" s="86">
        <f t="shared" si="16"/>
        <v>0</v>
      </c>
      <c r="N28" s="99" t="e">
        <f t="shared" si="17"/>
        <v>#DIV/0!</v>
      </c>
    </row>
    <row r="29" spans="1:14">
      <c r="A29" s="201"/>
      <c r="B29" s="116" t="s">
        <v>117</v>
      </c>
      <c r="C29" s="117"/>
      <c r="D29" s="115"/>
      <c r="E29" s="86">
        <f t="shared" si="12"/>
        <v>0</v>
      </c>
      <c r="F29" s="87" t="e">
        <f t="shared" si="13"/>
        <v>#DIV/0!</v>
      </c>
      <c r="G29" s="128"/>
      <c r="H29" s="115"/>
      <c r="I29" s="86">
        <f t="shared" si="14"/>
        <v>0</v>
      </c>
      <c r="J29" s="87" t="e">
        <f t="shared" si="15"/>
        <v>#DIV/0!</v>
      </c>
      <c r="K29" s="128"/>
      <c r="L29" s="115"/>
      <c r="M29" s="86">
        <f t="shared" si="16"/>
        <v>0</v>
      </c>
      <c r="N29" s="89" t="e">
        <f t="shared" si="17"/>
        <v>#DIV/0!</v>
      </c>
    </row>
    <row r="30" spans="1:14">
      <c r="A30" s="201"/>
      <c r="B30" s="105" t="s">
        <v>118</v>
      </c>
      <c r="C30" s="106"/>
      <c r="D30" s="97"/>
      <c r="E30" s="100">
        <f t="shared" si="12"/>
        <v>0</v>
      </c>
      <c r="F30" s="107" t="e">
        <f t="shared" si="13"/>
        <v>#DIV/0!</v>
      </c>
      <c r="G30" s="96"/>
      <c r="H30" s="97"/>
      <c r="I30" s="100">
        <f t="shared" si="14"/>
        <v>0</v>
      </c>
      <c r="J30" s="107" t="e">
        <f t="shared" si="15"/>
        <v>#DIV/0!</v>
      </c>
      <c r="K30" s="96"/>
      <c r="L30" s="97"/>
      <c r="M30" s="100">
        <f t="shared" si="16"/>
        <v>0</v>
      </c>
      <c r="N30" s="101" t="e">
        <f t="shared" si="17"/>
        <v>#DIV/0!</v>
      </c>
    </row>
    <row r="31" spans="1:14">
      <c r="A31" s="201" t="s">
        <v>119</v>
      </c>
      <c r="B31" s="118" t="s">
        <v>120</v>
      </c>
      <c r="C31" s="119"/>
      <c r="D31" s="120"/>
      <c r="E31" s="86">
        <f t="shared" si="12"/>
        <v>0</v>
      </c>
      <c r="F31" s="104" t="e">
        <f t="shared" si="13"/>
        <v>#DIV/0!</v>
      </c>
      <c r="G31" s="129"/>
      <c r="H31" s="120"/>
      <c r="I31" s="86">
        <f t="shared" si="14"/>
        <v>0</v>
      </c>
      <c r="J31" s="104" t="e">
        <f t="shared" si="15"/>
        <v>#DIV/0!</v>
      </c>
      <c r="K31" s="129"/>
      <c r="L31" s="120"/>
      <c r="M31" s="86">
        <f t="shared" si="16"/>
        <v>0</v>
      </c>
      <c r="N31" s="99" t="e">
        <f t="shared" si="17"/>
        <v>#DIV/0!</v>
      </c>
    </row>
    <row r="32" spans="1:14">
      <c r="A32" s="201"/>
      <c r="B32" s="90" t="s">
        <v>121</v>
      </c>
      <c r="C32" s="93"/>
      <c r="D32" s="94"/>
      <c r="E32" s="86">
        <f t="shared" si="12"/>
        <v>0</v>
      </c>
      <c r="F32" s="87" t="e">
        <f t="shared" si="13"/>
        <v>#DIV/0!</v>
      </c>
      <c r="G32" s="95"/>
      <c r="H32" s="94"/>
      <c r="I32" s="86">
        <f t="shared" si="14"/>
        <v>0</v>
      </c>
      <c r="J32" s="87" t="e">
        <f t="shared" si="15"/>
        <v>#DIV/0!</v>
      </c>
      <c r="K32" s="95"/>
      <c r="L32" s="94"/>
      <c r="M32" s="86">
        <f t="shared" si="16"/>
        <v>0</v>
      </c>
      <c r="N32" s="89" t="e">
        <f t="shared" si="17"/>
        <v>#DIV/0!</v>
      </c>
    </row>
    <row r="33" spans="1:14">
      <c r="A33" s="201"/>
      <c r="B33" s="116" t="s">
        <v>122</v>
      </c>
      <c r="C33" s="117"/>
      <c r="D33" s="115"/>
      <c r="E33" s="86">
        <f t="shared" ref="E33:E39" si="18">D33-C33</f>
        <v>0</v>
      </c>
      <c r="F33" s="87" t="e">
        <f t="shared" ref="F33:F40" si="19">((D33*100/C33)-100)</f>
        <v>#DIV/0!</v>
      </c>
      <c r="G33" s="128"/>
      <c r="H33" s="115"/>
      <c r="I33" s="86">
        <f t="shared" ref="I33:I39" si="20">H33-G33</f>
        <v>0</v>
      </c>
      <c r="J33" s="87" t="e">
        <f t="shared" ref="J33:J40" si="21">((H33*100/G33)-100)</f>
        <v>#DIV/0!</v>
      </c>
      <c r="K33" s="128"/>
      <c r="L33" s="115"/>
      <c r="M33" s="86">
        <f t="shared" ref="M33:M39" si="22">L33-K33</f>
        <v>0</v>
      </c>
      <c r="N33" s="89" t="e">
        <f t="shared" ref="N33:N40" si="23">((L33*100/K33)-100)</f>
        <v>#DIV/0!</v>
      </c>
    </row>
    <row r="34" spans="1:14">
      <c r="A34" s="201"/>
      <c r="B34" s="90" t="s">
        <v>123</v>
      </c>
      <c r="C34" s="93"/>
      <c r="D34" s="94"/>
      <c r="E34" s="86">
        <f t="shared" si="18"/>
        <v>0</v>
      </c>
      <c r="F34" s="87" t="e">
        <f>((D34*100/C34)-100)</f>
        <v>#DIV/0!</v>
      </c>
      <c r="G34" s="95"/>
      <c r="H34" s="94"/>
      <c r="I34" s="86">
        <f t="shared" si="20"/>
        <v>0</v>
      </c>
      <c r="J34" s="87" t="e">
        <f>((H34*100/G34)-100)</f>
        <v>#DIV/0!</v>
      </c>
      <c r="K34" s="95"/>
      <c r="L34" s="94"/>
      <c r="M34" s="86">
        <f t="shared" si="22"/>
        <v>0</v>
      </c>
      <c r="N34" s="89" t="e">
        <f>((L34*100/K34)-100)</f>
        <v>#DIV/0!</v>
      </c>
    </row>
    <row r="35" spans="1:14">
      <c r="A35" s="201"/>
      <c r="B35" s="116" t="s">
        <v>124</v>
      </c>
      <c r="C35" s="117"/>
      <c r="D35" s="115"/>
      <c r="E35" s="86">
        <f t="shared" si="18"/>
        <v>0</v>
      </c>
      <c r="F35" s="87" t="e">
        <f t="shared" si="19"/>
        <v>#DIV/0!</v>
      </c>
      <c r="G35" s="128"/>
      <c r="H35" s="115"/>
      <c r="I35" s="86">
        <f t="shared" si="20"/>
        <v>0</v>
      </c>
      <c r="J35" s="87" t="e">
        <f t="shared" si="21"/>
        <v>#DIV/0!</v>
      </c>
      <c r="K35" s="128"/>
      <c r="L35" s="115"/>
      <c r="M35" s="86">
        <f t="shared" si="22"/>
        <v>0</v>
      </c>
      <c r="N35" s="89" t="e">
        <f t="shared" si="23"/>
        <v>#DIV/0!</v>
      </c>
    </row>
    <row r="36" spans="1:14">
      <c r="A36" s="201"/>
      <c r="B36" s="90" t="s">
        <v>125</v>
      </c>
      <c r="C36" s="93"/>
      <c r="D36" s="94"/>
      <c r="E36" s="86">
        <f t="shared" si="18"/>
        <v>0</v>
      </c>
      <c r="F36" s="87" t="e">
        <f t="shared" si="19"/>
        <v>#DIV/0!</v>
      </c>
      <c r="G36" s="95"/>
      <c r="H36" s="94"/>
      <c r="I36" s="86">
        <f t="shared" si="20"/>
        <v>0</v>
      </c>
      <c r="J36" s="87" t="e">
        <f t="shared" si="21"/>
        <v>#DIV/0!</v>
      </c>
      <c r="K36" s="95"/>
      <c r="L36" s="94"/>
      <c r="M36" s="86">
        <f t="shared" si="22"/>
        <v>0</v>
      </c>
      <c r="N36" s="89" t="e">
        <f t="shared" si="23"/>
        <v>#DIV/0!</v>
      </c>
    </row>
    <row r="37" spans="1:14">
      <c r="A37" s="201"/>
      <c r="B37" s="127" t="s">
        <v>126</v>
      </c>
      <c r="C37" s="117"/>
      <c r="D37" s="115"/>
      <c r="E37" s="86">
        <f t="shared" si="18"/>
        <v>0</v>
      </c>
      <c r="F37" s="87" t="e">
        <f t="shared" si="19"/>
        <v>#DIV/0!</v>
      </c>
      <c r="G37" s="128"/>
      <c r="H37" s="115"/>
      <c r="I37" s="86">
        <f t="shared" si="20"/>
        <v>0</v>
      </c>
      <c r="J37" s="87" t="e">
        <f t="shared" si="21"/>
        <v>#DIV/0!</v>
      </c>
      <c r="K37" s="128"/>
      <c r="L37" s="115"/>
      <c r="M37" s="86">
        <f t="shared" si="22"/>
        <v>0</v>
      </c>
      <c r="N37" s="89" t="e">
        <f t="shared" si="23"/>
        <v>#DIV/0!</v>
      </c>
    </row>
    <row r="38" spans="1:14">
      <c r="A38" s="201"/>
      <c r="B38" s="90" t="s">
        <v>127</v>
      </c>
      <c r="C38" s="93"/>
      <c r="D38" s="94"/>
      <c r="E38" s="86">
        <f t="shared" si="18"/>
        <v>0</v>
      </c>
      <c r="F38" s="87" t="e">
        <f t="shared" si="19"/>
        <v>#DIV/0!</v>
      </c>
      <c r="G38" s="95"/>
      <c r="H38" s="94"/>
      <c r="I38" s="86">
        <f t="shared" si="20"/>
        <v>0</v>
      </c>
      <c r="J38" s="87" t="e">
        <f t="shared" si="21"/>
        <v>#DIV/0!</v>
      </c>
      <c r="K38" s="95"/>
      <c r="L38" s="94"/>
      <c r="M38" s="86">
        <f t="shared" si="22"/>
        <v>0</v>
      </c>
      <c r="N38" s="89" t="e">
        <f t="shared" si="23"/>
        <v>#DIV/0!</v>
      </c>
    </row>
    <row r="39" spans="1:14">
      <c r="A39" s="201"/>
      <c r="B39" s="116" t="s">
        <v>128</v>
      </c>
      <c r="C39" s="117"/>
      <c r="D39" s="115"/>
      <c r="E39" s="86">
        <f t="shared" si="18"/>
        <v>0</v>
      </c>
      <c r="F39" s="87" t="e">
        <f t="shared" si="19"/>
        <v>#DIV/0!</v>
      </c>
      <c r="G39" s="128"/>
      <c r="H39" s="115"/>
      <c r="I39" s="86">
        <f t="shared" si="20"/>
        <v>0</v>
      </c>
      <c r="J39" s="87" t="e">
        <f t="shared" si="21"/>
        <v>#DIV/0!</v>
      </c>
      <c r="K39" s="128"/>
      <c r="L39" s="115"/>
      <c r="M39" s="86">
        <f t="shared" si="22"/>
        <v>0</v>
      </c>
      <c r="N39" s="89" t="e">
        <f t="shared" si="23"/>
        <v>#DIV/0!</v>
      </c>
    </row>
    <row r="40" spans="1:14">
      <c r="A40" s="201"/>
      <c r="B40" s="105" t="s">
        <v>129</v>
      </c>
      <c r="C40" s="106"/>
      <c r="D40" s="97"/>
      <c r="E40" s="100">
        <f>D40-C40</f>
        <v>0</v>
      </c>
      <c r="F40" s="87" t="e">
        <f t="shared" si="19"/>
        <v>#DIV/0!</v>
      </c>
      <c r="G40" s="96"/>
      <c r="H40" s="97"/>
      <c r="I40" s="100">
        <f>H40-G40</f>
        <v>0</v>
      </c>
      <c r="J40" s="87" t="e">
        <f t="shared" si="21"/>
        <v>#DIV/0!</v>
      </c>
      <c r="K40" s="96"/>
      <c r="L40" s="97"/>
      <c r="M40" s="100">
        <f>L40-K40</f>
        <v>0</v>
      </c>
      <c r="N40" s="89" t="e">
        <f t="shared" si="23"/>
        <v>#DIV/0!</v>
      </c>
    </row>
    <row r="41" spans="1:14">
      <c r="A41" s="201" t="s">
        <v>130</v>
      </c>
      <c r="B41" s="118" t="s">
        <v>131</v>
      </c>
      <c r="C41" s="119"/>
      <c r="D41" s="120"/>
      <c r="E41" s="98">
        <f>D41-C41</f>
        <v>0</v>
      </c>
      <c r="F41" s="104" t="e">
        <f t="shared" ref="F41:F48" si="24">((D41*100/C41)-100)</f>
        <v>#DIV/0!</v>
      </c>
      <c r="G41" s="129"/>
      <c r="H41" s="120"/>
      <c r="I41" s="98">
        <f>H41-G41</f>
        <v>0</v>
      </c>
      <c r="J41" s="104" t="e">
        <f t="shared" ref="J41:J48" si="25">((H41*100/G41)-100)</f>
        <v>#DIV/0!</v>
      </c>
      <c r="K41" s="129"/>
      <c r="L41" s="120"/>
      <c r="M41" s="98">
        <f>L41-K41</f>
        <v>0</v>
      </c>
      <c r="N41" s="99" t="e">
        <f t="shared" ref="N41:N48" si="26">((L41*100/K41)-100)</f>
        <v>#DIV/0!</v>
      </c>
    </row>
    <row r="42" spans="1:14">
      <c r="A42" s="201"/>
      <c r="B42" s="90" t="s">
        <v>132</v>
      </c>
      <c r="C42" s="93"/>
      <c r="D42" s="94"/>
      <c r="E42" s="86">
        <f>D42-C42</f>
        <v>0</v>
      </c>
      <c r="F42" s="87" t="e">
        <f t="shared" si="24"/>
        <v>#DIV/0!</v>
      </c>
      <c r="G42" s="95"/>
      <c r="H42" s="94"/>
      <c r="I42" s="86">
        <f>H42-G42</f>
        <v>0</v>
      </c>
      <c r="J42" s="87" t="e">
        <f t="shared" si="25"/>
        <v>#DIV/0!</v>
      </c>
      <c r="K42" s="95"/>
      <c r="L42" s="94"/>
      <c r="M42" s="86">
        <f>L42-K42</f>
        <v>0</v>
      </c>
      <c r="N42" s="89" t="e">
        <f t="shared" si="26"/>
        <v>#DIV/0!</v>
      </c>
    </row>
    <row r="43" spans="1:14">
      <c r="A43" s="201"/>
      <c r="B43" s="116" t="s">
        <v>133</v>
      </c>
      <c r="C43" s="117"/>
      <c r="D43" s="115"/>
      <c r="E43" s="86">
        <f t="shared" ref="E43:E44" si="27">D43-C43</f>
        <v>0</v>
      </c>
      <c r="F43" s="87" t="e">
        <f t="shared" si="24"/>
        <v>#DIV/0!</v>
      </c>
      <c r="G43" s="128"/>
      <c r="H43" s="115"/>
      <c r="I43" s="86">
        <f t="shared" ref="I43:I44" si="28">H43-G43</f>
        <v>0</v>
      </c>
      <c r="J43" s="87" t="e">
        <f t="shared" si="25"/>
        <v>#DIV/0!</v>
      </c>
      <c r="K43" s="128"/>
      <c r="L43" s="115"/>
      <c r="M43" s="86">
        <f t="shared" ref="M43:M44" si="29">L43-K43</f>
        <v>0</v>
      </c>
      <c r="N43" s="89" t="e">
        <f t="shared" si="26"/>
        <v>#DIV/0!</v>
      </c>
    </row>
    <row r="44" spans="1:14">
      <c r="A44" s="201"/>
      <c r="B44" s="105" t="s">
        <v>134</v>
      </c>
      <c r="C44" s="106"/>
      <c r="D44" s="97"/>
      <c r="E44" s="86">
        <f t="shared" si="27"/>
        <v>0</v>
      </c>
      <c r="F44" s="107" t="e">
        <f t="shared" si="24"/>
        <v>#DIV/0!</v>
      </c>
      <c r="G44" s="96"/>
      <c r="H44" s="97"/>
      <c r="I44" s="86">
        <f t="shared" si="28"/>
        <v>0</v>
      </c>
      <c r="J44" s="107" t="e">
        <f t="shared" si="25"/>
        <v>#DIV/0!</v>
      </c>
      <c r="K44" s="96"/>
      <c r="L44" s="97"/>
      <c r="M44" s="86">
        <f t="shared" si="29"/>
        <v>0</v>
      </c>
      <c r="N44" s="101" t="e">
        <f t="shared" si="26"/>
        <v>#DIV/0!</v>
      </c>
    </row>
    <row r="45" spans="1:14">
      <c r="A45" s="202" t="s">
        <v>135</v>
      </c>
      <c r="B45" s="118" t="s">
        <v>136</v>
      </c>
      <c r="C45" s="119"/>
      <c r="D45" s="120"/>
      <c r="E45" s="98">
        <f>D45-C45</f>
        <v>0</v>
      </c>
      <c r="F45" s="104" t="e">
        <f t="shared" si="24"/>
        <v>#DIV/0!</v>
      </c>
      <c r="G45" s="129"/>
      <c r="H45" s="120"/>
      <c r="I45" s="98">
        <f>H45-G45</f>
        <v>0</v>
      </c>
      <c r="J45" s="104" t="e">
        <f t="shared" si="25"/>
        <v>#DIV/0!</v>
      </c>
      <c r="K45" s="129"/>
      <c r="L45" s="120"/>
      <c r="M45" s="98">
        <f>L45-K45</f>
        <v>0</v>
      </c>
      <c r="N45" s="99" t="e">
        <f t="shared" si="26"/>
        <v>#DIV/0!</v>
      </c>
    </row>
    <row r="46" spans="1:14">
      <c r="A46" s="202"/>
      <c r="B46" s="90" t="s">
        <v>137</v>
      </c>
      <c r="C46" s="93"/>
      <c r="D46" s="94"/>
      <c r="E46" s="86">
        <f>D46-C46</f>
        <v>0</v>
      </c>
      <c r="F46" s="87" t="e">
        <f t="shared" si="24"/>
        <v>#DIV/0!</v>
      </c>
      <c r="G46" s="95"/>
      <c r="H46" s="94"/>
      <c r="I46" s="86">
        <f>H46-G46</f>
        <v>0</v>
      </c>
      <c r="J46" s="87" t="e">
        <f t="shared" si="25"/>
        <v>#DIV/0!</v>
      </c>
      <c r="K46" s="95"/>
      <c r="L46" s="94"/>
      <c r="M46" s="86">
        <f>L46-K46</f>
        <v>0</v>
      </c>
      <c r="N46" s="89" t="e">
        <f t="shared" si="26"/>
        <v>#DIV/0!</v>
      </c>
    </row>
    <row r="47" spans="1:14">
      <c r="A47" s="202"/>
      <c r="B47" s="121" t="s">
        <v>138</v>
      </c>
      <c r="C47" s="122"/>
      <c r="D47" s="123"/>
      <c r="E47" s="100">
        <f>D47-C47</f>
        <v>0</v>
      </c>
      <c r="F47" s="107" t="e">
        <f t="shared" si="24"/>
        <v>#DIV/0!</v>
      </c>
      <c r="G47" s="130"/>
      <c r="H47" s="123"/>
      <c r="I47" s="100">
        <f>H47-G47</f>
        <v>0</v>
      </c>
      <c r="J47" s="107" t="e">
        <f t="shared" si="25"/>
        <v>#DIV/0!</v>
      </c>
      <c r="K47" s="130"/>
      <c r="L47" s="123"/>
      <c r="M47" s="100">
        <f>L47-K47</f>
        <v>0</v>
      </c>
      <c r="N47" s="101" t="e">
        <f t="shared" si="26"/>
        <v>#DIV/0!</v>
      </c>
    </row>
    <row r="48" spans="1:14">
      <c r="A48" s="203" t="s">
        <v>139</v>
      </c>
      <c r="B48" s="203"/>
      <c r="C48" s="84">
        <f>SUM(C8:C47)</f>
        <v>0</v>
      </c>
      <c r="D48" s="84">
        <f>SUM(D8:D47)</f>
        <v>0</v>
      </c>
      <c r="E48" s="84">
        <f>D48-C48</f>
        <v>0</v>
      </c>
      <c r="F48" s="85" t="e">
        <f t="shared" si="24"/>
        <v>#DIV/0!</v>
      </c>
      <c r="G48" s="84">
        <f>SUM(G8:G47)</f>
        <v>0</v>
      </c>
      <c r="H48" s="84">
        <f>SUM(H8:H47)</f>
        <v>0</v>
      </c>
      <c r="I48" s="84">
        <f>H48-G48</f>
        <v>0</v>
      </c>
      <c r="J48" s="85" t="e">
        <f t="shared" si="25"/>
        <v>#DIV/0!</v>
      </c>
      <c r="K48" s="84">
        <f>SUM(K8:K47)</f>
        <v>0</v>
      </c>
      <c r="L48" s="84">
        <f>SUM(L8:L47)</f>
        <v>0</v>
      </c>
      <c r="M48" s="84">
        <f>L48-K48</f>
        <v>0</v>
      </c>
      <c r="N48" s="85" t="e">
        <f t="shared" si="26"/>
        <v>#DIV/0!</v>
      </c>
    </row>
    <row r="49" spans="1:14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</sheetData>
  <mergeCells count="19">
    <mergeCell ref="C5:F5"/>
    <mergeCell ref="G5:J5"/>
    <mergeCell ref="K5:N5"/>
    <mergeCell ref="C6:D6"/>
    <mergeCell ref="E6:F6"/>
    <mergeCell ref="G6:H6"/>
    <mergeCell ref="I6:J6"/>
    <mergeCell ref="K6:L6"/>
    <mergeCell ref="M6:N6"/>
    <mergeCell ref="A6:B7"/>
    <mergeCell ref="A8:A16"/>
    <mergeCell ref="A17:A21"/>
    <mergeCell ref="A22:A23"/>
    <mergeCell ref="A24:A26"/>
    <mergeCell ref="A28:A30"/>
    <mergeCell ref="A31:A40"/>
    <mergeCell ref="A41:A44"/>
    <mergeCell ref="A45:A47"/>
    <mergeCell ref="A48:B48"/>
  </mergeCells>
  <conditionalFormatting sqref="E8:E47">
    <cfRule type="dataBar" priority="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{28EAD48D-4ED3-44E6-8D7B-B45CF261476F}</x14:id>
        </ext>
      </extLst>
    </cfRule>
  </conditionalFormatting>
  <conditionalFormatting sqref="E8:F48">
    <cfRule type="expression" dxfId="72" priority="8">
      <formula>E8&lt;0</formula>
    </cfRule>
  </conditionalFormatting>
  <conditionalFormatting sqref="I8:I47">
    <cfRule type="dataBar" priority="2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{DCB8A62D-9270-4BCF-A841-A4721CA02C8D}</x14:id>
        </ext>
      </extLst>
    </cfRule>
  </conditionalFormatting>
  <conditionalFormatting sqref="I8:J48">
    <cfRule type="expression" dxfId="71" priority="6">
      <formula>I8&lt;0</formula>
    </cfRule>
  </conditionalFormatting>
  <conditionalFormatting sqref="M8:M47">
    <cfRule type="dataBar" priority="1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{7D982779-69C9-49CE-8E61-72A357EFC91F}</x14:id>
        </ext>
      </extLst>
    </cfRule>
  </conditionalFormatting>
  <conditionalFormatting sqref="M8:N48">
    <cfRule type="expression" dxfId="70" priority="4">
      <formula>M8&lt;0</formula>
    </cfRule>
  </conditionalFormatting>
  <pageMargins left="0.70866141732283505" right="0.70866141732283505" top="0.74803149606299202" bottom="0.74803149606299202" header="0.31496062992126" footer="0.31496062992126"/>
  <pageSetup paperSize="9" scale="55" orientation="landscape" r:id="rId1"/>
  <ignoredErrors>
    <ignoredError sqref="E8" evalError="1" listDataValidation="1" calculatedColumn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8EAD48D-4ED3-44E6-8D7B-B45CF2614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DCB8A62D-9270-4BCF-A841-A4721CA0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7D982779-69C9-49CE-8E61-72A357EFC91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FB16-D3EA-436C-BFA8-40CDB361F939}">
  <sheetPr>
    <pageSetUpPr fitToPage="1"/>
  </sheetPr>
  <dimension ref="A1:N36"/>
  <sheetViews>
    <sheetView workbookViewId="0"/>
  </sheetViews>
  <sheetFormatPr baseColWidth="10" defaultColWidth="8.88671875" defaultRowHeight="15.6" customHeight="1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196</v>
      </c>
      <c r="E1" s="5"/>
      <c r="H1" s="4"/>
      <c r="I1" s="4"/>
      <c r="J1" s="4"/>
      <c r="K1" s="4"/>
      <c r="L1" s="4"/>
      <c r="M1" s="4"/>
    </row>
    <row r="2" spans="1:14" ht="15.6" customHeight="1"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33" t="s">
        <v>1</v>
      </c>
      <c r="B5" s="234" t="s">
        <v>176</v>
      </c>
      <c r="C5" s="234"/>
      <c r="D5" s="234" t="s">
        <v>0</v>
      </c>
      <c r="E5" s="234"/>
      <c r="F5" s="234"/>
      <c r="N5" s="74" t="s">
        <v>185</v>
      </c>
    </row>
    <row r="6" spans="1:14" ht="15.6" customHeight="1">
      <c r="A6" s="233"/>
      <c r="B6" s="235">
        <v>2025</v>
      </c>
      <c r="C6" s="235">
        <v>2026</v>
      </c>
      <c r="D6" s="235">
        <v>2025</v>
      </c>
      <c r="E6" s="235">
        <v>2026</v>
      </c>
      <c r="F6" s="154" t="s">
        <v>186</v>
      </c>
    </row>
    <row r="7" spans="1:14" ht="15.6" customHeight="1">
      <c r="A7" s="236" t="s">
        <v>18</v>
      </c>
      <c r="B7" s="237">
        <v>8827</v>
      </c>
      <c r="C7" s="237">
        <v>8994</v>
      </c>
      <c r="D7" s="237">
        <v>27747</v>
      </c>
      <c r="E7" s="237">
        <v>44545</v>
      </c>
      <c r="F7" s="238">
        <v>60.539878185029004</v>
      </c>
      <c r="G7" s="6"/>
    </row>
    <row r="8" spans="1:14" s="33" customFormat="1" ht="15.6" customHeight="1">
      <c r="A8" s="236" t="s">
        <v>11</v>
      </c>
      <c r="B8" s="237">
        <v>5462</v>
      </c>
      <c r="C8" s="237">
        <v>9809</v>
      </c>
      <c r="D8" s="237">
        <v>35407</v>
      </c>
      <c r="E8" s="237">
        <v>34495</v>
      </c>
      <c r="F8" s="238">
        <v>-2.575761855000422</v>
      </c>
    </row>
    <row r="9" spans="1:14" ht="15.6" customHeight="1">
      <c r="A9" s="236" t="s">
        <v>8</v>
      </c>
      <c r="B9" s="237">
        <v>36741</v>
      </c>
      <c r="C9" s="237">
        <v>32094</v>
      </c>
      <c r="D9" s="237">
        <v>157878</v>
      </c>
      <c r="E9" s="237">
        <v>125039</v>
      </c>
      <c r="F9" s="238">
        <v>-20.800238158578139</v>
      </c>
      <c r="G9" s="6"/>
    </row>
    <row r="10" spans="1:14" ht="15.6" customHeight="1">
      <c r="A10" s="236" t="s">
        <v>10</v>
      </c>
      <c r="B10" s="237">
        <v>122684</v>
      </c>
      <c r="C10" s="237">
        <v>36380</v>
      </c>
      <c r="D10" s="237">
        <v>401980</v>
      </c>
      <c r="E10" s="237">
        <v>128248</v>
      </c>
      <c r="F10" s="238">
        <v>-68.095925170406488</v>
      </c>
    </row>
    <row r="11" spans="1:14" ht="15.6" customHeight="1">
      <c r="A11" s="236" t="s">
        <v>9</v>
      </c>
      <c r="B11" s="237">
        <v>454763</v>
      </c>
      <c r="C11" s="237">
        <v>468729</v>
      </c>
      <c r="D11" s="237">
        <v>1894024</v>
      </c>
      <c r="E11" s="237">
        <v>1812530</v>
      </c>
      <c r="F11" s="238">
        <v>-4.3026909901880828</v>
      </c>
    </row>
    <row r="12" spans="1:14" ht="15.6" customHeight="1">
      <c r="A12" s="236" t="s">
        <v>6</v>
      </c>
      <c r="B12" s="237">
        <v>25489</v>
      </c>
      <c r="C12" s="237">
        <v>19220</v>
      </c>
      <c r="D12" s="237">
        <v>115016</v>
      </c>
      <c r="E12" s="237">
        <v>67384</v>
      </c>
      <c r="F12" s="238">
        <v>-41.413368574806981</v>
      </c>
    </row>
    <row r="13" spans="1:14" ht="15.6" customHeight="1">
      <c r="A13" s="236" t="s">
        <v>175</v>
      </c>
      <c r="B13" s="237">
        <v>654</v>
      </c>
      <c r="C13" s="237">
        <v>176</v>
      </c>
      <c r="D13" s="237">
        <v>1720</v>
      </c>
      <c r="E13" s="237">
        <v>567</v>
      </c>
      <c r="F13" s="238">
        <v>-67.034883720930225</v>
      </c>
    </row>
    <row r="14" spans="1:14" ht="15.6" customHeight="1">
      <c r="A14" s="236" t="s">
        <v>148</v>
      </c>
      <c r="B14" s="237">
        <v>811526</v>
      </c>
      <c r="C14" s="237">
        <v>819380</v>
      </c>
      <c r="D14" s="237">
        <v>3346330</v>
      </c>
      <c r="E14" s="237">
        <v>3023946</v>
      </c>
      <c r="F14" s="238">
        <v>-9.6339572008737946</v>
      </c>
    </row>
    <row r="15" spans="1:14" ht="15.6" customHeight="1">
      <c r="A15" s="236" t="s">
        <v>145</v>
      </c>
      <c r="B15" s="237">
        <v>244538</v>
      </c>
      <c r="C15" s="237">
        <v>257576</v>
      </c>
      <c r="D15" s="237">
        <v>993724</v>
      </c>
      <c r="E15" s="237">
        <v>936850</v>
      </c>
      <c r="F15" s="238">
        <v>-5.7233195535178822</v>
      </c>
    </row>
    <row r="16" spans="1:14" ht="15.6" customHeight="1">
      <c r="A16" s="236" t="s">
        <v>144</v>
      </c>
      <c r="B16" s="237">
        <v>27565</v>
      </c>
      <c r="C16" s="237">
        <v>30694</v>
      </c>
      <c r="D16" s="237">
        <v>112992</v>
      </c>
      <c r="E16" s="237">
        <v>78791</v>
      </c>
      <c r="F16" s="238">
        <v>-30.268514585103372</v>
      </c>
      <c r="G16" s="1"/>
    </row>
    <row r="17" spans="1:8" ht="15.6" customHeight="1">
      <c r="A17" s="236" t="s">
        <v>150</v>
      </c>
      <c r="B17" s="237">
        <v>68308</v>
      </c>
      <c r="C17" s="237">
        <v>79375</v>
      </c>
      <c r="D17" s="237">
        <v>263027</v>
      </c>
      <c r="E17" s="237">
        <v>255506</v>
      </c>
      <c r="F17" s="238">
        <v>-2.8594022666874541</v>
      </c>
      <c r="G17" s="2"/>
    </row>
    <row r="18" spans="1:8" ht="15.6" customHeight="1">
      <c r="A18" s="236" t="s">
        <v>147</v>
      </c>
      <c r="B18" s="237">
        <v>0</v>
      </c>
      <c r="C18" s="237">
        <v>0</v>
      </c>
      <c r="D18" s="237">
        <v>0</v>
      </c>
      <c r="E18" s="237">
        <v>0</v>
      </c>
      <c r="F18" s="238"/>
    </row>
    <row r="19" spans="1:8" ht="15.6" customHeight="1">
      <c r="A19" s="236" t="s">
        <v>143</v>
      </c>
      <c r="B19" s="237">
        <v>61840</v>
      </c>
      <c r="C19" s="237">
        <v>62723</v>
      </c>
      <c r="D19" s="237">
        <v>194800</v>
      </c>
      <c r="E19" s="237">
        <v>202938</v>
      </c>
      <c r="F19" s="238">
        <v>4.1776180698151961</v>
      </c>
      <c r="H19" s="248"/>
    </row>
    <row r="20" spans="1:8" ht="15.6" customHeight="1">
      <c r="A20" s="236" t="s">
        <v>142</v>
      </c>
      <c r="B20" s="237">
        <v>67256</v>
      </c>
      <c r="C20" s="237">
        <v>75134</v>
      </c>
      <c r="D20" s="237">
        <v>283455</v>
      </c>
      <c r="E20" s="237">
        <v>277149</v>
      </c>
      <c r="F20" s="238">
        <v>-2.224691750013235</v>
      </c>
    </row>
    <row r="21" spans="1:8" ht="15.6" customHeight="1">
      <c r="A21" s="236" t="s">
        <v>149</v>
      </c>
      <c r="B21" s="237">
        <v>16602</v>
      </c>
      <c r="C21" s="237">
        <v>5882</v>
      </c>
      <c r="D21" s="237">
        <v>74260</v>
      </c>
      <c r="E21" s="237">
        <v>29453</v>
      </c>
      <c r="F21" s="238">
        <v>-60.338001615943973</v>
      </c>
    </row>
    <row r="22" spans="1:8" ht="15.6" customHeight="1">
      <c r="A22" s="236" t="s">
        <v>146</v>
      </c>
      <c r="B22" s="237">
        <v>15844</v>
      </c>
      <c r="C22" s="237">
        <v>11942</v>
      </c>
      <c r="D22" s="237">
        <v>61772</v>
      </c>
      <c r="E22" s="237">
        <v>70608</v>
      </c>
      <c r="F22" s="238">
        <v>14.304215502169271</v>
      </c>
    </row>
    <row r="23" spans="1:8" ht="15.6" customHeight="1">
      <c r="A23" s="236" t="s">
        <v>165</v>
      </c>
      <c r="B23" s="237">
        <v>14345</v>
      </c>
      <c r="C23" s="237">
        <v>30567</v>
      </c>
      <c r="D23" s="237">
        <v>45620</v>
      </c>
      <c r="E23" s="237">
        <v>147396</v>
      </c>
      <c r="F23" s="238">
        <v>223.09513371328359</v>
      </c>
    </row>
    <row r="24" spans="1:8" ht="15.6" customHeight="1">
      <c r="A24" s="236" t="s">
        <v>141</v>
      </c>
      <c r="B24" s="237">
        <v>46225</v>
      </c>
      <c r="C24" s="237">
        <v>46041</v>
      </c>
      <c r="D24" s="237">
        <v>187226</v>
      </c>
      <c r="E24" s="237">
        <v>195497</v>
      </c>
      <c r="F24" s="238">
        <v>4.4176556674820802</v>
      </c>
    </row>
    <row r="25" spans="1:8" ht="15.6" customHeight="1">
      <c r="A25" s="236" t="s">
        <v>140</v>
      </c>
      <c r="B25" s="237">
        <v>0</v>
      </c>
      <c r="C25" s="237">
        <v>0</v>
      </c>
      <c r="D25" s="237">
        <v>0</v>
      </c>
      <c r="E25" s="237">
        <v>0</v>
      </c>
      <c r="F25" s="238"/>
    </row>
    <row r="26" spans="1:8" ht="15.6" customHeight="1">
      <c r="A26" s="236" t="s">
        <v>152</v>
      </c>
      <c r="B26" s="237">
        <v>8700</v>
      </c>
      <c r="C26" s="237">
        <v>1408</v>
      </c>
      <c r="D26" s="237">
        <v>29315</v>
      </c>
      <c r="E26" s="237">
        <v>4480</v>
      </c>
      <c r="F26" s="238">
        <v>-84.71772130308716</v>
      </c>
    </row>
    <row r="27" spans="1:8" ht="15.6" customHeight="1">
      <c r="A27" s="236" t="s">
        <v>173</v>
      </c>
      <c r="B27" s="237">
        <v>77913</v>
      </c>
      <c r="C27" s="237">
        <v>67314</v>
      </c>
      <c r="D27" s="237">
        <v>311691</v>
      </c>
      <c r="E27" s="237">
        <v>310837</v>
      </c>
      <c r="F27" s="238">
        <v>-0.2739893035089267</v>
      </c>
    </row>
    <row r="28" spans="1:8" ht="15.6" customHeight="1">
      <c r="A28" s="236" t="s">
        <v>177</v>
      </c>
      <c r="B28" s="237">
        <v>5071</v>
      </c>
      <c r="C28" s="237">
        <v>4945</v>
      </c>
      <c r="D28" s="237">
        <v>21178</v>
      </c>
      <c r="E28" s="237">
        <v>22033</v>
      </c>
      <c r="F28" s="238">
        <v>4.0372084238360628</v>
      </c>
    </row>
    <row r="29" spans="1:8" ht="15.6" customHeight="1">
      <c r="A29" s="236" t="s">
        <v>178</v>
      </c>
      <c r="B29" s="237">
        <v>139906</v>
      </c>
      <c r="C29" s="237">
        <v>160937</v>
      </c>
      <c r="D29" s="237">
        <v>546910</v>
      </c>
      <c r="E29" s="237">
        <v>521496</v>
      </c>
      <c r="F29" s="238">
        <v>-4.6468340311934364</v>
      </c>
    </row>
    <row r="30" spans="1:8" ht="15.6" customHeight="1">
      <c r="A30" s="236" t="s">
        <v>179</v>
      </c>
      <c r="B30" s="237">
        <v>30191</v>
      </c>
      <c r="C30" s="237">
        <v>32808</v>
      </c>
      <c r="D30" s="237">
        <v>95388</v>
      </c>
      <c r="E30" s="237">
        <v>119655</v>
      </c>
      <c r="F30" s="238">
        <v>25.44030695684992</v>
      </c>
    </row>
    <row r="31" spans="1:8" ht="15.6" customHeight="1">
      <c r="A31" s="236" t="s">
        <v>180</v>
      </c>
      <c r="B31" s="237">
        <v>60420</v>
      </c>
      <c r="C31" s="237">
        <v>48112</v>
      </c>
      <c r="D31" s="237">
        <v>244725</v>
      </c>
      <c r="E31" s="237">
        <v>159900</v>
      </c>
      <c r="F31" s="238">
        <v>-34.661354581673308</v>
      </c>
    </row>
    <row r="32" spans="1:8" ht="15.6" customHeight="1">
      <c r="A32" s="236" t="s">
        <v>181</v>
      </c>
      <c r="B32" s="237">
        <v>1144364</v>
      </c>
      <c r="C32" s="237">
        <v>1095649</v>
      </c>
      <c r="D32" s="237">
        <v>4669227</v>
      </c>
      <c r="E32" s="237">
        <v>4239381</v>
      </c>
      <c r="F32" s="238">
        <v>-9.2059349438354587</v>
      </c>
    </row>
    <row r="33" spans="1:6" ht="15.6" customHeight="1">
      <c r="A33" s="236" t="s">
        <v>182</v>
      </c>
      <c r="B33" s="237">
        <v>163101</v>
      </c>
      <c r="C33" s="237">
        <v>162769</v>
      </c>
      <c r="D33" s="237">
        <v>621052</v>
      </c>
      <c r="E33" s="237">
        <v>613263</v>
      </c>
      <c r="F33" s="238">
        <v>-1.2541622923684339</v>
      </c>
    </row>
    <row r="34" spans="1:6" ht="15.6" customHeight="1">
      <c r="A34" s="236" t="s">
        <v>183</v>
      </c>
      <c r="B34" s="237">
        <v>21138</v>
      </c>
      <c r="C34" s="237">
        <v>29031</v>
      </c>
      <c r="D34" s="237">
        <v>87190</v>
      </c>
      <c r="E34" s="237">
        <v>101287</v>
      </c>
      <c r="F34" s="238">
        <v>16.16813854799862</v>
      </c>
    </row>
    <row r="35" spans="1:6" ht="15.6" customHeight="1">
      <c r="A35" s="240" t="s">
        <v>153</v>
      </c>
      <c r="B35" s="241">
        <f>SUM(B7:B34)</f>
        <v>3679473</v>
      </c>
      <c r="C35" s="241">
        <f>SUM(C7:C34)</f>
        <v>3597689</v>
      </c>
      <c r="D35" s="241">
        <f>SUM(D7:D34)</f>
        <v>14823654</v>
      </c>
      <c r="E35" s="241">
        <f>SUM(E7:E34)</f>
        <v>13523274</v>
      </c>
      <c r="F35" s="242">
        <f>E35*100/D35-100</f>
        <v>-8.7723310325510795</v>
      </c>
    </row>
    <row r="36" spans="1:6" ht="15.6" customHeight="1">
      <c r="A36" s="46" t="s">
        <v>193</v>
      </c>
    </row>
  </sheetData>
  <mergeCells count="3">
    <mergeCell ref="A5:A6"/>
    <mergeCell ref="B5:C5"/>
    <mergeCell ref="D5:F5"/>
  </mergeCells>
  <conditionalFormatting sqref="A7:F34">
    <cfRule type="expression" dxfId="1" priority="2">
      <formula>MOD(ROW(),2)=0</formula>
    </cfRule>
  </conditionalFormatting>
  <conditionalFormatting sqref="F7:F35">
    <cfRule type="expression" dxfId="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3490-429A-465D-9E82-AFE80FD2C298}">
  <sheetPr>
    <pageSetUpPr fitToPage="1"/>
  </sheetPr>
  <dimension ref="A1:K51"/>
  <sheetViews>
    <sheetView zoomScale="80" zoomScaleNormal="80" workbookViewId="0"/>
  </sheetViews>
  <sheetFormatPr baseColWidth="10" defaultColWidth="11.44140625" defaultRowHeight="14.4"/>
  <cols>
    <col min="1" max="1" width="32.88671875" customWidth="1"/>
    <col min="2" max="2" width="18.6640625" customWidth="1"/>
    <col min="3" max="3" width="22.5546875" customWidth="1"/>
    <col min="4" max="5" width="15.44140625" customWidth="1"/>
    <col min="6" max="6" width="15.5546875" customWidth="1"/>
    <col min="7" max="10" width="15.44140625" customWidth="1"/>
    <col min="11" max="11" width="11.88671875" customWidth="1"/>
  </cols>
  <sheetData>
    <row r="1" spans="1:11">
      <c r="A1" s="15"/>
      <c r="B1" s="16"/>
      <c r="C1" s="16"/>
      <c r="D1" s="17"/>
      <c r="E1" s="18"/>
      <c r="F1" s="17"/>
      <c r="H1" s="19"/>
      <c r="J1" s="19"/>
      <c r="K1" s="19"/>
    </row>
    <row r="2" spans="1:11">
      <c r="A2" s="20"/>
      <c r="B2" s="17"/>
      <c r="C2" s="21"/>
      <c r="D2" s="17"/>
      <c r="E2" s="20"/>
      <c r="F2" s="17"/>
      <c r="G2" s="22"/>
      <c r="H2" s="17"/>
      <c r="I2" s="22"/>
      <c r="J2" s="17"/>
      <c r="K2" s="17"/>
    </row>
    <row r="3" spans="1:11">
      <c r="A3" s="20"/>
      <c r="B3" s="16"/>
      <c r="C3" s="21"/>
      <c r="D3" s="17"/>
      <c r="E3" s="22"/>
      <c r="F3" s="17"/>
      <c r="G3" s="22"/>
      <c r="H3" s="17"/>
      <c r="I3" s="22"/>
      <c r="J3" s="17"/>
      <c r="K3" s="17"/>
    </row>
    <row r="4" spans="1:11">
      <c r="A4" s="20"/>
      <c r="B4" s="17"/>
      <c r="C4" s="21"/>
      <c r="D4" s="19"/>
      <c r="E4" s="23"/>
      <c r="F4" s="17"/>
      <c r="G4" s="23"/>
      <c r="H4" s="19"/>
      <c r="I4" s="23"/>
      <c r="J4" s="19"/>
      <c r="K4" s="19"/>
    </row>
    <row r="5" spans="1:11">
      <c r="A5" s="20"/>
      <c r="B5" s="17"/>
      <c r="C5" s="24"/>
      <c r="D5" s="17"/>
      <c r="E5" s="22"/>
      <c r="F5" s="17"/>
      <c r="G5" s="22"/>
      <c r="H5" s="17"/>
      <c r="I5" s="22"/>
      <c r="J5" s="17"/>
      <c r="K5" s="17"/>
    </row>
    <row r="6" spans="1:11">
      <c r="A6" s="20"/>
      <c r="B6" s="17"/>
      <c r="C6" s="6"/>
      <c r="D6" s="17"/>
      <c r="E6" s="22"/>
      <c r="F6" s="17"/>
      <c r="G6" s="22"/>
      <c r="H6" s="17"/>
      <c r="I6" s="22"/>
      <c r="J6" s="17"/>
      <c r="K6" s="17"/>
    </row>
    <row r="7" spans="1:11">
      <c r="A7" s="20"/>
      <c r="B7" s="17"/>
      <c r="C7" s="21"/>
      <c r="D7" s="17"/>
      <c r="E7" s="21"/>
      <c r="F7" s="17"/>
      <c r="G7" s="22"/>
      <c r="H7" s="17"/>
      <c r="I7" s="22"/>
      <c r="J7" s="17"/>
      <c r="K7" s="17"/>
    </row>
    <row r="8" spans="1:11">
      <c r="A8" s="20"/>
      <c r="B8" s="17"/>
      <c r="C8" s="21"/>
      <c r="D8" s="19"/>
      <c r="E8" s="25"/>
      <c r="F8" s="17"/>
      <c r="G8" s="23"/>
      <c r="H8" s="19"/>
      <c r="I8" s="23"/>
      <c r="J8" s="19"/>
      <c r="K8" s="19"/>
    </row>
    <row r="9" spans="1:11">
      <c r="A9" s="20"/>
      <c r="B9" s="17"/>
      <c r="C9" s="24"/>
      <c r="D9" s="17"/>
      <c r="E9" s="21"/>
      <c r="F9" s="17"/>
      <c r="G9" s="22"/>
      <c r="H9" s="17"/>
      <c r="I9" s="22"/>
      <c r="J9" s="17"/>
      <c r="K9" s="17"/>
    </row>
    <row r="10" spans="1:11">
      <c r="A10" s="20"/>
      <c r="B10" s="17"/>
      <c r="C10" s="25"/>
      <c r="D10" s="19"/>
      <c r="E10" s="25"/>
      <c r="F10" s="17"/>
      <c r="G10" s="23"/>
      <c r="H10" s="19"/>
      <c r="I10" s="23"/>
      <c r="J10" s="19"/>
      <c r="K10" s="19"/>
    </row>
    <row r="11" spans="1:11">
      <c r="A11" s="17"/>
      <c r="B11" s="17"/>
      <c r="C11" s="21"/>
      <c r="D11" s="17"/>
      <c r="E11" s="21"/>
      <c r="F11" s="17"/>
      <c r="G11" s="20"/>
      <c r="H11" s="17"/>
      <c r="I11" s="22"/>
      <c r="J11" s="17"/>
      <c r="K11" s="17"/>
    </row>
    <row r="12" spans="1:11">
      <c r="A12" s="15"/>
      <c r="B12" s="16"/>
      <c r="C12" s="24"/>
      <c r="D12" s="16"/>
      <c r="E12" s="24"/>
      <c r="F12" s="16"/>
      <c r="G12" s="15"/>
      <c r="H12" s="16"/>
      <c r="I12" s="26"/>
      <c r="J12" s="16"/>
      <c r="K12" s="16"/>
    </row>
    <row r="13" spans="1:11">
      <c r="A13" s="20"/>
      <c r="B13" s="17"/>
      <c r="C13" s="6"/>
      <c r="D13" s="27"/>
      <c r="E13" s="6"/>
      <c r="F13" s="17"/>
      <c r="G13" s="28"/>
      <c r="H13" s="27"/>
      <c r="J13" s="27"/>
      <c r="K13" s="27"/>
    </row>
    <row r="14" spans="1:11">
      <c r="A14" s="20"/>
      <c r="B14" s="17"/>
      <c r="C14" s="21"/>
      <c r="D14" s="19"/>
      <c r="E14" s="25"/>
      <c r="F14" s="17"/>
      <c r="G14" s="18"/>
      <c r="H14" s="19"/>
      <c r="I14" s="23"/>
      <c r="J14" s="19"/>
      <c r="K14" s="19"/>
    </row>
    <row r="15" spans="1:11">
      <c r="A15" s="20"/>
      <c r="B15" s="17"/>
      <c r="C15" s="21"/>
      <c r="D15" s="17"/>
      <c r="E15" s="21"/>
      <c r="F15" s="17"/>
      <c r="G15" s="20"/>
      <c r="H15" s="17"/>
      <c r="I15" s="22"/>
      <c r="J15" s="17"/>
      <c r="K15" s="17"/>
    </row>
    <row r="16" spans="1:11">
      <c r="A16" s="20"/>
      <c r="B16" s="17"/>
      <c r="C16" s="24"/>
      <c r="D16" s="27"/>
      <c r="E16" s="6"/>
      <c r="F16" s="17"/>
      <c r="H16" s="27"/>
      <c r="J16" s="27"/>
      <c r="K16" s="27"/>
    </row>
    <row r="17" spans="1:11">
      <c r="A17" s="20"/>
      <c r="B17" s="17"/>
      <c r="C17" s="21"/>
      <c r="D17" s="19"/>
      <c r="E17" s="25"/>
      <c r="F17" s="17"/>
      <c r="G17" s="23"/>
      <c r="H17" s="19"/>
      <c r="I17" s="23"/>
      <c r="J17" s="19"/>
      <c r="K17" s="19"/>
    </row>
    <row r="18" spans="1:11">
      <c r="A18" s="20"/>
      <c r="B18" s="17"/>
      <c r="C18" s="21"/>
      <c r="D18" s="17"/>
      <c r="E18" s="17"/>
      <c r="F18" s="17"/>
      <c r="G18" s="22"/>
      <c r="H18" s="17"/>
      <c r="I18" s="22"/>
      <c r="J18" s="17"/>
      <c r="K18" s="17"/>
    </row>
    <row r="19" spans="1:11">
      <c r="A19" s="20"/>
      <c r="B19" s="17"/>
      <c r="C19" s="21"/>
      <c r="D19" s="16"/>
      <c r="E19" s="16"/>
      <c r="F19" s="27"/>
      <c r="H19" s="27"/>
      <c r="J19" s="27"/>
      <c r="K19" s="27"/>
    </row>
    <row r="20" spans="1:11">
      <c r="A20" s="20"/>
      <c r="B20" s="17"/>
      <c r="C20" s="21"/>
      <c r="D20" s="17"/>
      <c r="E20" s="21"/>
      <c r="F20" s="17"/>
      <c r="G20" s="22"/>
      <c r="H20" s="17"/>
      <c r="I20" s="22"/>
      <c r="J20" s="17"/>
      <c r="K20" s="17"/>
    </row>
    <row r="21" spans="1:11">
      <c r="A21" s="20"/>
      <c r="B21" s="17"/>
      <c r="C21" s="26"/>
      <c r="D21" s="27"/>
      <c r="E21" s="6"/>
      <c r="F21" s="27"/>
      <c r="H21" s="27"/>
      <c r="J21" s="27"/>
      <c r="K21" s="27"/>
    </row>
    <row r="22" spans="1:11">
      <c r="A22" s="20"/>
      <c r="B22" s="17"/>
      <c r="C22" s="21"/>
      <c r="D22" s="17"/>
      <c r="E22" s="21"/>
      <c r="F22" s="17"/>
      <c r="G22" s="22"/>
      <c r="H22" s="17"/>
      <c r="I22" s="22"/>
      <c r="J22" s="17"/>
      <c r="K22" s="17"/>
    </row>
    <row r="23" spans="1:11">
      <c r="A23" s="20"/>
      <c r="B23" s="17"/>
      <c r="C23" s="21"/>
      <c r="D23" s="27"/>
      <c r="E23" s="6"/>
      <c r="F23" s="27"/>
      <c r="H23" s="27"/>
      <c r="J23" s="27"/>
      <c r="K23" s="27"/>
    </row>
    <row r="24" spans="1:11">
      <c r="A24" s="20"/>
      <c r="B24" s="17"/>
      <c r="C24" s="21"/>
      <c r="D24" s="17"/>
      <c r="E24" s="21"/>
      <c r="F24" s="17"/>
      <c r="G24" s="22"/>
      <c r="H24" s="17"/>
      <c r="I24" s="22"/>
      <c r="J24" s="17"/>
      <c r="K24" s="17"/>
    </row>
    <row r="25" spans="1:11">
      <c r="A25" s="20"/>
      <c r="B25" s="17"/>
      <c r="C25" s="21"/>
      <c r="D25" s="27"/>
      <c r="E25" s="6"/>
      <c r="F25" s="27"/>
      <c r="H25" s="27"/>
      <c r="J25" s="27"/>
      <c r="K25" s="27"/>
    </row>
    <row r="26" spans="1:11">
      <c r="A26" s="20"/>
      <c r="B26" s="17"/>
      <c r="C26" s="26"/>
      <c r="D26" s="19"/>
      <c r="E26" s="25"/>
      <c r="F26" s="19"/>
      <c r="G26" s="23"/>
      <c r="H26" s="19"/>
      <c r="I26" s="23"/>
      <c r="J26" s="19"/>
      <c r="K26" s="19"/>
    </row>
    <row r="27" spans="1:11">
      <c r="A27" s="20"/>
      <c r="B27" s="17"/>
      <c r="C27" s="25"/>
      <c r="D27" s="17"/>
      <c r="E27" s="21"/>
      <c r="F27" s="17"/>
      <c r="G27" s="22"/>
      <c r="H27" s="17"/>
      <c r="I27" s="22"/>
      <c r="J27" s="17"/>
      <c r="K27" s="17"/>
    </row>
    <row r="28" spans="1:11" ht="34.799999999999997">
      <c r="A28" s="29" t="s">
        <v>163</v>
      </c>
      <c r="B28" s="17"/>
      <c r="C28" s="21"/>
      <c r="D28" s="19"/>
      <c r="E28" s="25"/>
      <c r="F28" s="19"/>
      <c r="G28" s="23"/>
      <c r="H28" s="19"/>
      <c r="I28" s="23"/>
      <c r="J28" s="19"/>
      <c r="K28" s="19"/>
    </row>
    <row r="29" spans="1:11">
      <c r="A29" s="30"/>
      <c r="B29" s="17"/>
      <c r="C29" s="21"/>
      <c r="D29" s="17"/>
      <c r="E29" s="21"/>
      <c r="F29" s="17"/>
      <c r="G29" s="20"/>
      <c r="H29" s="17"/>
      <c r="I29" s="22"/>
      <c r="J29" s="17"/>
      <c r="K29" s="17"/>
    </row>
    <row r="30" spans="1:11">
      <c r="A30" s="20"/>
      <c r="B30" s="17"/>
      <c r="C30" s="24"/>
      <c r="D30" s="16"/>
      <c r="E30" s="24"/>
      <c r="F30" s="16"/>
      <c r="G30" s="15"/>
      <c r="H30" s="16"/>
      <c r="I30" s="26"/>
      <c r="J30" s="16"/>
      <c r="K30" s="16"/>
    </row>
    <row r="31" spans="1:11">
      <c r="A31" s="20"/>
      <c r="B31" s="17"/>
      <c r="C31" s="21"/>
      <c r="D31" s="27"/>
      <c r="E31" s="6"/>
      <c r="F31" s="27"/>
      <c r="G31" s="28"/>
      <c r="H31" s="27"/>
      <c r="J31" s="27"/>
      <c r="K31" s="27"/>
    </row>
    <row r="32" spans="1:11">
      <c r="A32" s="20"/>
      <c r="B32" s="17"/>
      <c r="C32" s="26"/>
      <c r="D32" s="19"/>
      <c r="E32" s="25"/>
      <c r="F32" s="19"/>
      <c r="G32" s="18"/>
      <c r="H32" s="19"/>
      <c r="I32" s="23"/>
      <c r="J32" s="19"/>
      <c r="K32" s="19"/>
    </row>
    <row r="33" spans="1:11">
      <c r="A33" s="20"/>
      <c r="B33" s="17"/>
      <c r="C33" s="25"/>
      <c r="D33" s="17"/>
      <c r="E33" s="21"/>
      <c r="F33" s="17"/>
      <c r="G33" s="20"/>
      <c r="H33" s="17"/>
      <c r="I33" s="22"/>
      <c r="J33" s="17"/>
      <c r="K33" s="17"/>
    </row>
    <row r="34" spans="1:11">
      <c r="A34" s="20"/>
      <c r="B34" s="17"/>
      <c r="C34" s="21"/>
      <c r="D34" s="17"/>
      <c r="E34" s="21"/>
      <c r="F34" s="17"/>
      <c r="G34" s="20"/>
      <c r="H34" s="17"/>
      <c r="I34" s="22"/>
      <c r="J34" s="17"/>
      <c r="K34" s="17"/>
    </row>
    <row r="35" spans="1:11">
      <c r="A35" s="20"/>
      <c r="B35" s="17"/>
      <c r="D35" s="16"/>
      <c r="E35" s="24"/>
      <c r="F35" s="16"/>
      <c r="G35" s="15"/>
      <c r="H35" s="16"/>
      <c r="I35" s="26"/>
      <c r="J35" s="16"/>
      <c r="K35" s="16"/>
    </row>
    <row r="36" spans="1:11">
      <c r="A36" s="20"/>
      <c r="B36" s="17"/>
      <c r="C36" s="21"/>
      <c r="D36" s="16"/>
      <c r="E36" s="24"/>
      <c r="F36" s="17"/>
      <c r="G36" s="20"/>
      <c r="H36" s="17"/>
      <c r="I36" s="20"/>
      <c r="J36" s="17"/>
      <c r="K36" s="17"/>
    </row>
    <row r="37" spans="1:11">
      <c r="A37" s="20"/>
      <c r="B37" s="17"/>
      <c r="C37" s="21"/>
      <c r="D37" s="16"/>
      <c r="E37" s="24"/>
      <c r="F37" s="16"/>
      <c r="G37" s="15"/>
      <c r="H37" s="27"/>
      <c r="I37" s="28"/>
      <c r="J37" s="27"/>
      <c r="K37" s="27"/>
    </row>
    <row r="38" spans="1:11">
      <c r="A38" s="20"/>
      <c r="B38" s="17"/>
      <c r="C38" s="6"/>
      <c r="D38" s="27"/>
      <c r="E38" s="6"/>
      <c r="F38" s="27"/>
      <c r="G38" s="28"/>
      <c r="H38" s="19"/>
      <c r="I38" s="17"/>
      <c r="J38" s="17"/>
      <c r="K38" s="17"/>
    </row>
    <row r="39" spans="1:11">
      <c r="A39" s="20"/>
      <c r="B39" s="17"/>
      <c r="C39" s="17"/>
      <c r="D39" s="19"/>
      <c r="E39" s="17"/>
      <c r="F39" s="17"/>
      <c r="G39" s="20"/>
      <c r="H39" s="17"/>
      <c r="I39" s="26"/>
      <c r="J39" s="16"/>
      <c r="K39" s="16"/>
    </row>
    <row r="40" spans="1:11">
      <c r="A40" s="20"/>
      <c r="B40" s="17"/>
      <c r="C40" s="17"/>
      <c r="D40" s="17"/>
      <c r="E40" s="16"/>
      <c r="F40" s="16"/>
      <c r="G40" s="15"/>
      <c r="H40" s="27"/>
      <c r="J40" s="27"/>
      <c r="K40" s="27"/>
    </row>
    <row r="41" spans="1:11">
      <c r="A41" s="20"/>
      <c r="B41" s="17"/>
      <c r="C41" s="27"/>
      <c r="D41" s="16"/>
      <c r="F41" s="27"/>
      <c r="G41" s="28"/>
      <c r="H41" s="17"/>
      <c r="I41" s="22"/>
      <c r="J41" s="17"/>
      <c r="K41" s="17"/>
    </row>
    <row r="42" spans="1:11">
      <c r="A42" s="20"/>
      <c r="B42" s="17"/>
      <c r="C42" s="17"/>
      <c r="D42" s="17"/>
      <c r="E42" s="21"/>
      <c r="F42" s="17"/>
      <c r="G42" s="20"/>
      <c r="H42" s="17"/>
      <c r="I42" s="22"/>
      <c r="J42" s="17"/>
      <c r="K42" s="17"/>
    </row>
    <row r="43" spans="1:11">
      <c r="A43" s="15"/>
      <c r="B43" s="17"/>
      <c r="C43" s="19"/>
      <c r="D43" s="25"/>
      <c r="E43" s="27"/>
      <c r="F43" s="27"/>
      <c r="G43" s="20"/>
      <c r="H43" s="17"/>
      <c r="I43" s="22"/>
      <c r="J43" s="17"/>
      <c r="K43" s="17"/>
    </row>
    <row r="44" spans="1:11">
      <c r="A44" s="20"/>
      <c r="B44" s="17"/>
      <c r="C44" s="17"/>
      <c r="D44" s="21"/>
      <c r="E44" s="17"/>
      <c r="F44" s="17"/>
      <c r="G44" s="15"/>
      <c r="H44" s="16"/>
      <c r="I44" s="26"/>
      <c r="J44" s="16"/>
      <c r="K44" s="16"/>
    </row>
    <row r="45" spans="1:11">
      <c r="A45" s="20"/>
      <c r="B45" s="17"/>
      <c r="C45" s="16"/>
      <c r="D45" s="24"/>
      <c r="E45" s="16"/>
      <c r="F45" s="16"/>
      <c r="G45" s="15"/>
      <c r="H45" s="17"/>
      <c r="I45" s="17"/>
      <c r="J45" s="17"/>
      <c r="K45" s="17"/>
    </row>
    <row r="46" spans="1:11">
      <c r="A46" s="18"/>
      <c r="B46" s="19"/>
      <c r="C46" s="19"/>
      <c r="D46" s="25"/>
      <c r="E46" s="19"/>
      <c r="F46" s="19"/>
      <c r="G46" s="18"/>
      <c r="H46" s="19"/>
      <c r="I46" s="23"/>
      <c r="J46" s="19"/>
      <c r="K46" s="19"/>
    </row>
    <row r="47" spans="1:11">
      <c r="A47" s="17"/>
      <c r="B47" s="17"/>
      <c r="C47" s="17"/>
      <c r="D47" s="21"/>
      <c r="E47" s="17"/>
      <c r="F47" s="17"/>
      <c r="G47" s="22"/>
      <c r="H47" s="17"/>
      <c r="I47" s="22"/>
      <c r="J47" s="17"/>
      <c r="K47" s="17"/>
    </row>
    <row r="48" spans="1:11">
      <c r="A48" s="249"/>
      <c r="B48" s="250"/>
      <c r="C48" s="250"/>
      <c r="D48" s="25"/>
      <c r="E48" s="19"/>
      <c r="F48" s="19"/>
      <c r="G48" s="250"/>
      <c r="H48" s="250"/>
      <c r="I48" s="250"/>
      <c r="J48" s="250"/>
      <c r="K48" s="250"/>
    </row>
    <row r="51" spans="8:8">
      <c r="H51" s="151"/>
    </row>
  </sheetData>
  <pageMargins left="0.62992125984252001" right="0.23622047244094499" top="0.47244094488188998" bottom="0.196850393700787" header="0.31496062992126" footer="0.15748031496063"/>
  <pageSetup paperSize="9" scale="71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37DE-BDC1-4A0D-850D-6A07F2E5ACDE}">
  <sheetPr>
    <pageSetUpPr fitToPage="1"/>
  </sheetPr>
  <dimension ref="A1:AS68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44140625" style="253"/>
    <col min="26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197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/>
      <c r="AC1" s="254"/>
      <c r="AD1" s="39"/>
      <c r="AE1" s="39"/>
      <c r="AF1" s="254"/>
      <c r="AG1" s="39"/>
      <c r="AH1" s="39"/>
      <c r="AI1" s="254"/>
      <c r="AJ1" s="39"/>
      <c r="AK1" s="39"/>
      <c r="AL1" s="39"/>
      <c r="AM1" s="39"/>
      <c r="AN1" s="39"/>
      <c r="AO1" s="39"/>
    </row>
    <row r="2" spans="1:42" ht="15" customHeight="1">
      <c r="A2" s="255"/>
      <c r="B2" s="252"/>
      <c r="C2" s="252"/>
      <c r="D2" s="252"/>
      <c r="E2" s="252"/>
      <c r="F2" s="252"/>
      <c r="G2" s="252"/>
      <c r="H2" s="252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2"/>
      <c r="U2" s="252"/>
      <c r="V2" s="252"/>
      <c r="W2" s="252"/>
      <c r="X2" s="252"/>
      <c r="Z2" s="253" t="s">
        <v>199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  <c r="AF6" s="257" t="s">
        <v>202</v>
      </c>
      <c r="AG6" s="257"/>
      <c r="AL6" s="257" t="s">
        <v>203</v>
      </c>
      <c r="AM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58">
        <v>2020</v>
      </c>
      <c r="AC7" s="258">
        <v>2021</v>
      </c>
      <c r="AD7" s="258">
        <v>2022</v>
      </c>
      <c r="AG7" s="258">
        <v>2019</v>
      </c>
      <c r="AH7" s="258">
        <v>2020</v>
      </c>
      <c r="AI7" s="258">
        <v>2021</v>
      </c>
      <c r="AJ7" s="258">
        <v>2022</v>
      </c>
      <c r="AM7" s="258">
        <v>2019</v>
      </c>
      <c r="AN7" s="258">
        <v>2020</v>
      </c>
      <c r="AO7" s="258">
        <v>2021</v>
      </c>
      <c r="AP7" s="258">
        <v>2022</v>
      </c>
    </row>
    <row r="8" spans="1:42" ht="15" customHeigh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B8" s="259">
        <v>45800165</v>
      </c>
      <c r="AC8" s="259">
        <v>42493337</v>
      </c>
      <c r="AD8" s="259">
        <v>46756593</v>
      </c>
      <c r="AF8" s="253" t="s">
        <v>204</v>
      </c>
      <c r="AG8" s="259">
        <v>15006507</v>
      </c>
      <c r="AH8" s="259">
        <v>16073289</v>
      </c>
      <c r="AI8" s="259">
        <v>13213428</v>
      </c>
      <c r="AJ8" s="259">
        <v>15176514</v>
      </c>
      <c r="AL8" s="253" t="s">
        <v>204</v>
      </c>
      <c r="AM8" s="259">
        <v>9115628</v>
      </c>
      <c r="AN8" s="259">
        <v>7108259</v>
      </c>
      <c r="AO8" s="259">
        <v>6476535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59">
        <v>43109659</v>
      </c>
      <c r="AC9" s="259">
        <v>40489010</v>
      </c>
      <c r="AD9" s="259">
        <v>43967035</v>
      </c>
      <c r="AF9" s="253" t="s">
        <v>205</v>
      </c>
      <c r="AG9" s="259">
        <v>14348549</v>
      </c>
      <c r="AH9" s="259">
        <v>14002412</v>
      </c>
      <c r="AI9" s="259">
        <v>12145827</v>
      </c>
      <c r="AJ9" s="259">
        <v>13961403</v>
      </c>
      <c r="AL9" s="253" t="s">
        <v>205</v>
      </c>
      <c r="AM9" s="259">
        <v>7843248</v>
      </c>
      <c r="AN9" s="259">
        <v>6425079</v>
      </c>
      <c r="AO9" s="259">
        <v>6094779</v>
      </c>
      <c r="AP9" s="259">
        <v>7406116</v>
      </c>
    </row>
    <row r="10" spans="1:42" ht="15" customHeigh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59">
        <v>44303648</v>
      </c>
      <c r="AC10" s="259">
        <v>46455313</v>
      </c>
      <c r="AD10" s="259">
        <v>45981761</v>
      </c>
      <c r="AF10" s="253" t="s">
        <v>206</v>
      </c>
      <c r="AG10" s="259">
        <v>15951378</v>
      </c>
      <c r="AH10" s="259">
        <v>14965286</v>
      </c>
      <c r="AI10" s="259">
        <v>14413642</v>
      </c>
      <c r="AJ10" s="259">
        <v>15107748</v>
      </c>
      <c r="AL10" s="253" t="s">
        <v>206</v>
      </c>
      <c r="AM10" s="259">
        <v>7398685</v>
      </c>
      <c r="AN10" s="259">
        <v>6499455</v>
      </c>
      <c r="AO10" s="259">
        <v>7109023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59">
        <v>41795682</v>
      </c>
      <c r="AC11" s="259">
        <v>45471169</v>
      </c>
      <c r="AD11" s="259">
        <v>48522626</v>
      </c>
      <c r="AF11" s="253" t="s">
        <v>207</v>
      </c>
      <c r="AG11" s="259">
        <v>14553222</v>
      </c>
      <c r="AH11" s="259">
        <v>15115366</v>
      </c>
      <c r="AI11" s="259">
        <v>13408185</v>
      </c>
      <c r="AJ11" s="259">
        <v>15751949</v>
      </c>
      <c r="AL11" s="253" t="s">
        <v>207</v>
      </c>
      <c r="AM11" s="259">
        <v>6775183</v>
      </c>
      <c r="AN11" s="259">
        <v>6003312</v>
      </c>
      <c r="AO11" s="259">
        <v>7240918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59">
        <v>38167109</v>
      </c>
      <c r="AC12" s="259">
        <v>45495539</v>
      </c>
      <c r="AD12" s="259">
        <v>51334993</v>
      </c>
      <c r="AF12" s="253" t="s">
        <v>208</v>
      </c>
      <c r="AG12" s="259">
        <v>17078651</v>
      </c>
      <c r="AH12" s="259">
        <v>13043138</v>
      </c>
      <c r="AI12" s="259">
        <v>14380272</v>
      </c>
      <c r="AJ12" s="259">
        <v>16007624</v>
      </c>
      <c r="AL12" s="253" t="s">
        <v>208</v>
      </c>
      <c r="AM12" s="259">
        <v>7434110</v>
      </c>
      <c r="AN12" s="259">
        <v>4900444</v>
      </c>
      <c r="AO12" s="259">
        <v>6778350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59">
        <v>40233166</v>
      </c>
      <c r="AC13" s="259">
        <v>44903502</v>
      </c>
      <c r="AD13" s="259">
        <v>48228965</v>
      </c>
      <c r="AF13" s="253" t="s">
        <v>209</v>
      </c>
      <c r="AG13" s="259">
        <v>16093379</v>
      </c>
      <c r="AH13" s="259">
        <v>13043509</v>
      </c>
      <c r="AI13" s="259">
        <v>13541010</v>
      </c>
      <c r="AJ13" s="259">
        <v>15221080</v>
      </c>
      <c r="AL13" s="253" t="s">
        <v>209</v>
      </c>
      <c r="AM13" s="259">
        <v>6893378</v>
      </c>
      <c r="AN13" s="259">
        <v>5893666</v>
      </c>
      <c r="AO13" s="259">
        <v>6990004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59">
        <v>42217915</v>
      </c>
      <c r="AC14" s="259">
        <v>46051657</v>
      </c>
      <c r="AD14" s="259">
        <v>48153701</v>
      </c>
      <c r="AF14" s="253" t="s">
        <v>210</v>
      </c>
      <c r="AG14" s="259">
        <v>16173719</v>
      </c>
      <c r="AH14" s="259">
        <v>13620638</v>
      </c>
      <c r="AI14" s="259">
        <v>14490452</v>
      </c>
      <c r="AJ14" s="259">
        <v>16239218</v>
      </c>
      <c r="AL14" s="253" t="s">
        <v>210</v>
      </c>
      <c r="AM14" s="259">
        <v>7261076</v>
      </c>
      <c r="AN14" s="259">
        <v>5583770</v>
      </c>
      <c r="AO14" s="259">
        <v>6913445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59">
        <v>42978437</v>
      </c>
      <c r="AC15" s="259">
        <v>48800280</v>
      </c>
      <c r="AD15" s="259"/>
      <c r="AF15" s="253" t="s">
        <v>211</v>
      </c>
      <c r="AG15" s="259">
        <v>17632595</v>
      </c>
      <c r="AH15" s="259">
        <v>14001773</v>
      </c>
      <c r="AI15" s="259">
        <v>16512152</v>
      </c>
      <c r="AJ15" s="259"/>
      <c r="AL15" s="253" t="s">
        <v>211</v>
      </c>
      <c r="AM15" s="259">
        <v>7612537</v>
      </c>
      <c r="AN15" s="259">
        <v>6338903</v>
      </c>
      <c r="AO15" s="259">
        <v>8077202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59">
        <v>43349327</v>
      </c>
      <c r="AC16" s="259">
        <v>45052533</v>
      </c>
      <c r="AD16" s="259"/>
      <c r="AF16" s="253" t="s">
        <v>212</v>
      </c>
      <c r="AG16" s="259">
        <v>15419568</v>
      </c>
      <c r="AH16" s="259">
        <v>13231512</v>
      </c>
      <c r="AI16" s="259">
        <v>14197332</v>
      </c>
      <c r="AJ16" s="259"/>
      <c r="AL16" s="253" t="s">
        <v>212</v>
      </c>
      <c r="AM16" s="259">
        <v>8176343</v>
      </c>
      <c r="AN16" s="259">
        <v>7349376</v>
      </c>
      <c r="AO16" s="259">
        <v>7429205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59">
        <v>45985008</v>
      </c>
      <c r="AC17" s="259">
        <v>46987477</v>
      </c>
      <c r="AD17" s="259"/>
      <c r="AF17" s="253" t="s">
        <v>213</v>
      </c>
      <c r="AG17" s="259">
        <v>15747355</v>
      </c>
      <c r="AH17" s="259">
        <v>13918205</v>
      </c>
      <c r="AI17" s="259">
        <v>15124052</v>
      </c>
      <c r="AJ17" s="259"/>
      <c r="AL17" s="253" t="s">
        <v>213</v>
      </c>
      <c r="AM17" s="259">
        <v>8099276</v>
      </c>
      <c r="AN17" s="259">
        <v>7703032</v>
      </c>
      <c r="AO17" s="259">
        <v>7715340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59">
        <v>43641437</v>
      </c>
      <c r="AC18" s="259">
        <v>45669918</v>
      </c>
      <c r="AD18" s="259"/>
      <c r="AF18" s="253" t="s">
        <v>214</v>
      </c>
      <c r="AG18" s="259">
        <v>13891905</v>
      </c>
      <c r="AH18" s="259">
        <v>12143165</v>
      </c>
      <c r="AI18" s="259">
        <v>14606259</v>
      </c>
      <c r="AJ18" s="259"/>
      <c r="AL18" s="253" t="s">
        <v>214</v>
      </c>
      <c r="AM18" s="259">
        <v>7088673</v>
      </c>
      <c r="AN18" s="259">
        <v>7146925</v>
      </c>
      <c r="AO18" s="259">
        <v>6799164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59">
        <v>43897248</v>
      </c>
      <c r="AC19" s="259">
        <v>46519669</v>
      </c>
      <c r="AD19" s="259"/>
      <c r="AF19" s="253" t="s">
        <v>215</v>
      </c>
      <c r="AG19" s="259">
        <v>15094063</v>
      </c>
      <c r="AH19" s="259">
        <v>13745088</v>
      </c>
      <c r="AI19" s="259">
        <v>14827296</v>
      </c>
      <c r="AJ19" s="259"/>
      <c r="AL19" s="253" t="s">
        <v>215</v>
      </c>
      <c r="AM19" s="259">
        <v>6896804</v>
      </c>
      <c r="AN19" s="259">
        <v>6165562</v>
      </c>
      <c r="AO19" s="259">
        <v>7356730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59"/>
      <c r="AC20" s="259"/>
      <c r="AD20" s="259"/>
      <c r="AH20" s="259"/>
      <c r="AI20" s="259"/>
      <c r="AJ20" s="259"/>
      <c r="AN20" s="259"/>
      <c r="AO20" s="259"/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C22" s="259"/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C23" s="259"/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C24" s="259"/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C25" s="259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C26" s="259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C27" s="259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C28" s="259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C29" s="259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C30" s="259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C31" s="259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  <c r="AB33" s="257"/>
      <c r="AF33" s="257" t="s">
        <v>217</v>
      </c>
      <c r="AG33" s="257"/>
      <c r="AL33" s="257" t="s">
        <v>218</v>
      </c>
      <c r="AM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58">
        <v>2020</v>
      </c>
      <c r="AC34" s="258">
        <v>2021</v>
      </c>
      <c r="AD34" s="258">
        <v>2022</v>
      </c>
      <c r="AG34" s="258">
        <v>2019</v>
      </c>
      <c r="AH34" s="258">
        <v>2020</v>
      </c>
      <c r="AI34" s="258">
        <v>2021</v>
      </c>
      <c r="AJ34" s="258">
        <v>2022</v>
      </c>
      <c r="AM34" s="258">
        <v>2019</v>
      </c>
      <c r="AN34" s="258">
        <v>2020</v>
      </c>
      <c r="AO34" s="258">
        <v>2021</v>
      </c>
      <c r="AP34" s="258">
        <v>2022</v>
      </c>
    </row>
    <row r="35" spans="1:42" ht="15" customHeigh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B35" s="259">
        <v>21713940</v>
      </c>
      <c r="AC35" s="259">
        <v>21954468</v>
      </c>
      <c r="AD35" s="259">
        <v>22253438</v>
      </c>
      <c r="AF35" s="253" t="s">
        <v>204</v>
      </c>
      <c r="AG35" s="259">
        <v>15688961</v>
      </c>
      <c r="AH35" s="259">
        <v>15760826</v>
      </c>
      <c r="AI35" s="259">
        <v>16670260</v>
      </c>
      <c r="AJ35" s="259">
        <v>15955111</v>
      </c>
      <c r="AL35" s="253" t="s">
        <v>204</v>
      </c>
      <c r="AM35" s="259">
        <v>1426519</v>
      </c>
      <c r="AN35" s="259">
        <v>1436084</v>
      </c>
      <c r="AO35" s="259">
        <v>1487154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59">
        <v>21770037</v>
      </c>
      <c r="AC36" s="259">
        <v>21414677</v>
      </c>
      <c r="AD36" s="259">
        <v>21336156</v>
      </c>
      <c r="AF36" s="253" t="s">
        <v>205</v>
      </c>
      <c r="AG36" s="259">
        <v>15273403</v>
      </c>
      <c r="AH36" s="259">
        <v>15335512</v>
      </c>
      <c r="AI36" s="259">
        <v>15530857</v>
      </c>
      <c r="AJ36" s="259">
        <v>14718939</v>
      </c>
      <c r="AL36" s="253" t="s">
        <v>205</v>
      </c>
      <c r="AM36" s="259">
        <v>1390109</v>
      </c>
      <c r="AN36" s="259">
        <v>1383390</v>
      </c>
      <c r="AO36" s="259">
        <v>1366845</v>
      </c>
      <c r="AP36" s="259">
        <v>1349473</v>
      </c>
    </row>
    <row r="37" spans="1:42" ht="15" customHeigh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59">
        <v>21880853</v>
      </c>
      <c r="AC37" s="259">
        <v>23881813</v>
      </c>
      <c r="AD37" s="259">
        <v>22797540</v>
      </c>
      <c r="AF37" s="253" t="s">
        <v>206</v>
      </c>
      <c r="AG37" s="259">
        <v>16762324</v>
      </c>
      <c r="AH37" s="259">
        <v>15513384</v>
      </c>
      <c r="AI37" s="259">
        <v>16770863</v>
      </c>
      <c r="AJ37" s="259">
        <v>15576897</v>
      </c>
      <c r="AL37" s="253" t="s">
        <v>206</v>
      </c>
      <c r="AM37" s="259">
        <v>1468626</v>
      </c>
      <c r="AN37" s="259">
        <v>1346068</v>
      </c>
      <c r="AO37" s="259">
        <v>1483236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59">
        <v>19851154</v>
      </c>
      <c r="AC38" s="259">
        <v>23820669</v>
      </c>
      <c r="AD38" s="259">
        <v>23589473</v>
      </c>
      <c r="AF38" s="253" t="s">
        <v>207</v>
      </c>
      <c r="AG38" s="259">
        <v>17092661</v>
      </c>
      <c r="AH38" s="259">
        <v>15415920</v>
      </c>
      <c r="AI38" s="259">
        <v>17248759</v>
      </c>
      <c r="AJ38" s="259">
        <v>16524574</v>
      </c>
      <c r="AL38" s="253" t="s">
        <v>207</v>
      </c>
      <c r="AM38" s="259">
        <v>1482835</v>
      </c>
      <c r="AN38" s="259">
        <v>1295678</v>
      </c>
      <c r="AO38" s="259">
        <v>1498199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59">
        <v>19456818</v>
      </c>
      <c r="AC39" s="259">
        <v>23325659</v>
      </c>
      <c r="AD39" s="259">
        <v>25966576</v>
      </c>
      <c r="AF39" s="253" t="s">
        <v>208</v>
      </c>
      <c r="AG39" s="259">
        <v>17842847</v>
      </c>
      <c r="AH39" s="259">
        <v>14370790</v>
      </c>
      <c r="AI39" s="259">
        <v>16358886</v>
      </c>
      <c r="AJ39" s="259">
        <v>17841436</v>
      </c>
      <c r="AL39" s="253" t="s">
        <v>208</v>
      </c>
      <c r="AM39" s="259">
        <v>1569777</v>
      </c>
      <c r="AN39" s="259">
        <v>1232285</v>
      </c>
      <c r="AO39" s="259">
        <v>1434774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59">
        <v>20538508</v>
      </c>
      <c r="AC40" s="259">
        <v>23428423</v>
      </c>
      <c r="AD40" s="259">
        <v>23932527</v>
      </c>
      <c r="AF40" s="253" t="s">
        <v>209</v>
      </c>
      <c r="AG40" s="259">
        <v>16406477</v>
      </c>
      <c r="AH40" s="259">
        <v>15053681</v>
      </c>
      <c r="AI40" s="259">
        <v>16563394</v>
      </c>
      <c r="AJ40" s="259">
        <v>16148010</v>
      </c>
      <c r="AL40" s="253" t="s">
        <v>209</v>
      </c>
      <c r="AM40" s="259">
        <v>1459480</v>
      </c>
      <c r="AN40" s="259">
        <v>1272315</v>
      </c>
      <c r="AO40" s="259">
        <v>1478879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59">
        <v>22269168</v>
      </c>
      <c r="AC41" s="259">
        <v>23652061</v>
      </c>
      <c r="AD41" s="259">
        <v>23546583</v>
      </c>
      <c r="AF41" s="253" t="s">
        <v>210</v>
      </c>
      <c r="AG41" s="259">
        <v>17282258</v>
      </c>
      <c r="AH41" s="259">
        <v>16353888</v>
      </c>
      <c r="AI41" s="259">
        <v>17042833</v>
      </c>
      <c r="AJ41" s="259">
        <v>16416328</v>
      </c>
      <c r="AL41" s="253" t="s">
        <v>210</v>
      </c>
      <c r="AM41" s="259">
        <v>1551040</v>
      </c>
      <c r="AN41" s="259">
        <v>1405762</v>
      </c>
      <c r="AO41" s="259">
        <v>1554049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59">
        <v>21829983</v>
      </c>
      <c r="AC42" s="259">
        <v>23119760</v>
      </c>
      <c r="AD42" s="259"/>
      <c r="AF42" s="253" t="s">
        <v>211</v>
      </c>
      <c r="AG42" s="259">
        <v>16173912</v>
      </c>
      <c r="AH42" s="259">
        <v>16721585</v>
      </c>
      <c r="AI42" s="259">
        <v>16886911</v>
      </c>
      <c r="AJ42" s="259"/>
      <c r="AL42" s="253" t="s">
        <v>211</v>
      </c>
      <c r="AM42" s="259">
        <v>1468306</v>
      </c>
      <c r="AN42" s="259">
        <v>1449810</v>
      </c>
      <c r="AO42" s="259">
        <v>1522958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59">
        <v>21967773</v>
      </c>
      <c r="AC43" s="259">
        <v>22394269</v>
      </c>
      <c r="AD43" s="259"/>
      <c r="AF43" s="253" t="s">
        <v>212</v>
      </c>
      <c r="AG43" s="259">
        <v>15730480</v>
      </c>
      <c r="AH43" s="259">
        <v>16527782</v>
      </c>
      <c r="AI43" s="259">
        <v>15999030</v>
      </c>
      <c r="AJ43" s="259"/>
      <c r="AL43" s="253" t="s">
        <v>212</v>
      </c>
      <c r="AM43" s="259">
        <v>1426564</v>
      </c>
      <c r="AN43" s="259">
        <v>1425631</v>
      </c>
      <c r="AO43" s="259">
        <v>1468002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59">
        <v>23542586</v>
      </c>
      <c r="AC44" s="259">
        <v>23042069</v>
      </c>
      <c r="AD44" s="259"/>
      <c r="AF44" s="253" t="s">
        <v>213</v>
      </c>
      <c r="AG44" s="259">
        <v>16909291</v>
      </c>
      <c r="AH44" s="259">
        <v>17663441</v>
      </c>
      <c r="AI44" s="259">
        <v>16285920</v>
      </c>
      <c r="AJ44" s="259"/>
      <c r="AL44" s="253" t="s">
        <v>213</v>
      </c>
      <c r="AM44" s="259">
        <v>1531356</v>
      </c>
      <c r="AN44" s="259">
        <v>1533480</v>
      </c>
      <c r="AO44" s="259">
        <v>1458303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59">
        <v>23498333</v>
      </c>
      <c r="AC45" s="259">
        <v>23050267</v>
      </c>
      <c r="AD45" s="259"/>
      <c r="AF45" s="253" t="s">
        <v>214</v>
      </c>
      <c r="AG45" s="259">
        <v>15188037</v>
      </c>
      <c r="AH45" s="259">
        <v>17495635</v>
      </c>
      <c r="AI45" s="259">
        <v>16197439</v>
      </c>
      <c r="AJ45" s="259"/>
      <c r="AL45" s="253" t="s">
        <v>214</v>
      </c>
      <c r="AM45" s="259">
        <v>1355608</v>
      </c>
      <c r="AN45" s="259">
        <v>1493039</v>
      </c>
      <c r="AO45" s="259">
        <v>1476539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59">
        <v>23129018</v>
      </c>
      <c r="AC46" s="259">
        <v>23101926</v>
      </c>
      <c r="AD46" s="259"/>
      <c r="AF46" s="253" t="s">
        <v>215</v>
      </c>
      <c r="AG46" s="259">
        <v>15091336</v>
      </c>
      <c r="AH46" s="259">
        <v>17404768</v>
      </c>
      <c r="AI46" s="259">
        <v>16403302</v>
      </c>
      <c r="AJ46" s="259"/>
      <c r="AL46" s="253" t="s">
        <v>215</v>
      </c>
      <c r="AM46" s="259">
        <v>1342806</v>
      </c>
      <c r="AN46" s="259">
        <v>1495290</v>
      </c>
      <c r="AO46" s="259">
        <v>1479590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59"/>
      <c r="AC47" s="259"/>
      <c r="AD47" s="259"/>
      <c r="AH47" s="259"/>
      <c r="AI47" s="259"/>
      <c r="AJ47" s="259"/>
      <c r="AN47" s="259"/>
      <c r="AO47" s="259"/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</row>
    <row r="49" spans="1:27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</row>
    <row r="50" spans="1:27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</row>
    <row r="51" spans="1:27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</row>
    <row r="52" spans="1:27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</row>
    <row r="53" spans="1:27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</row>
    <row r="54" spans="1:27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</row>
    <row r="55" spans="1:27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</row>
    <row r="56" spans="1:27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</row>
    <row r="57" spans="1:27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</row>
    <row r="58" spans="1:27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</row>
    <row r="59" spans="1:27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27" ht="15" customHeight="1">
      <c r="B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Z60" s="259"/>
      <c r="AA60" s="259"/>
    </row>
    <row r="61" spans="1:27" ht="15" customHeight="1">
      <c r="B61" s="133"/>
      <c r="H61" s="16"/>
      <c r="I61" s="17"/>
      <c r="J61" s="16"/>
      <c r="K61" s="16"/>
      <c r="L61" s="17"/>
      <c r="M61" s="17"/>
      <c r="N61" s="16"/>
      <c r="O61" s="16"/>
      <c r="P61" s="17"/>
      <c r="Q61" s="24"/>
      <c r="Z61" s="259"/>
      <c r="AA61" s="259"/>
    </row>
    <row r="62" spans="1:27" ht="15" customHeight="1">
      <c r="B62" s="133"/>
      <c r="H62"/>
      <c r="I62"/>
      <c r="J62" s="17"/>
      <c r="K62" s="17"/>
      <c r="L62" s="17"/>
      <c r="M62"/>
      <c r="N62" s="17"/>
      <c r="O62" s="17"/>
      <c r="P62" s="17"/>
      <c r="Q62" s="17"/>
      <c r="Z62" s="259"/>
      <c r="AA62" s="259"/>
    </row>
    <row r="63" spans="1:27" ht="15" customHeight="1">
      <c r="B63" s="133"/>
      <c r="H63"/>
      <c r="I63"/>
      <c r="J63" s="133"/>
      <c r="K63" s="133"/>
      <c r="L63" s="133"/>
      <c r="M63"/>
      <c r="N63" s="133"/>
      <c r="O63" s="133"/>
      <c r="P63" s="133"/>
      <c r="Q63" s="133"/>
      <c r="Z63" s="259"/>
      <c r="AA63" s="259"/>
    </row>
    <row r="64" spans="1:27" ht="15" customHeight="1">
      <c r="B64" s="133"/>
      <c r="C64" s="133"/>
      <c r="D64" s="133"/>
      <c r="E64" s="133"/>
      <c r="F64" s="133"/>
      <c r="G64" s="133"/>
      <c r="H64"/>
      <c r="I64" s="133"/>
      <c r="J64" s="133"/>
      <c r="K64" s="133"/>
      <c r="L64" s="133"/>
      <c r="M64" s="133"/>
      <c r="N64" s="133"/>
      <c r="O64" s="133"/>
      <c r="P64" s="133"/>
      <c r="Q64" s="133"/>
      <c r="Z64" s="259"/>
      <c r="AA64" s="259"/>
    </row>
    <row r="65" spans="2:27" ht="15" customHeight="1"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Z65" s="259"/>
      <c r="AA65" s="259"/>
    </row>
    <row r="66" spans="2:27" ht="15" customHeight="1">
      <c r="B66" s="133"/>
      <c r="C66" s="17"/>
      <c r="D66" s="16"/>
      <c r="E66" s="16"/>
      <c r="F66" s="17"/>
      <c r="G66" s="24"/>
      <c r="H66" s="16"/>
      <c r="I66" s="17"/>
      <c r="J66" s="16"/>
      <c r="K66" s="16"/>
      <c r="L66" s="17"/>
      <c r="M66" s="17"/>
      <c r="N66" s="16"/>
      <c r="O66" s="16"/>
      <c r="P66" s="17"/>
      <c r="Q66" s="24"/>
    </row>
    <row r="67" spans="2:27" ht="15" customHeight="1">
      <c r="B67" s="133"/>
      <c r="C67"/>
      <c r="D67" s="17"/>
      <c r="E67" s="17"/>
      <c r="F67" s="17"/>
      <c r="G67" s="17"/>
      <c r="H67"/>
      <c r="I67"/>
      <c r="J67" s="17"/>
      <c r="K67" s="17"/>
      <c r="L67" s="17"/>
      <c r="M67"/>
      <c r="N67" s="17"/>
      <c r="O67" s="17"/>
      <c r="P67" s="17"/>
      <c r="Q67" s="17"/>
    </row>
    <row r="68" spans="2:27" ht="15" customHeight="1">
      <c r="B68" s="133"/>
      <c r="C68"/>
      <c r="D68" s="133"/>
      <c r="E68" s="133"/>
      <c r="F68" s="133"/>
      <c r="G68" s="133"/>
      <c r="H68"/>
      <c r="I68"/>
      <c r="J68" s="133"/>
      <c r="K68" s="133"/>
      <c r="L68" s="133"/>
      <c r="M68"/>
      <c r="N68" s="133"/>
      <c r="O68" s="133"/>
      <c r="P68" s="133"/>
      <c r="Q68" s="133"/>
    </row>
  </sheetData>
  <pageMargins left="0.63" right="0.25" top="0.47" bottom="0.19" header="0.3" footer="0.15"/>
  <pageSetup paperSize="9" scale="54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64F7-89BA-486E-9F45-64BC830F08DA}">
  <sheetPr>
    <pageSetUpPr fitToPage="1"/>
  </sheetPr>
  <dimension ref="A1:AQ59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7" width="12.88671875" style="263" customWidth="1"/>
    <col min="28" max="29" width="12.88671875" style="264" customWidth="1"/>
    <col min="30" max="31" width="12.88671875" style="263" customWidth="1"/>
    <col min="32" max="33" width="12.88671875" style="264" customWidth="1"/>
    <col min="34" max="35" width="12.88671875" style="263" customWidth="1"/>
    <col min="36" max="37" width="12.88671875" style="264" customWidth="1"/>
    <col min="38" max="43" width="12.88671875" style="263" customWidth="1"/>
    <col min="44" max="63" width="12.88671875" style="247" customWidth="1"/>
    <col min="64" max="16384" width="11.44140625" style="247"/>
  </cols>
  <sheetData>
    <row r="1" spans="1:39" ht="24.6">
      <c r="B1" s="251" t="s">
        <v>219</v>
      </c>
      <c r="C1" s="260"/>
      <c r="D1" s="260"/>
      <c r="E1" s="260"/>
      <c r="F1" s="260"/>
      <c r="G1" s="260"/>
      <c r="H1" s="260"/>
      <c r="I1" s="260"/>
      <c r="J1" s="260"/>
      <c r="K1" s="260"/>
      <c r="T1" s="261"/>
      <c r="U1" s="261"/>
      <c r="V1" s="261"/>
      <c r="W1" s="261"/>
      <c r="X1" s="261"/>
      <c r="Y1" s="261"/>
      <c r="Z1" s="262" t="s">
        <v>220</v>
      </c>
    </row>
    <row r="2" spans="1:39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2" t="s">
        <v>221</v>
      </c>
    </row>
    <row r="3" spans="1:39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2" t="s">
        <v>222</v>
      </c>
    </row>
    <row r="4" spans="1:39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2" t="s">
        <v>223</v>
      </c>
    </row>
    <row r="5" spans="1:39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AE5" s="266"/>
    </row>
    <row r="6" spans="1:39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  <c r="Z6" s="266" t="s">
        <v>201</v>
      </c>
      <c r="AA6" s="264"/>
      <c r="AC6" s="263"/>
      <c r="AD6" s="266" t="s">
        <v>202</v>
      </c>
      <c r="AE6" s="264"/>
      <c r="AG6" s="263"/>
      <c r="AH6" s="266" t="s">
        <v>203</v>
      </c>
      <c r="AI6" s="264"/>
      <c r="AK6" s="263"/>
    </row>
    <row r="7" spans="1:39" ht="15" customHeight="1" thickBo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AA7" s="267">
        <v>2021</v>
      </c>
      <c r="AB7" s="267">
        <v>2022</v>
      </c>
      <c r="AC7" s="263"/>
      <c r="AE7" s="267">
        <v>2021</v>
      </c>
      <c r="AF7" s="267">
        <v>2022</v>
      </c>
      <c r="AG7" s="263"/>
      <c r="AI7" s="267">
        <v>2021</v>
      </c>
      <c r="AJ7" s="267">
        <v>2022</v>
      </c>
      <c r="AK7" s="263"/>
    </row>
    <row r="8" spans="1:39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3" t="s">
        <v>204</v>
      </c>
      <c r="AA8" s="264">
        <v>-7.2201224602575137E-2</v>
      </c>
      <c r="AB8" s="264">
        <v>0.10032763489485419</v>
      </c>
      <c r="AC8" s="263"/>
      <c r="AD8" s="263" t="s">
        <v>204</v>
      </c>
      <c r="AE8" s="264">
        <v>-0.17792630991703062</v>
      </c>
      <c r="AF8" s="264">
        <v>0.14856750269498575</v>
      </c>
      <c r="AG8" s="263"/>
      <c r="AH8" s="263" t="s">
        <v>204</v>
      </c>
      <c r="AI8" s="264">
        <v>-8.8871832047763069E-2</v>
      </c>
      <c r="AJ8" s="264">
        <v>0.26391040888376266</v>
      </c>
      <c r="AK8" s="263"/>
      <c r="AL8" s="268" t="s">
        <v>224</v>
      </c>
      <c r="AM8" s="269">
        <v>2022</v>
      </c>
    </row>
    <row r="9" spans="1:39" ht="15" customHeight="1" thickBo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3" t="s">
        <v>205</v>
      </c>
      <c r="AA9" s="264">
        <v>-6.6668414505015788E-2</v>
      </c>
      <c r="AB9" s="264">
        <v>9.3288286965419326E-2</v>
      </c>
      <c r="AC9" s="263"/>
      <c r="AD9" s="263" t="s">
        <v>205</v>
      </c>
      <c r="AE9" s="264">
        <v>-0.15681915443965877</v>
      </c>
      <c r="AF9" s="264">
        <v>0.14900524483073341</v>
      </c>
      <c r="AG9" s="263"/>
      <c r="AH9" s="263" t="s">
        <v>205</v>
      </c>
      <c r="AI9" s="264">
        <v>-7.108549272914047E-2</v>
      </c>
      <c r="AJ9" s="264">
        <v>0.24027416704411322</v>
      </c>
      <c r="AK9" s="263"/>
      <c r="AL9" s="270" t="s">
        <v>225</v>
      </c>
      <c r="AM9" s="271">
        <v>2021</v>
      </c>
    </row>
    <row r="10" spans="1:39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3" t="s">
        <v>206</v>
      </c>
      <c r="AA10" s="264">
        <v>-2.8344070185333834E-2</v>
      </c>
      <c r="AB10" s="264">
        <v>5.6148488778304542E-2</v>
      </c>
      <c r="AC10" s="263"/>
      <c r="AD10" s="263" t="s">
        <v>206</v>
      </c>
      <c r="AE10" s="264">
        <v>-0.11696213495499108</v>
      </c>
      <c r="AF10" s="264">
        <v>0.11245768695199644</v>
      </c>
      <c r="AG10" s="263"/>
      <c r="AH10" s="263" t="s">
        <v>206</v>
      </c>
      <c r="AI10" s="264">
        <v>-1.7593952076477848E-2</v>
      </c>
      <c r="AJ10" s="264">
        <v>0.1387519431196732</v>
      </c>
      <c r="AK10" s="263"/>
    </row>
    <row r="11" spans="1:39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3" t="s">
        <v>207</v>
      </c>
      <c r="AA11" s="264">
        <v>-5.7325572809745044E-4</v>
      </c>
      <c r="AB11" s="264">
        <v>5.8997513498875519E-2</v>
      </c>
      <c r="AC11" s="263"/>
      <c r="AD11" s="263" t="s">
        <v>207</v>
      </c>
      <c r="AE11" s="264">
        <v>-0.11595235834858542</v>
      </c>
      <c r="AF11" s="264">
        <v>0.13223409586123908</v>
      </c>
      <c r="AG11" s="263"/>
      <c r="AH11" s="263" t="s">
        <v>207</v>
      </c>
      <c r="AI11" s="264">
        <v>3.3997020675711698E-2</v>
      </c>
      <c r="AJ11" s="264">
        <v>0.12524430974707529</v>
      </c>
      <c r="AK11" s="263"/>
    </row>
    <row r="12" spans="1:39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3" t="s">
        <v>208</v>
      </c>
      <c r="AA12" s="264">
        <v>3.390670658299328E-2</v>
      </c>
      <c r="AB12" s="264">
        <v>7.3313610554215536E-2</v>
      </c>
      <c r="AC12" s="263"/>
      <c r="AD12" s="263" t="s">
        <v>208</v>
      </c>
      <c r="AE12" s="264">
        <v>-7.7024265100422581E-2</v>
      </c>
      <c r="AF12" s="264">
        <v>0.12498097655058843</v>
      </c>
      <c r="AG12" s="263"/>
      <c r="AH12" s="263" t="s">
        <v>208</v>
      </c>
      <c r="AI12" s="264">
        <v>8.9313646457463564E-2</v>
      </c>
      <c r="AJ12" s="264">
        <v>0.13890323046813166</v>
      </c>
      <c r="AK12" s="263"/>
    </row>
    <row r="13" spans="1:39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3" t="s">
        <v>209</v>
      </c>
      <c r="AA13" s="264">
        <v>4.6953426504110073E-2</v>
      </c>
      <c r="AB13" s="264">
        <v>7.3439596797486642E-2</v>
      </c>
      <c r="AC13" s="263"/>
      <c r="AD13" s="263" t="s">
        <v>209</v>
      </c>
      <c r="AE13" s="264">
        <v>-5.9606414433635138E-2</v>
      </c>
      <c r="AF13" s="264">
        <v>0.12482933296494295</v>
      </c>
      <c r="AG13" s="263"/>
      <c r="AH13" s="263" t="s">
        <v>209</v>
      </c>
      <c r="AI13" s="264">
        <v>0.1047887990879228</v>
      </c>
      <c r="AJ13" s="264">
        <v>0.1370323317680443</v>
      </c>
      <c r="AK13" s="263"/>
    </row>
    <row r="14" spans="1:39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3" t="s">
        <v>210</v>
      </c>
      <c r="AA14" s="264">
        <v>5.321626473091072E-2</v>
      </c>
      <c r="AB14" s="264">
        <v>6.9328686383827859E-2</v>
      </c>
      <c r="AC14" s="263"/>
      <c r="AD14" s="263" t="s">
        <v>210</v>
      </c>
      <c r="AE14" s="264">
        <v>-4.2766537305600705E-2</v>
      </c>
      <c r="AF14" s="264">
        <v>0.12420096505996853</v>
      </c>
      <c r="AG14" s="263"/>
      <c r="AH14" s="263" t="s">
        <v>210</v>
      </c>
      <c r="AI14" s="264">
        <v>0.12234334972297461</v>
      </c>
      <c r="AJ14" s="264">
        <v>0.12142355404340237</v>
      </c>
      <c r="AK14" s="263"/>
    </row>
    <row r="15" spans="1:39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3" t="s">
        <v>211</v>
      </c>
      <c r="AA15" s="264">
        <v>6.3655221527360764E-2</v>
      </c>
      <c r="AC15" s="263"/>
      <c r="AD15" s="263" t="s">
        <v>211</v>
      </c>
      <c r="AE15" s="264">
        <v>-1.5460735481822497E-2</v>
      </c>
      <c r="AG15" s="263"/>
      <c r="AH15" s="263" t="s">
        <v>211</v>
      </c>
      <c r="AI15" s="264">
        <v>0.14209143876768907</v>
      </c>
      <c r="AK15" s="263"/>
    </row>
    <row r="16" spans="1:39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3" t="s">
        <v>212</v>
      </c>
      <c r="AA16" s="264">
        <v>6.0889961969038495E-2</v>
      </c>
      <c r="AC16" s="263"/>
      <c r="AD16" s="263" t="s">
        <v>212</v>
      </c>
      <c r="AE16" s="264">
        <v>-6.2521025784393206E-3</v>
      </c>
      <c r="AG16" s="263"/>
      <c r="AH16" s="263" t="s">
        <v>212</v>
      </c>
      <c r="AI16" s="264">
        <v>0.12490043182571028</v>
      </c>
      <c r="AK16" s="263"/>
    </row>
    <row r="17" spans="1:37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3" t="s">
        <v>213</v>
      </c>
      <c r="AA17" s="264">
        <v>5.6689476150910849E-2</v>
      </c>
      <c r="AC17" s="263"/>
      <c r="AD17" s="263" t="s">
        <v>213</v>
      </c>
      <c r="AE17" s="264">
        <v>2.9161693914144847E-3</v>
      </c>
      <c r="AG17" s="263"/>
      <c r="AH17" s="263" t="s">
        <v>213</v>
      </c>
      <c r="AI17" s="264">
        <v>0.11001445710713412</v>
      </c>
      <c r="AK17" s="263"/>
    </row>
    <row r="18" spans="1:37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3" t="s">
        <v>214</v>
      </c>
      <c r="AA18" s="264">
        <v>5.5744720786396015E-2</v>
      </c>
      <c r="AC18" s="263"/>
      <c r="AD18" s="263" t="s">
        <v>214</v>
      </c>
      <c r="AE18" s="264">
        <v>1.8766975941681495E-2</v>
      </c>
      <c r="AG18" s="263"/>
      <c r="AH18" s="263" t="s">
        <v>214</v>
      </c>
      <c r="AI18" s="264">
        <v>9.4031503256254603E-2</v>
      </c>
      <c r="AK18" s="263"/>
    </row>
    <row r="19" spans="1:37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3" t="s">
        <v>215</v>
      </c>
      <c r="AA19" s="264">
        <v>5.608495042650645E-2</v>
      </c>
      <c r="AC19" s="263"/>
      <c r="AD19" s="263" t="s">
        <v>215</v>
      </c>
      <c r="AE19" s="264">
        <v>2.3705487428082678E-2</v>
      </c>
      <c r="AG19" s="263"/>
      <c r="AH19" s="263" t="s">
        <v>215</v>
      </c>
      <c r="AI19" s="264">
        <v>0.10195977755221521</v>
      </c>
      <c r="AK19" s="263"/>
    </row>
    <row r="20" spans="1:37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AA20" s="264"/>
      <c r="AC20" s="263"/>
      <c r="AE20" s="264"/>
      <c r="AG20" s="263"/>
      <c r="AI20" s="264"/>
      <c r="AK20" s="263"/>
    </row>
    <row r="21" spans="1:37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AA21" s="264"/>
      <c r="AC21" s="263"/>
      <c r="AE21" s="264"/>
      <c r="AG21" s="263"/>
      <c r="AI21" s="264"/>
      <c r="AK21" s="263"/>
    </row>
    <row r="22" spans="1:37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AA22" s="264"/>
      <c r="AC22" s="263"/>
      <c r="AE22" s="264"/>
      <c r="AG22" s="263"/>
      <c r="AI22" s="264"/>
      <c r="AK22" s="263"/>
    </row>
    <row r="23" spans="1:37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AA23" s="264"/>
      <c r="AC23" s="263"/>
      <c r="AE23" s="264"/>
      <c r="AG23" s="263"/>
      <c r="AI23" s="264"/>
      <c r="AK23" s="263"/>
    </row>
    <row r="24" spans="1:37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AA24" s="264"/>
      <c r="AC24" s="263"/>
      <c r="AE24" s="264"/>
      <c r="AG24" s="263"/>
      <c r="AI24" s="264"/>
      <c r="AK24" s="263"/>
    </row>
    <row r="25" spans="1:37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AA25" s="264"/>
      <c r="AC25" s="263"/>
      <c r="AE25" s="264"/>
      <c r="AG25" s="263"/>
      <c r="AI25" s="264"/>
      <c r="AK25" s="263"/>
    </row>
    <row r="26" spans="1:37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AA26" s="264"/>
      <c r="AC26" s="263"/>
      <c r="AE26" s="264"/>
      <c r="AG26" s="263"/>
      <c r="AI26" s="264"/>
      <c r="AK26" s="263"/>
    </row>
    <row r="27" spans="1:37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AA27" s="264"/>
      <c r="AC27" s="263"/>
      <c r="AE27" s="264"/>
      <c r="AG27" s="263"/>
      <c r="AI27" s="264"/>
      <c r="AK27" s="263"/>
    </row>
    <row r="28" spans="1:37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AA28" s="264"/>
      <c r="AC28" s="263"/>
      <c r="AE28" s="264"/>
      <c r="AG28" s="263"/>
      <c r="AI28" s="264"/>
      <c r="AK28" s="263"/>
    </row>
    <row r="29" spans="1:37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AA29" s="264"/>
      <c r="AC29" s="263"/>
      <c r="AE29" s="264"/>
      <c r="AG29" s="263"/>
      <c r="AI29" s="264"/>
      <c r="AK29" s="263"/>
    </row>
    <row r="30" spans="1:37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AA30" s="264"/>
      <c r="AC30" s="263"/>
      <c r="AE30" s="264"/>
      <c r="AG30" s="263"/>
      <c r="AI30" s="264"/>
      <c r="AK30" s="263"/>
    </row>
    <row r="31" spans="1:37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AA31" s="264"/>
      <c r="AC31" s="263"/>
      <c r="AE31" s="264"/>
      <c r="AG31" s="263"/>
      <c r="AI31" s="264"/>
      <c r="AK31" s="263"/>
    </row>
    <row r="32" spans="1:37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AA32" s="264"/>
      <c r="AC32" s="263"/>
      <c r="AE32" s="264"/>
      <c r="AG32" s="263"/>
      <c r="AI32" s="264"/>
      <c r="AK32" s="263"/>
    </row>
    <row r="33" spans="1:39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6" t="s">
        <v>216</v>
      </c>
      <c r="AA33" s="264"/>
      <c r="AC33" s="263"/>
      <c r="AD33" s="266" t="s">
        <v>217</v>
      </c>
      <c r="AE33" s="264"/>
      <c r="AG33" s="263"/>
      <c r="AH33" s="266" t="s">
        <v>218</v>
      </c>
      <c r="AI33" s="264"/>
      <c r="AK33" s="263"/>
    </row>
    <row r="34" spans="1:39" ht="15" customHeight="1" thickBo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AA34" s="267">
        <v>2021</v>
      </c>
      <c r="AB34" s="267">
        <v>2022</v>
      </c>
      <c r="AC34" s="263"/>
      <c r="AE34" s="267">
        <v>2021</v>
      </c>
      <c r="AF34" s="267">
        <v>2022</v>
      </c>
      <c r="AG34" s="263"/>
      <c r="AI34" s="267">
        <v>2021</v>
      </c>
      <c r="AJ34" s="267">
        <v>2022</v>
      </c>
      <c r="AK34" s="263"/>
    </row>
    <row r="35" spans="1:39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3" t="s">
        <v>204</v>
      </c>
      <c r="AA35" s="264">
        <v>1.107712372789095E-2</v>
      </c>
      <c r="AB35" s="264">
        <v>1.3617729202092192E-2</v>
      </c>
      <c r="AC35" s="263"/>
      <c r="AD35" s="263" t="s">
        <v>204</v>
      </c>
      <c r="AE35" s="264">
        <v>5.7702178807125935E-2</v>
      </c>
      <c r="AF35" s="264">
        <v>-4.2899690826657774E-2</v>
      </c>
      <c r="AG35" s="263"/>
      <c r="AH35" s="263" t="s">
        <v>204</v>
      </c>
      <c r="AI35" s="264">
        <v>3.5561986624737897E-2</v>
      </c>
      <c r="AJ35" s="264">
        <v>-1.7596698122723069E-2</v>
      </c>
      <c r="AK35" s="263"/>
      <c r="AL35" s="268" t="s">
        <v>226</v>
      </c>
      <c r="AM35" s="269">
        <v>2022</v>
      </c>
    </row>
    <row r="36" spans="1:39" ht="15" customHeight="1" thickBo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3" t="s">
        <v>205</v>
      </c>
      <c r="AA36" s="264">
        <v>-2.6407888128539979E-3</v>
      </c>
      <c r="AB36" s="264">
        <v>5.0830838375992473E-3</v>
      </c>
      <c r="AC36" s="263"/>
      <c r="AD36" s="263" t="s">
        <v>205</v>
      </c>
      <c r="AE36" s="264">
        <v>3.552762386362019E-2</v>
      </c>
      <c r="AF36" s="264">
        <v>-4.7422795923507836E-2</v>
      </c>
      <c r="AG36" s="263"/>
      <c r="AH36" s="263" t="s">
        <v>205</v>
      </c>
      <c r="AI36" s="264">
        <v>1.2245191833654018E-2</v>
      </c>
      <c r="AJ36" s="264">
        <v>-1.5256137090447481E-2</v>
      </c>
      <c r="AK36" s="263"/>
      <c r="AL36" s="270" t="s">
        <v>227</v>
      </c>
      <c r="AM36" s="271">
        <v>2021</v>
      </c>
    </row>
    <row r="37" spans="1:39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3" t="s">
        <v>206</v>
      </c>
      <c r="AA37" s="264">
        <v>2.8855395171990778E-2</v>
      </c>
      <c r="AB37" s="264">
        <v>-1.284478356427286E-2</v>
      </c>
      <c r="AC37" s="263"/>
      <c r="AD37" s="263" t="s">
        <v>206</v>
      </c>
      <c r="AE37" s="264">
        <v>5.0681658217141885E-2</v>
      </c>
      <c r="AF37" s="264">
        <v>-5.55630587123494E-2</v>
      </c>
      <c r="AG37" s="263"/>
      <c r="AH37" s="263" t="s">
        <v>206</v>
      </c>
      <c r="AI37" s="264">
        <v>4.1217445412865886E-2</v>
      </c>
      <c r="AJ37" s="264">
        <v>-3.2306988207925116E-2</v>
      </c>
      <c r="AK37" s="263"/>
    </row>
    <row r="38" spans="1:39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3" t="s">
        <v>207</v>
      </c>
      <c r="AA38" s="264">
        <v>6.8715312845533699E-2</v>
      </c>
      <c r="AB38" s="264">
        <v>-1.2023722822037683E-2</v>
      </c>
      <c r="AC38" s="263"/>
      <c r="AD38" s="263" t="s">
        <v>207</v>
      </c>
      <c r="AE38" s="264">
        <v>6.7634882360427612E-2</v>
      </c>
      <c r="AF38" s="264">
        <v>-5.2026269293068451E-2</v>
      </c>
      <c r="AG38" s="263"/>
      <c r="AH38" s="263" t="s">
        <v>207</v>
      </c>
      <c r="AI38" s="264">
        <v>6.8522051849220555E-2</v>
      </c>
      <c r="AJ38" s="264">
        <v>-2.7999117117938396E-2</v>
      </c>
      <c r="AK38" s="263"/>
    </row>
    <row r="39" spans="1:39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3" t="s">
        <v>208</v>
      </c>
      <c r="AA39" s="264">
        <v>9.2903636992539868E-2</v>
      </c>
      <c r="AB39" s="264">
        <v>1.3513406253361638E-2</v>
      </c>
      <c r="AC39" s="263"/>
      <c r="AD39" s="263" t="s">
        <v>208</v>
      </c>
      <c r="AE39" s="264">
        <v>8.0935625370566977E-2</v>
      </c>
      <c r="AF39" s="264">
        <v>-2.376697641821451E-2</v>
      </c>
      <c r="AG39" s="263"/>
      <c r="AH39" s="263" t="s">
        <v>208</v>
      </c>
      <c r="AI39" s="264">
        <v>8.6158597028014441E-2</v>
      </c>
      <c r="AJ39" s="264">
        <v>8.4440500189259633E-4</v>
      </c>
      <c r="AK39" s="263"/>
    </row>
    <row r="40" spans="1:39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3" t="s">
        <v>209</v>
      </c>
      <c r="AA40" s="264">
        <v>0.10074488478716503</v>
      </c>
      <c r="AB40" s="264">
        <v>1.4873865078394033E-2</v>
      </c>
      <c r="AC40" s="263"/>
      <c r="AD40" s="263" t="s">
        <v>209</v>
      </c>
      <c r="AE40" s="264">
        <v>8.4121339467344292E-2</v>
      </c>
      <c r="AF40" s="264">
        <v>-2.3986076114950662E-2</v>
      </c>
      <c r="AG40" s="263"/>
      <c r="AH40" s="263" t="s">
        <v>209</v>
      </c>
      <c r="AI40" s="264">
        <v>9.8328483445521045E-2</v>
      </c>
      <c r="AJ40" s="264">
        <v>2.2550924456453457E-4</v>
      </c>
      <c r="AK40" s="263"/>
    </row>
    <row r="41" spans="1:39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3" t="s">
        <v>210</v>
      </c>
      <c r="AA41" s="264">
        <v>9.4909456423107053E-2</v>
      </c>
      <c r="AB41" s="264">
        <v>1.2042047645319798E-2</v>
      </c>
      <c r="AC41" s="263"/>
      <c r="AD41" s="263" t="s">
        <v>210</v>
      </c>
      <c r="AE41" s="264">
        <v>7.7750834127204627E-2</v>
      </c>
      <c r="AF41" s="264">
        <v>-2.5859921395592948E-2</v>
      </c>
      <c r="AG41" s="263"/>
      <c r="AH41" s="263" t="s">
        <v>210</v>
      </c>
      <c r="AI41" s="264">
        <v>9.940200064407477E-2</v>
      </c>
      <c r="AJ41" s="264">
        <v>-3.2136817372885674E-3</v>
      </c>
      <c r="AK41" s="263"/>
    </row>
    <row r="42" spans="1:39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3" t="s">
        <v>211</v>
      </c>
      <c r="AA42" s="264">
        <v>9.0290162283593392E-2</v>
      </c>
      <c r="AC42" s="263"/>
      <c r="AD42" s="263" t="s">
        <v>211</v>
      </c>
      <c r="AE42" s="264">
        <v>6.8637918315036045E-2</v>
      </c>
      <c r="AG42" s="263"/>
      <c r="AH42" s="263" t="s">
        <v>211</v>
      </c>
      <c r="AI42" s="264">
        <v>9.2844062944951983E-2</v>
      </c>
      <c r="AK42" s="263"/>
    </row>
    <row r="43" spans="1:39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3" t="s">
        <v>212</v>
      </c>
      <c r="AA43" s="264">
        <v>8.2150303625241602E-2</v>
      </c>
      <c r="AC43" s="263"/>
      <c r="AD43" s="263" t="s">
        <v>212</v>
      </c>
      <c r="AE43" s="264">
        <v>5.6846746119525449E-2</v>
      </c>
      <c r="AG43" s="263"/>
      <c r="AH43" s="263" t="s">
        <v>212</v>
      </c>
      <c r="AI43" s="264">
        <v>8.5496124241785196E-2</v>
      </c>
      <c r="AK43" s="263"/>
    </row>
    <row r="44" spans="1:39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3" t="s">
        <v>213</v>
      </c>
      <c r="AA44" s="264">
        <v>7.0817381667195894E-2</v>
      </c>
      <c r="AC44" s="263"/>
      <c r="AD44" s="263" t="s">
        <v>213</v>
      </c>
      <c r="AE44" s="264">
        <v>4.1841214184188825E-2</v>
      </c>
      <c r="AG44" s="263"/>
      <c r="AH44" s="263" t="s">
        <v>213</v>
      </c>
      <c r="AI44" s="264">
        <v>7.0526888604864404E-2</v>
      </c>
      <c r="AK44" s="263"/>
    </row>
    <row r="45" spans="1:39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3" t="s">
        <v>214</v>
      </c>
      <c r="AA45" s="264">
        <v>6.1954659598844726E-2</v>
      </c>
      <c r="AC45" s="263"/>
      <c r="AD45" s="263" t="s">
        <v>214</v>
      </c>
      <c r="AE45" s="264">
        <v>3.0319697512395861E-2</v>
      </c>
      <c r="AG45" s="263"/>
      <c r="AH45" s="263" t="s">
        <v>214</v>
      </c>
      <c r="AI45" s="264">
        <v>6.2552353605993996E-2</v>
      </c>
      <c r="AK45" s="263"/>
    </row>
    <row r="46" spans="1:39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3" t="s">
        <v>215</v>
      </c>
      <c r="AA46" s="264">
        <v>5.6370216489294196E-2</v>
      </c>
      <c r="AC46" s="263"/>
      <c r="AD46" s="263" t="s">
        <v>215</v>
      </c>
      <c r="AE46" s="264">
        <v>2.2421777253976812E-2</v>
      </c>
      <c r="AG46" s="263"/>
      <c r="AH46" s="263" t="s">
        <v>215</v>
      </c>
      <c r="AI46" s="264">
        <v>5.6038250010495713E-2</v>
      </c>
      <c r="AK46" s="263"/>
    </row>
    <row r="47" spans="1:39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</row>
    <row r="48" spans="1:39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</row>
    <row r="49" spans="1:25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</row>
    <row r="50" spans="1:25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</row>
    <row r="51" spans="1:25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</row>
    <row r="52" spans="1:25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</row>
    <row r="53" spans="1:25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</row>
    <row r="54" spans="1:25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</row>
    <row r="55" spans="1:25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25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25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25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  <row r="59" spans="1:25" ht="15" customHeight="1">
      <c r="A59" s="261"/>
      <c r="B59" s="261"/>
      <c r="C59" s="261"/>
      <c r="D59" s="261"/>
      <c r="E59" s="261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B96C-3D82-4950-ACDF-99F5561E3A50}">
  <sheetPr>
    <pageSetUpPr fitToPage="1"/>
  </sheetPr>
  <dimension ref="A1:AS65"/>
  <sheetViews>
    <sheetView showGridLines="0" zoomScale="70" zoomScaleNormal="70" zoomScalePageLayoutView="60" workbookViewId="0"/>
  </sheetViews>
  <sheetFormatPr baseColWidth="10" defaultColWidth="11.44140625" defaultRowHeight="15" customHeight="1"/>
  <cols>
    <col min="1" max="1" width="3.6640625" style="151" customWidth="1"/>
    <col min="2" max="8" width="11.5546875" style="151" customWidth="1"/>
    <col min="9" max="9" width="3.6640625" style="151" customWidth="1"/>
    <col min="10" max="16" width="11.5546875" style="151" customWidth="1"/>
    <col min="17" max="17" width="3.6640625" style="151" customWidth="1"/>
    <col min="18" max="24" width="11.5546875" style="151" customWidth="1"/>
    <col min="25" max="25" width="11.5546875" style="253" customWidth="1"/>
    <col min="26" max="27" width="12.88671875" style="253" customWidth="1"/>
    <col min="28" max="28" width="12.88671875" style="39" customWidth="1"/>
    <col min="29" max="29" width="12.88671875" style="254" customWidth="1"/>
    <col min="30" max="31" width="12.88671875" style="39" customWidth="1"/>
    <col min="32" max="32" width="12.88671875" style="254" customWidth="1"/>
    <col min="33" max="34" width="12.88671875" style="39" customWidth="1"/>
    <col min="35" max="35" width="12.88671875" style="254" customWidth="1"/>
    <col min="36" max="41" width="12.88671875" style="39" customWidth="1"/>
    <col min="42" max="45" width="12.88671875" style="253" customWidth="1"/>
    <col min="46" max="63" width="12.88671875" style="151" customWidth="1"/>
    <col min="64" max="16384" width="11.44140625" style="151"/>
  </cols>
  <sheetData>
    <row r="1" spans="1:42" ht="24.6">
      <c r="B1" s="251" t="s">
        <v>228</v>
      </c>
      <c r="C1" s="252"/>
      <c r="D1" s="252"/>
      <c r="E1" s="252"/>
      <c r="F1" s="252"/>
      <c r="G1" s="252"/>
      <c r="H1" s="252"/>
      <c r="J1" s="32"/>
      <c r="K1" s="32"/>
      <c r="L1" s="32"/>
      <c r="M1" s="32"/>
      <c r="N1" s="32"/>
      <c r="O1" s="32"/>
      <c r="P1" s="32"/>
      <c r="Q1" s="32"/>
      <c r="R1" s="32"/>
      <c r="S1" s="32"/>
      <c r="T1" s="252"/>
      <c r="U1" s="252"/>
      <c r="V1" s="252"/>
      <c r="W1" s="252"/>
      <c r="X1" s="252"/>
      <c r="Z1" s="253" t="s">
        <v>198</v>
      </c>
      <c r="AB1" s="39" t="s">
        <v>229</v>
      </c>
    </row>
    <row r="2" spans="1:42" ht="15" customHeight="1">
      <c r="A2" s="32"/>
      <c r="B2" s="252"/>
      <c r="C2" s="252"/>
      <c r="D2" s="252"/>
      <c r="E2" s="252"/>
      <c r="F2" s="252"/>
      <c r="G2" s="252"/>
      <c r="H2" s="252"/>
      <c r="J2" s="32"/>
      <c r="K2" s="32"/>
      <c r="L2" s="32"/>
      <c r="M2" s="32"/>
      <c r="N2" s="32"/>
      <c r="O2" s="32"/>
      <c r="P2" s="32"/>
      <c r="Q2" s="32"/>
      <c r="R2" s="32"/>
      <c r="S2" s="32"/>
      <c r="T2" s="252"/>
      <c r="U2" s="252"/>
      <c r="V2" s="252"/>
      <c r="W2" s="252"/>
      <c r="X2" s="252"/>
      <c r="Z2" s="253" t="s">
        <v>199</v>
      </c>
      <c r="AB2" s="39" t="s">
        <v>230</v>
      </c>
    </row>
    <row r="3" spans="1:42" ht="1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Z3" s="253" t="s">
        <v>200</v>
      </c>
      <c r="AB3" s="39" t="s">
        <v>231</v>
      </c>
    </row>
    <row r="4" spans="1:42" ht="15" customHeight="1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AB4" s="39" t="s">
        <v>232</v>
      </c>
    </row>
    <row r="5" spans="1:42" ht="15" customHeight="1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AB5" s="39" t="s">
        <v>233</v>
      </c>
    </row>
    <row r="6" spans="1:42" ht="15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6" t="s">
        <v>172</v>
      </c>
      <c r="Z6" s="257" t="s">
        <v>201</v>
      </c>
      <c r="AA6" s="257"/>
    </row>
    <row r="7" spans="1:42" ht="15" customHeight="1">
      <c r="A7" s="252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AA7" s="258">
        <v>2019</v>
      </c>
      <c r="AB7" s="272" t="s">
        <v>201</v>
      </c>
      <c r="AE7" s="272" t="s">
        <v>202</v>
      </c>
      <c r="AH7" s="272" t="s">
        <v>203</v>
      </c>
      <c r="AP7" s="258">
        <v>2022</v>
      </c>
    </row>
    <row r="8" spans="1:42" ht="15" customHeight="1" thickBot="1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Z8" s="253" t="s">
        <v>204</v>
      </c>
      <c r="AA8" s="259">
        <v>46820440</v>
      </c>
      <c r="AP8" s="259">
        <v>8185760</v>
      </c>
    </row>
    <row r="9" spans="1:42" ht="15" customHeight="1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Z9" s="253" t="s">
        <v>205</v>
      </c>
      <c r="AA9" s="259">
        <v>44583561</v>
      </c>
      <c r="AB9" s="273">
        <v>44317</v>
      </c>
      <c r="AC9" s="254">
        <v>522.706906</v>
      </c>
      <c r="AE9" s="273">
        <v>44317</v>
      </c>
      <c r="AF9" s="254">
        <v>161.265244</v>
      </c>
      <c r="AH9" s="273">
        <v>44317</v>
      </c>
      <c r="AI9" s="254">
        <v>79.880838999999995</v>
      </c>
      <c r="AK9" s="274" t="s">
        <v>224</v>
      </c>
      <c r="AL9" s="275">
        <v>2022</v>
      </c>
      <c r="AP9" s="259">
        <v>7406116</v>
      </c>
    </row>
    <row r="10" spans="1:42" ht="15" customHeight="1" thickBot="1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Z10" s="253" t="s">
        <v>206</v>
      </c>
      <c r="AA10" s="259">
        <v>48353601</v>
      </c>
      <c r="AB10" s="273">
        <v>44348</v>
      </c>
      <c r="AC10" s="254">
        <v>527.37724200000002</v>
      </c>
      <c r="AE10" s="273">
        <v>44348</v>
      </c>
      <c r="AF10" s="254">
        <v>161.762745</v>
      </c>
      <c r="AH10" s="273">
        <v>44348</v>
      </c>
      <c r="AI10" s="254">
        <v>80.977176999999998</v>
      </c>
      <c r="AK10" s="276" t="s">
        <v>234</v>
      </c>
      <c r="AL10" s="277">
        <v>2021</v>
      </c>
      <c r="AP10" s="259">
        <v>6819146</v>
      </c>
    </row>
    <row r="11" spans="1:42" ht="15" customHeight="1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Z11" s="253" t="s">
        <v>207</v>
      </c>
      <c r="AA11" s="259">
        <v>46400443</v>
      </c>
      <c r="AB11" s="273">
        <v>44378</v>
      </c>
      <c r="AC11" s="254">
        <v>531.21098400000005</v>
      </c>
      <c r="AE11" s="273">
        <v>44378</v>
      </c>
      <c r="AF11" s="254">
        <v>162.63255899999999</v>
      </c>
      <c r="AH11" s="273">
        <v>44378</v>
      </c>
      <c r="AI11" s="254">
        <v>82.306852000000006</v>
      </c>
      <c r="AP11" s="259">
        <v>7881967</v>
      </c>
    </row>
    <row r="12" spans="1:42" ht="15" customHeight="1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Z12" s="253" t="s">
        <v>208</v>
      </c>
      <c r="AA12" s="259">
        <v>51071331</v>
      </c>
      <c r="AB12" s="273">
        <v>44409</v>
      </c>
      <c r="AC12" s="254">
        <v>537.04507799999999</v>
      </c>
      <c r="AE12" s="273">
        <v>44409</v>
      </c>
      <c r="AF12" s="254">
        <v>165.14293799999999</v>
      </c>
      <c r="AH12" s="273">
        <v>44409</v>
      </c>
      <c r="AI12" s="254">
        <v>84.045151000000004</v>
      </c>
      <c r="AP12" s="259">
        <v>8087600</v>
      </c>
    </row>
    <row r="13" spans="1:42" ht="15" customHeight="1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Z13" s="253" t="s">
        <v>209</v>
      </c>
      <c r="AA13" s="259">
        <v>47139627</v>
      </c>
      <c r="AB13" s="273">
        <v>44440</v>
      </c>
      <c r="AC13" s="254">
        <v>538.74828400000001</v>
      </c>
      <c r="AE13" s="273">
        <v>44440</v>
      </c>
      <c r="AF13" s="254">
        <v>166.10875799999999</v>
      </c>
      <c r="AH13" s="273">
        <v>44440</v>
      </c>
      <c r="AI13" s="254">
        <v>84.124979999999994</v>
      </c>
      <c r="AP13" s="259">
        <v>7884812</v>
      </c>
    </row>
    <row r="14" spans="1:42" ht="15" customHeight="1">
      <c r="A14" s="252"/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Z14" s="253" t="s">
        <v>210</v>
      </c>
      <c r="AA14" s="259">
        <v>48818378</v>
      </c>
      <c r="AB14" s="273">
        <v>44470</v>
      </c>
      <c r="AC14" s="254">
        <v>539.75075300000003</v>
      </c>
      <c r="AE14" s="273">
        <v>44470</v>
      </c>
      <c r="AF14" s="254">
        <v>167.314605</v>
      </c>
      <c r="AH14" s="273">
        <v>44470</v>
      </c>
      <c r="AI14" s="254">
        <v>84.137287999999998</v>
      </c>
      <c r="AP14" s="259">
        <v>7117785</v>
      </c>
    </row>
    <row r="15" spans="1:42" ht="15" customHeight="1">
      <c r="A15" s="252"/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Z15" s="253" t="s">
        <v>211</v>
      </c>
      <c r="AA15" s="259">
        <v>48198107</v>
      </c>
      <c r="AB15" s="273">
        <v>44501</v>
      </c>
      <c r="AC15" s="254">
        <v>541.77923399999997</v>
      </c>
      <c r="AE15" s="273">
        <v>44501</v>
      </c>
      <c r="AF15" s="254">
        <v>169.77769900000001</v>
      </c>
      <c r="AH15" s="273">
        <v>44501</v>
      </c>
      <c r="AI15" s="254">
        <v>83.789527000000007</v>
      </c>
      <c r="AP15" s="259"/>
    </row>
    <row r="16" spans="1:42" ht="15" customHeight="1">
      <c r="A16" s="252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Z16" s="253" t="s">
        <v>212</v>
      </c>
      <c r="AA16" s="259">
        <v>46635887</v>
      </c>
      <c r="AB16" s="273">
        <v>44531</v>
      </c>
      <c r="AC16" s="254">
        <v>544.40165500000001</v>
      </c>
      <c r="AE16" s="273">
        <v>44531</v>
      </c>
      <c r="AF16" s="254">
        <v>170.85990699999999</v>
      </c>
      <c r="AH16" s="273">
        <v>44531</v>
      </c>
      <c r="AI16" s="254">
        <v>84.980694999999997</v>
      </c>
      <c r="AP16" s="259"/>
    </row>
    <row r="17" spans="1:42" ht="1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Z17" s="253" t="s">
        <v>213</v>
      </c>
      <c r="AA17" s="259">
        <v>48624088</v>
      </c>
      <c r="AB17" s="273">
        <v>44562</v>
      </c>
      <c r="AC17" s="254">
        <v>548.66491099999996</v>
      </c>
      <c r="AE17" s="273">
        <v>44562</v>
      </c>
      <c r="AF17" s="254">
        <v>172.822993</v>
      </c>
      <c r="AH17" s="273">
        <v>44562</v>
      </c>
      <c r="AI17" s="254">
        <v>86.689920000000001</v>
      </c>
      <c r="AP17" s="259"/>
    </row>
    <row r="18" spans="1:42" ht="15" customHeight="1">
      <c r="A18" s="252"/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Z18" s="253" t="s">
        <v>214</v>
      </c>
      <c r="AA18" s="259">
        <v>43594127</v>
      </c>
      <c r="AB18" s="273">
        <v>44593</v>
      </c>
      <c r="AC18" s="254">
        <v>552.14293599999996</v>
      </c>
      <c r="AE18" s="273">
        <v>44593</v>
      </c>
      <c r="AF18" s="254">
        <v>174.63856899999999</v>
      </c>
      <c r="AH18" s="273">
        <v>44593</v>
      </c>
      <c r="AI18" s="254">
        <v>88.001256999999995</v>
      </c>
      <c r="AP18" s="259"/>
    </row>
    <row r="19" spans="1:42" ht="15" customHeight="1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Z19" s="253" t="s">
        <v>215</v>
      </c>
      <c r="AA19" s="259">
        <v>43965686</v>
      </c>
      <c r="AB19" s="273">
        <v>44621</v>
      </c>
      <c r="AC19" s="254">
        <v>551.66938400000004</v>
      </c>
      <c r="AE19" s="273">
        <v>44621</v>
      </c>
      <c r="AF19" s="254">
        <v>175.33267499999999</v>
      </c>
      <c r="AH19" s="273">
        <v>44621</v>
      </c>
      <c r="AI19" s="254">
        <v>87.711380000000005</v>
      </c>
      <c r="AP19" s="259"/>
    </row>
    <row r="20" spans="1:42" ht="15" customHeight="1">
      <c r="A20" s="252"/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AB20" s="273">
        <v>44652</v>
      </c>
      <c r="AC20" s="254">
        <v>554.72084099999995</v>
      </c>
      <c r="AE20" s="273">
        <v>44652</v>
      </c>
      <c r="AF20" s="254">
        <v>177.67643899999999</v>
      </c>
      <c r="AH20" s="273">
        <v>44652</v>
      </c>
      <c r="AI20" s="254">
        <v>88.352429000000001</v>
      </c>
      <c r="AP20" s="259"/>
    </row>
    <row r="21" spans="1:42" ht="15" customHeight="1">
      <c r="A21" s="252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AB21" s="273">
        <v>44682</v>
      </c>
      <c r="AC21" s="254">
        <v>560.560295</v>
      </c>
      <c r="AE21" s="273">
        <v>44682</v>
      </c>
      <c r="AF21" s="254">
        <v>179.30379099999999</v>
      </c>
      <c r="AH21" s="273">
        <v>44682</v>
      </c>
      <c r="AI21" s="254">
        <v>89.661679000000007</v>
      </c>
    </row>
    <row r="22" spans="1:42" ht="15" customHeight="1">
      <c r="A22" s="252"/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AB22" s="273">
        <v>44714</v>
      </c>
      <c r="AC22" s="254">
        <v>563.88575800000001</v>
      </c>
      <c r="AE22" s="273">
        <v>44714</v>
      </c>
      <c r="AF22" s="254">
        <v>180.98386099999999</v>
      </c>
      <c r="AH22" s="273">
        <v>44714</v>
      </c>
      <c r="AI22" s="254">
        <v>90.556487000000004</v>
      </c>
    </row>
    <row r="23" spans="1:42" ht="15" customHeight="1">
      <c r="A23" s="252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AB23" s="273">
        <v>44746</v>
      </c>
      <c r="AC23" s="254">
        <v>565.98780199999999</v>
      </c>
      <c r="AE23" s="273">
        <v>44746</v>
      </c>
      <c r="AF23" s="254">
        <v>182.73262700000001</v>
      </c>
      <c r="AH23" s="273">
        <v>44746</v>
      </c>
      <c r="AI23" s="254">
        <v>90.760827000000006</v>
      </c>
    </row>
    <row r="24" spans="1:42" ht="15" customHeight="1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AB24" s="273">
        <v>44778</v>
      </c>
      <c r="AC24" s="254">
        <v>564.38430900000003</v>
      </c>
      <c r="AE24" s="273">
        <v>44778</v>
      </c>
      <c r="AF24" s="254">
        <v>181.57939099999999</v>
      </c>
      <c r="AH24" s="273">
        <v>44778</v>
      </c>
      <c r="AI24" s="254">
        <v>90.884389999999996</v>
      </c>
    </row>
    <row r="25" spans="1:42" ht="15" customHeight="1">
      <c r="A25" s="252"/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AB25" s="278"/>
      <c r="AE25" s="278"/>
      <c r="AH25" s="278"/>
    </row>
    <row r="26" spans="1:42" ht="15" customHeight="1">
      <c r="A26" s="252"/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AB26" s="278"/>
      <c r="AE26" s="278"/>
      <c r="AH26" s="278"/>
    </row>
    <row r="27" spans="1:42" ht="15" customHeight="1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2"/>
      <c r="X27" s="252"/>
      <c r="AB27" s="278"/>
      <c r="AE27" s="278"/>
      <c r="AH27" s="278"/>
    </row>
    <row r="28" spans="1:42" ht="15" customHeight="1">
      <c r="A28" s="252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AB28" s="278"/>
      <c r="AE28" s="278"/>
      <c r="AH28" s="278"/>
    </row>
    <row r="29" spans="1:42" ht="15" customHeight="1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AB29" s="278"/>
      <c r="AE29" s="278"/>
      <c r="AH29" s="278"/>
    </row>
    <row r="30" spans="1:42" ht="15" customHeight="1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AB30" s="278"/>
      <c r="AE30" s="278"/>
      <c r="AH30" s="278"/>
    </row>
    <row r="31" spans="1:42" ht="15" customHeight="1">
      <c r="A31" s="252"/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AB31" s="278"/>
      <c r="AE31" s="278"/>
      <c r="AH31" s="278"/>
    </row>
    <row r="32" spans="1:42" ht="15" customHeight="1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AB32" s="278"/>
      <c r="AE32" s="278"/>
      <c r="AH32" s="278"/>
    </row>
    <row r="33" spans="1:42" ht="15" customHeight="1">
      <c r="A33" s="252"/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Z33" s="257" t="s">
        <v>216</v>
      </c>
      <c r="AA33" s="257"/>
    </row>
    <row r="34" spans="1:42" ht="15" customHeight="1">
      <c r="A34" s="252"/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AA34" s="258">
        <v>2019</v>
      </c>
      <c r="AB34" s="272" t="s">
        <v>216</v>
      </c>
      <c r="AE34" s="272" t="s">
        <v>217</v>
      </c>
      <c r="AH34" s="272" t="s">
        <v>235</v>
      </c>
      <c r="AP34" s="258">
        <v>2022</v>
      </c>
    </row>
    <row r="35" spans="1:42" ht="15" customHeight="1" thickBot="1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Z35" s="253" t="s">
        <v>204</v>
      </c>
      <c r="AA35" s="259">
        <v>21616722</v>
      </c>
      <c r="AP35" s="259">
        <v>1460985</v>
      </c>
    </row>
    <row r="36" spans="1:42" ht="15" customHeight="1">
      <c r="A36" s="252"/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Z36" s="253" t="s">
        <v>205</v>
      </c>
      <c r="AA36" s="259">
        <v>21387737</v>
      </c>
      <c r="AB36" s="273">
        <v>44317</v>
      </c>
      <c r="AC36" s="254">
        <v>271.17265500000002</v>
      </c>
      <c r="AE36" s="273">
        <v>44317</v>
      </c>
      <c r="AF36" s="254">
        <v>199.80040500000001</v>
      </c>
      <c r="AH36" s="273">
        <v>44317</v>
      </c>
      <c r="AI36" s="254">
        <v>17.345535000000002</v>
      </c>
      <c r="AK36" s="274" t="s">
        <v>226</v>
      </c>
      <c r="AL36" s="275">
        <v>2022</v>
      </c>
      <c r="AP36" s="259">
        <v>1349473</v>
      </c>
    </row>
    <row r="37" spans="1:42" ht="15" customHeight="1" thickBot="1">
      <c r="A37" s="252"/>
      <c r="B37" s="252"/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Z37" s="253" t="s">
        <v>206</v>
      </c>
      <c r="AA37" s="259">
        <v>23910619</v>
      </c>
      <c r="AB37" s="273">
        <v>44348</v>
      </c>
      <c r="AC37" s="254">
        <v>274.06256999999999</v>
      </c>
      <c r="AE37" s="273">
        <v>44348</v>
      </c>
      <c r="AF37" s="254">
        <v>201.31011799999999</v>
      </c>
      <c r="AH37" s="273">
        <v>44348</v>
      </c>
      <c r="AI37" s="254">
        <v>17.552098999999998</v>
      </c>
      <c r="AK37" s="276" t="s">
        <v>236</v>
      </c>
      <c r="AL37" s="277">
        <v>2021</v>
      </c>
      <c r="AP37" s="259">
        <v>1386654</v>
      </c>
    </row>
    <row r="38" spans="1:42" ht="15" customHeight="1">
      <c r="A38" s="252"/>
      <c r="B38" s="252"/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Z38" s="253" t="s">
        <v>207</v>
      </c>
      <c r="AA38" s="259">
        <v>23932607</v>
      </c>
      <c r="AB38" s="273">
        <v>44378</v>
      </c>
      <c r="AC38" s="254">
        <v>275.44546300000002</v>
      </c>
      <c r="AE38" s="273">
        <v>44378</v>
      </c>
      <c r="AF38" s="254">
        <v>201.99906300000001</v>
      </c>
      <c r="AH38" s="273">
        <v>44378</v>
      </c>
      <c r="AI38" s="254">
        <v>17.700386000000002</v>
      </c>
      <c r="AP38" s="259">
        <v>1474935</v>
      </c>
    </row>
    <row r="39" spans="1:42" ht="15" customHeight="1">
      <c r="A39" s="252"/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Z39" s="253" t="s">
        <v>208</v>
      </c>
      <c r="AA39" s="259">
        <v>25421795</v>
      </c>
      <c r="AB39" s="273">
        <v>44409</v>
      </c>
      <c r="AC39" s="254">
        <v>276.747367</v>
      </c>
      <c r="AE39" s="273">
        <v>44409</v>
      </c>
      <c r="AF39" s="254">
        <v>202.157746</v>
      </c>
      <c r="AH39" s="273">
        <v>44409</v>
      </c>
      <c r="AI39" s="254">
        <v>17.774260999999999</v>
      </c>
      <c r="AP39" s="259">
        <v>1604300</v>
      </c>
    </row>
    <row r="40" spans="1:42" ht="15" customHeight="1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Z40" s="253" t="s">
        <v>209</v>
      </c>
      <c r="AA40" s="259">
        <v>23125768</v>
      </c>
      <c r="AB40" s="273">
        <v>44440</v>
      </c>
      <c r="AC40" s="254">
        <v>277.17386299999998</v>
      </c>
      <c r="AE40" s="273">
        <v>44440</v>
      </c>
      <c r="AF40" s="254">
        <v>201.62899400000001</v>
      </c>
      <c r="AH40" s="273">
        <v>44440</v>
      </c>
      <c r="AI40" s="254">
        <v>17.816631999999998</v>
      </c>
      <c r="AP40" s="259">
        <v>1474713</v>
      </c>
    </row>
    <row r="41" spans="1:42" ht="15" customHeight="1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Z41" s="253" t="s">
        <v>210</v>
      </c>
      <c r="AA41" s="259">
        <v>24306034</v>
      </c>
      <c r="AB41" s="273">
        <v>44470</v>
      </c>
      <c r="AC41" s="254">
        <v>276.67334599999998</v>
      </c>
      <c r="AE41" s="273">
        <v>44470</v>
      </c>
      <c r="AF41" s="254">
        <v>200.251473</v>
      </c>
      <c r="AH41" s="273">
        <v>44470</v>
      </c>
      <c r="AI41" s="254">
        <v>17.741454999999998</v>
      </c>
      <c r="AP41" s="259">
        <v>1518965</v>
      </c>
    </row>
    <row r="42" spans="1:42" ht="15" customHeight="1">
      <c r="A42" s="252"/>
      <c r="B42" s="252"/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2"/>
      <c r="R42" s="252"/>
      <c r="S42" s="252"/>
      <c r="T42" s="252"/>
      <c r="U42" s="252"/>
      <c r="V42" s="252"/>
      <c r="W42" s="252"/>
      <c r="X42" s="252"/>
      <c r="Z42" s="253" t="s">
        <v>211</v>
      </c>
      <c r="AA42" s="259">
        <v>21902550</v>
      </c>
      <c r="AB42" s="273">
        <v>44501</v>
      </c>
      <c r="AC42" s="254">
        <v>276.22528</v>
      </c>
      <c r="AE42" s="273">
        <v>44501</v>
      </c>
      <c r="AF42" s="254">
        <v>198.95327700000001</v>
      </c>
      <c r="AH42" s="273">
        <v>44501</v>
      </c>
      <c r="AI42" s="254">
        <v>17.724955000000001</v>
      </c>
      <c r="AP42" s="259"/>
    </row>
    <row r="43" spans="1:42" ht="15" customHeight="1">
      <c r="A43" s="252"/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Z43" s="253" t="s">
        <v>212</v>
      </c>
      <c r="AA43" s="259">
        <v>21969911</v>
      </c>
      <c r="AB43" s="273">
        <v>44531</v>
      </c>
      <c r="AC43" s="254">
        <v>276.19818800000002</v>
      </c>
      <c r="AE43" s="273">
        <v>44531</v>
      </c>
      <c r="AF43" s="254">
        <v>197.95181099999999</v>
      </c>
      <c r="AH43" s="273">
        <v>44531</v>
      </c>
      <c r="AI43" s="254">
        <v>17.709254999999999</v>
      </c>
      <c r="AP43" s="259"/>
    </row>
    <row r="44" spans="1:42" ht="15" customHeight="1">
      <c r="A44" s="252"/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Z44" s="253" t="s">
        <v>213</v>
      </c>
      <c r="AA44" s="259">
        <v>23848860</v>
      </c>
      <c r="AB44" s="273">
        <v>44562</v>
      </c>
      <c r="AC44" s="254">
        <v>276.49715800000001</v>
      </c>
      <c r="AE44" s="273">
        <v>44562</v>
      </c>
      <c r="AF44" s="254">
        <v>197.236662</v>
      </c>
      <c r="AH44" s="273">
        <v>44562</v>
      </c>
      <c r="AI44" s="254">
        <v>17.683085999999999</v>
      </c>
      <c r="AP44" s="259"/>
    </row>
    <row r="45" spans="1:42" ht="15" customHeight="1">
      <c r="A45" s="252"/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Z45" s="253" t="s">
        <v>214</v>
      </c>
      <c r="AA45" s="259">
        <v>21694089</v>
      </c>
      <c r="AB45" s="273">
        <v>44593</v>
      </c>
      <c r="AC45" s="254">
        <v>276.41863699999999</v>
      </c>
      <c r="AE45" s="273">
        <v>44593</v>
      </c>
      <c r="AF45" s="254">
        <v>196.424744</v>
      </c>
      <c r="AH45" s="273">
        <v>44593</v>
      </c>
      <c r="AI45" s="254">
        <v>17.665714000000001</v>
      </c>
      <c r="AP45" s="259"/>
    </row>
    <row r="46" spans="1:42" ht="15" customHeight="1">
      <c r="A46" s="252"/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Z46" s="253" t="s">
        <v>215</v>
      </c>
      <c r="AA46" s="259">
        <v>20944890</v>
      </c>
      <c r="AB46" s="273">
        <v>44621</v>
      </c>
      <c r="AC46" s="254">
        <v>275.33436399999999</v>
      </c>
      <c r="AE46" s="273">
        <v>44621</v>
      </c>
      <c r="AF46" s="254">
        <v>195.23077799999999</v>
      </c>
      <c r="AH46" s="273">
        <v>44621</v>
      </c>
      <c r="AI46" s="254">
        <v>17.569132</v>
      </c>
      <c r="AP46" s="259"/>
    </row>
    <row r="47" spans="1:42" ht="15" customHeight="1">
      <c r="A47" s="252"/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AB47" s="273">
        <v>44652</v>
      </c>
      <c r="AC47" s="254">
        <v>275.10316799999998</v>
      </c>
      <c r="AE47" s="273">
        <v>44652</v>
      </c>
      <c r="AF47" s="254">
        <v>194.50659300000001</v>
      </c>
      <c r="AH47" s="273">
        <v>44652</v>
      </c>
      <c r="AI47" s="254">
        <v>17.545867999999999</v>
      </c>
      <c r="AP47" s="259"/>
    </row>
    <row r="48" spans="1:42" ht="15" customHeight="1">
      <c r="A48" s="252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AB48" s="273">
        <v>44682</v>
      </c>
      <c r="AC48" s="254">
        <v>277.74408499999998</v>
      </c>
      <c r="AE48" s="273">
        <v>44682</v>
      </c>
      <c r="AF48" s="254">
        <v>195.98914300000001</v>
      </c>
      <c r="AH48" s="273">
        <v>44682</v>
      </c>
      <c r="AI48" s="254">
        <v>17.715394</v>
      </c>
    </row>
    <row r="49" spans="1:35" ht="15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AB49" s="273">
        <v>44714</v>
      </c>
      <c r="AC49" s="254">
        <v>278.24818900000002</v>
      </c>
      <c r="AE49" s="273">
        <v>44714</v>
      </c>
      <c r="AF49" s="254">
        <v>195.573759</v>
      </c>
      <c r="AH49" s="273">
        <v>44714</v>
      </c>
      <c r="AI49" s="254">
        <v>17.711227999999998</v>
      </c>
    </row>
    <row r="50" spans="1:35" ht="15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AB50" s="273">
        <v>44746</v>
      </c>
      <c r="AC50" s="254">
        <v>278.14271100000002</v>
      </c>
      <c r="AE50" s="273">
        <v>44746</v>
      </c>
      <c r="AF50" s="254">
        <v>194.94725399999999</v>
      </c>
      <c r="AH50" s="273">
        <v>44746</v>
      </c>
      <c r="AI50" s="254">
        <v>17.676144000000001</v>
      </c>
    </row>
    <row r="51" spans="1:35" ht="15" customHeight="1">
      <c r="A51" s="252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AB51" s="273">
        <v>44778</v>
      </c>
      <c r="AC51" s="254">
        <v>277.53878700000001</v>
      </c>
      <c r="AE51" s="273">
        <v>44778</v>
      </c>
      <c r="AF51" s="254">
        <v>194.333505</v>
      </c>
      <c r="AH51" s="273">
        <v>44778</v>
      </c>
      <c r="AI51" s="254">
        <v>17.681687</v>
      </c>
    </row>
    <row r="52" spans="1:35" ht="15" customHeight="1">
      <c r="A52" s="252"/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AB52" s="278"/>
      <c r="AE52" s="278"/>
      <c r="AH52" s="278"/>
    </row>
    <row r="53" spans="1:35" ht="15" customHeight="1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AB53" s="278"/>
      <c r="AE53" s="278"/>
      <c r="AH53" s="278"/>
    </row>
    <row r="54" spans="1:35" ht="15" customHeight="1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  <c r="V54" s="252"/>
      <c r="W54" s="252"/>
      <c r="X54" s="252"/>
      <c r="Z54" s="259"/>
      <c r="AA54" s="259"/>
      <c r="AB54" s="278"/>
      <c r="AE54" s="278"/>
      <c r="AH54" s="278"/>
    </row>
    <row r="55" spans="1:35" ht="15" customHeight="1">
      <c r="A55" s="252"/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Z55" s="259"/>
      <c r="AA55" s="259"/>
      <c r="AB55" s="278"/>
      <c r="AE55" s="278"/>
      <c r="AH55" s="278"/>
    </row>
    <row r="56" spans="1:35" ht="15" customHeight="1">
      <c r="A56" s="252"/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Z56" s="259"/>
      <c r="AA56" s="259"/>
      <c r="AB56" s="278"/>
      <c r="AE56" s="278"/>
      <c r="AH56" s="278"/>
    </row>
    <row r="57" spans="1:35" ht="15" customHeight="1">
      <c r="A57" s="252"/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Z57" s="259"/>
      <c r="AA57" s="259"/>
      <c r="AB57" s="278"/>
      <c r="AH57" s="278"/>
    </row>
    <row r="58" spans="1:35" ht="15" customHeight="1">
      <c r="A58" s="252"/>
      <c r="B58" s="252"/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252"/>
      <c r="P58" s="252"/>
      <c r="Q58" s="252"/>
      <c r="R58" s="252"/>
      <c r="S58" s="252"/>
      <c r="T58" s="252"/>
      <c r="U58" s="252"/>
      <c r="V58" s="252"/>
      <c r="W58" s="252"/>
      <c r="X58" s="252"/>
      <c r="Z58" s="259"/>
      <c r="AA58" s="259"/>
      <c r="AH58" s="278"/>
    </row>
    <row r="59" spans="1:35" ht="15" customHeight="1">
      <c r="A59" s="252"/>
      <c r="B59" s="252"/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Z59" s="259"/>
      <c r="AA59" s="259"/>
    </row>
    <row r="60" spans="1:35" ht="15" customHeight="1">
      <c r="Z60" s="259"/>
      <c r="AA60" s="259"/>
    </row>
    <row r="61" spans="1:35" ht="15" customHeight="1">
      <c r="Z61" s="259"/>
      <c r="AA61" s="259"/>
    </row>
    <row r="62" spans="1:35" ht="15" customHeight="1">
      <c r="Z62" s="259"/>
      <c r="AA62" s="259"/>
    </row>
    <row r="63" spans="1:35" ht="15" customHeight="1">
      <c r="Z63" s="259"/>
      <c r="AA63" s="259"/>
    </row>
    <row r="64" spans="1:35" ht="15" customHeight="1">
      <c r="Z64" s="259"/>
      <c r="AA64" s="259"/>
    </row>
    <row r="65" spans="26:27" ht="15" customHeight="1">
      <c r="Z65" s="259"/>
      <c r="AA65" s="259"/>
    </row>
  </sheetData>
  <pageMargins left="0.63" right="0.25" top="0.47" bottom="0.19" header="0.3" footer="0.15"/>
  <pageSetup paperSize="9" scale="54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979B-F1E2-4E2E-9F12-E4449D0ABF36}">
  <sheetPr>
    <pageSetUpPr fitToPage="1"/>
  </sheetPr>
  <dimension ref="A1:AU58"/>
  <sheetViews>
    <sheetView showGridLines="0" zoomScale="70" zoomScaleNormal="70" workbookViewId="0"/>
  </sheetViews>
  <sheetFormatPr baseColWidth="10" defaultColWidth="11.44140625" defaultRowHeight="15" customHeight="1"/>
  <cols>
    <col min="1" max="1" width="3.6640625" style="247" customWidth="1"/>
    <col min="2" max="8" width="11.5546875" style="247" customWidth="1"/>
    <col min="9" max="9" width="3.6640625" style="247" customWidth="1"/>
    <col min="10" max="16" width="11.5546875" style="247" customWidth="1"/>
    <col min="17" max="17" width="3.6640625" style="247" customWidth="1"/>
    <col min="18" max="25" width="11.5546875" style="247" customWidth="1"/>
    <col min="26" max="26" width="12.88671875" style="263" customWidth="1"/>
    <col min="27" max="27" width="12.88671875" style="264" customWidth="1"/>
    <col min="28" max="29" width="12.88671875" style="263" customWidth="1"/>
    <col min="30" max="30" width="12.88671875" style="264" customWidth="1"/>
    <col min="31" max="32" width="12.88671875" style="263" customWidth="1"/>
    <col min="33" max="33" width="12.88671875" style="264" customWidth="1"/>
    <col min="34" max="43" width="12.88671875" style="263" customWidth="1"/>
    <col min="44" max="45" width="12.88671875" style="262" customWidth="1"/>
    <col min="46" max="47" width="12.88671875" style="283" customWidth="1"/>
    <col min="48" max="63" width="12.88671875" style="247" customWidth="1"/>
    <col min="64" max="16384" width="11.44140625" style="247"/>
  </cols>
  <sheetData>
    <row r="1" spans="1:36" ht="24.6">
      <c r="B1" s="251" t="s">
        <v>237</v>
      </c>
      <c r="C1" s="279"/>
      <c r="D1" s="279"/>
      <c r="E1" s="279"/>
      <c r="F1" s="279"/>
      <c r="G1" s="279"/>
      <c r="H1" s="279"/>
      <c r="I1" s="279"/>
      <c r="J1" s="279"/>
      <c r="K1" s="279"/>
      <c r="T1" s="261"/>
      <c r="U1" s="261"/>
      <c r="V1" s="261"/>
      <c r="W1" s="261"/>
      <c r="X1" s="261"/>
      <c r="Y1" s="261"/>
      <c r="Z1" s="263" t="s">
        <v>229</v>
      </c>
    </row>
    <row r="2" spans="1:36" ht="15" customHeight="1">
      <c r="A2" s="261"/>
      <c r="B2" s="261"/>
      <c r="C2" s="261"/>
      <c r="D2" s="261"/>
      <c r="E2" s="261"/>
      <c r="F2" s="261"/>
      <c r="G2" s="261"/>
      <c r="H2" s="261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1"/>
      <c r="U2" s="261"/>
      <c r="V2" s="261"/>
      <c r="W2" s="261"/>
      <c r="X2" s="261"/>
      <c r="Y2" s="261"/>
      <c r="Z2" s="263" t="s">
        <v>238</v>
      </c>
    </row>
    <row r="3" spans="1:36" ht="15" customHeight="1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3" t="s">
        <v>239</v>
      </c>
    </row>
    <row r="4" spans="1:36" ht="15" customHeight="1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Y4" s="261"/>
      <c r="Z4" s="263" t="s">
        <v>232</v>
      </c>
    </row>
    <row r="5" spans="1:36" ht="15" customHeight="1">
      <c r="A5" s="261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Y5" s="261"/>
      <c r="Z5" s="263" t="s">
        <v>233</v>
      </c>
    </row>
    <row r="6" spans="1:36" ht="15" customHeight="1">
      <c r="A6" s="261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56" t="s">
        <v>172</v>
      </c>
      <c r="Y6" s="261"/>
    </row>
    <row r="7" spans="1:36" ht="15" customHeight="1">
      <c r="A7" s="261"/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Y7" s="261"/>
      <c r="Z7" s="266" t="s">
        <v>201</v>
      </c>
      <c r="AC7" s="266" t="s">
        <v>202</v>
      </c>
      <c r="AF7" s="266" t="s">
        <v>203</v>
      </c>
    </row>
    <row r="8" spans="1:36" ht="15" customHeight="1">
      <c r="A8" s="261"/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AB8" s="280"/>
    </row>
    <row r="9" spans="1:36" ht="15" customHeight="1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81">
        <v>44317</v>
      </c>
      <c r="AA9" s="264">
        <v>-3.2296930744679743E-2</v>
      </c>
      <c r="AC9" s="281">
        <v>44317</v>
      </c>
      <c r="AD9" s="264">
        <v>-0.11998134809660414</v>
      </c>
      <c r="AF9" s="281">
        <v>44317</v>
      </c>
      <c r="AG9" s="264">
        <v>-3.7170017837479606E-2</v>
      </c>
      <c r="AI9" s="263" t="s">
        <v>224</v>
      </c>
      <c r="AJ9" s="263">
        <v>2022</v>
      </c>
    </row>
    <row r="10" spans="1:36" ht="1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81">
        <v>44348</v>
      </c>
      <c r="AA10" s="264">
        <v>-1.1005170745848858E-2</v>
      </c>
      <c r="AC10" s="281">
        <v>44348</v>
      </c>
      <c r="AD10" s="264">
        <v>-0.10232649483950539</v>
      </c>
      <c r="AF10" s="281">
        <v>44348</v>
      </c>
      <c r="AG10" s="264">
        <v>-1.2050849946496668E-2</v>
      </c>
      <c r="AI10" s="263" t="s">
        <v>234</v>
      </c>
      <c r="AJ10" s="263">
        <v>2021</v>
      </c>
    </row>
    <row r="11" spans="1:36" ht="15" customHeight="1">
      <c r="A11" s="261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81">
        <v>44378</v>
      </c>
      <c r="AA11" s="264">
        <v>8.66948879794208E-3</v>
      </c>
      <c r="AC11" s="281">
        <v>44378</v>
      </c>
      <c r="AD11" s="264">
        <v>-8.4529350113766957E-2</v>
      </c>
      <c r="AF11" s="281">
        <v>44378</v>
      </c>
      <c r="AG11" s="264">
        <v>2.5150005073011385E-2</v>
      </c>
    </row>
    <row r="12" spans="1:36" ht="15" customHeight="1">
      <c r="A12" s="261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81">
        <v>44409</v>
      </c>
      <c r="AA12" s="264">
        <v>2.9931900021573341E-2</v>
      </c>
      <c r="AC12" s="281">
        <v>44409</v>
      </c>
      <c r="AD12" s="264">
        <v>-5.1002474440878132E-2</v>
      </c>
      <c r="AF12" s="281">
        <v>44409</v>
      </c>
      <c r="AG12" s="264">
        <v>6.3674387055334444E-2</v>
      </c>
      <c r="AI12" s="263" t="s">
        <v>240</v>
      </c>
      <c r="AJ12" s="263">
        <v>2021</v>
      </c>
    </row>
    <row r="13" spans="1:36" ht="15" customHeight="1">
      <c r="A13" s="261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81">
        <v>44440</v>
      </c>
      <c r="AA13" s="264">
        <v>3.97519268810737E-2</v>
      </c>
      <c r="AC13" s="281">
        <v>44440</v>
      </c>
      <c r="AD13" s="264">
        <v>-3.3297327642771393E-2</v>
      </c>
      <c r="AF13" s="281">
        <v>44440</v>
      </c>
      <c r="AG13" s="264">
        <v>7.594563941478924E-2</v>
      </c>
      <c r="AI13" s="263" t="s">
        <v>241</v>
      </c>
      <c r="AJ13" s="263">
        <v>2020</v>
      </c>
    </row>
    <row r="14" spans="1:36" ht="15" customHeight="1">
      <c r="A14" s="261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81">
        <v>44470</v>
      </c>
      <c r="AA14" s="264">
        <v>4.7019546728201363E-2</v>
      </c>
      <c r="AC14" s="281">
        <v>44470</v>
      </c>
      <c r="AD14" s="264">
        <v>-1.5802786353800967E-2</v>
      </c>
      <c r="AF14" s="281">
        <v>44470</v>
      </c>
      <c r="AG14" s="264">
        <v>8.1584418758764626E-2</v>
      </c>
    </row>
    <row r="15" spans="1:36" ht="15" customHeight="1">
      <c r="A15" s="261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81">
        <v>44501</v>
      </c>
      <c r="AA15" s="264">
        <v>5.085808247340836E-2</v>
      </c>
      <c r="AC15" s="281">
        <v>44501</v>
      </c>
      <c r="AD15" s="264">
        <v>9.0658047011240236E-3</v>
      </c>
      <c r="AF15" s="281">
        <v>44501</v>
      </c>
      <c r="AG15" s="264">
        <v>7.6307982020327222E-2</v>
      </c>
    </row>
    <row r="16" spans="1:36" ht="15" customHeight="1">
      <c r="A16" s="261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81">
        <v>44531</v>
      </c>
      <c r="AA16" s="264">
        <v>5.608495042650645E-2</v>
      </c>
      <c r="AC16" s="281">
        <v>44531</v>
      </c>
      <c r="AD16" s="264">
        <v>2.3705487428082678E-2</v>
      </c>
      <c r="AF16" s="281">
        <v>44531</v>
      </c>
      <c r="AG16" s="264">
        <v>0.10195977755221521</v>
      </c>
    </row>
    <row r="17" spans="1:33" ht="15" customHeight="1">
      <c r="A17" s="261"/>
      <c r="B17" s="261"/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81">
        <v>44562</v>
      </c>
      <c r="AA17" s="264">
        <v>7.1227417592410941E-2</v>
      </c>
      <c r="AC17" s="281">
        <v>44562</v>
      </c>
      <c r="AD17" s="264">
        <v>5.3519169791040752E-2</v>
      </c>
      <c r="AF17" s="281">
        <v>44562</v>
      </c>
      <c r="AG17" s="264">
        <v>0.1334081155887506</v>
      </c>
    </row>
    <row r="18" spans="1:33" ht="15" customHeight="1">
      <c r="A18" s="261"/>
      <c r="B18" s="261"/>
      <c r="C18" s="261"/>
      <c r="D18" s="261"/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81">
        <v>44593</v>
      </c>
      <c r="AA18" s="264">
        <v>8.3562457782957289E-2</v>
      </c>
      <c r="AC18" s="281">
        <v>44593</v>
      </c>
      <c r="AD18" s="264">
        <v>7.6773347988849994E-2</v>
      </c>
      <c r="AF18" s="281">
        <v>44593</v>
      </c>
      <c r="AG18" s="264">
        <v>0.1555430364760727</v>
      </c>
    </row>
    <row r="19" spans="1:33" ht="15" customHeight="1">
      <c r="A19" s="261"/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81">
        <v>44621</v>
      </c>
      <c r="AA19" s="264">
        <v>7.8080732102192199E-2</v>
      </c>
      <c r="AC19" s="281">
        <v>44621</v>
      </c>
      <c r="AD19" s="264">
        <v>8.4742533114256557E-2</v>
      </c>
      <c r="AF19" s="281">
        <v>44621</v>
      </c>
      <c r="AG19" s="264">
        <v>0.14259110757126067</v>
      </c>
    </row>
    <row r="20" spans="1:33" ht="15" customHeight="1">
      <c r="A20" s="261"/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81">
        <v>44652</v>
      </c>
      <c r="AA20" s="264">
        <v>7.6313070552057813E-2</v>
      </c>
      <c r="AC20" s="281">
        <v>44652</v>
      </c>
      <c r="AD20" s="264">
        <v>0.11097691956717298</v>
      </c>
      <c r="AF20" s="281">
        <v>44652</v>
      </c>
      <c r="AG20" s="264">
        <v>0.1326808570134152</v>
      </c>
    </row>
    <row r="21" spans="1:33" ht="15" customHeight="1">
      <c r="A21" s="261"/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81">
        <v>44682</v>
      </c>
      <c r="AA21" s="264">
        <v>7.2394562929306266E-2</v>
      </c>
      <c r="AC21" s="281">
        <v>44682</v>
      </c>
      <c r="AD21" s="264">
        <v>0.11185638363589362</v>
      </c>
      <c r="AF21" s="281">
        <v>44682</v>
      </c>
      <c r="AG21" s="264">
        <v>0.12244288020059485</v>
      </c>
    </row>
    <row r="22" spans="1:33" ht="15" customHeight="1">
      <c r="A22" s="261"/>
      <c r="B22" s="261"/>
      <c r="C22" s="261"/>
      <c r="D22" s="261"/>
      <c r="E22" s="261"/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81">
        <v>44714</v>
      </c>
      <c r="AA22" s="264">
        <v>6.9203336991928807E-2</v>
      </c>
      <c r="AC22" s="281">
        <v>44714</v>
      </c>
      <c r="AD22" s="264">
        <v>0.11882288471304064</v>
      </c>
      <c r="AF22" s="281">
        <v>44714</v>
      </c>
      <c r="AG22" s="264">
        <v>0.11829641826116016</v>
      </c>
    </row>
    <row r="23" spans="1:33" ht="15" customHeight="1">
      <c r="A23" s="261"/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81">
        <v>44746</v>
      </c>
      <c r="AA23" s="264">
        <v>6.5443991271084065E-2</v>
      </c>
      <c r="AC23" s="281">
        <v>44746</v>
      </c>
      <c r="AD23" s="264">
        <v>0.12359190634146017</v>
      </c>
      <c r="AF23" s="281">
        <v>44746</v>
      </c>
      <c r="AG23" s="264">
        <v>0.1027128944258493</v>
      </c>
    </row>
    <row r="24" spans="1:33" ht="15" customHeight="1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82"/>
      <c r="AC24" s="282"/>
      <c r="AF24" s="282"/>
    </row>
    <row r="25" spans="1:33" ht="15" customHeight="1">
      <c r="A25" s="261"/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82"/>
      <c r="AF25" s="282"/>
    </row>
    <row r="26" spans="1:33" ht="15" customHeight="1">
      <c r="A26" s="261"/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</row>
    <row r="27" spans="1:33" ht="15" customHeight="1">
      <c r="A27" s="261"/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</row>
    <row r="28" spans="1:33" ht="15" customHeight="1">
      <c r="A28" s="261"/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</row>
    <row r="29" spans="1:33" ht="15" customHeight="1">
      <c r="A29" s="261"/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</row>
    <row r="30" spans="1:33" ht="15" customHeight="1">
      <c r="A30" s="261"/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</row>
    <row r="31" spans="1:33" ht="15" customHeight="1">
      <c r="A31" s="261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</row>
    <row r="32" spans="1:33" ht="15" customHeight="1">
      <c r="A32" s="261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</row>
    <row r="33" spans="1:36" ht="15" customHeight="1">
      <c r="A33" s="261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</row>
    <row r="34" spans="1:36" ht="15" customHeight="1">
      <c r="A34" s="261"/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6" t="s">
        <v>216</v>
      </c>
      <c r="AC34" s="266" t="s">
        <v>217</v>
      </c>
      <c r="AF34" s="266" t="s">
        <v>218</v>
      </c>
    </row>
    <row r="35" spans="1:36" ht="15" customHeight="1">
      <c r="A35" s="261"/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</row>
    <row r="36" spans="1:36" ht="15" customHeight="1">
      <c r="A36" s="261"/>
      <c r="B36" s="261"/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81">
        <v>44317</v>
      </c>
      <c r="AA36" s="264">
        <v>3.3176820471204849E-2</v>
      </c>
      <c r="AC36" s="281">
        <v>44317</v>
      </c>
      <c r="AD36" s="264">
        <v>5.6149073775790724E-2</v>
      </c>
      <c r="AF36" s="281">
        <v>44317</v>
      </c>
      <c r="AG36" s="264">
        <v>3.0713666235557043E-2</v>
      </c>
      <c r="AI36" s="263" t="s">
        <v>226</v>
      </c>
      <c r="AJ36" s="263">
        <v>2022</v>
      </c>
    </row>
    <row r="37" spans="1:36" ht="15" customHeight="1">
      <c r="A37" s="261"/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81">
        <v>44348</v>
      </c>
      <c r="AA37" s="264">
        <v>5.4478845436970291E-2</v>
      </c>
      <c r="AC37" s="281">
        <v>44348</v>
      </c>
      <c r="AD37" s="264">
        <v>6.6461848107498292E-2</v>
      </c>
      <c r="AF37" s="281">
        <v>44348</v>
      </c>
      <c r="AG37" s="264">
        <v>5.3775140462097824E-2</v>
      </c>
      <c r="AI37" s="263" t="s">
        <v>236</v>
      </c>
      <c r="AJ37" s="263">
        <v>2021</v>
      </c>
    </row>
    <row r="38" spans="1:36" ht="15" customHeight="1">
      <c r="A38" s="261"/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81">
        <v>44378</v>
      </c>
      <c r="AA38" s="264">
        <v>6.8277349830211873E-2</v>
      </c>
      <c r="AC38" s="281">
        <v>44378</v>
      </c>
      <c r="AD38" s="264">
        <v>8.08038726901944E-2</v>
      </c>
      <c r="AF38" s="281">
        <v>44378</v>
      </c>
      <c r="AG38" s="264">
        <v>7.2996350315848127E-2</v>
      </c>
    </row>
    <row r="39" spans="1:36" ht="15" customHeight="1">
      <c r="A39" s="261"/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81">
        <v>44409</v>
      </c>
      <c r="AA39" s="264">
        <v>7.3581722612025266E-2</v>
      </c>
      <c r="AC39" s="281">
        <v>44409</v>
      </c>
      <c r="AD39" s="264">
        <v>7.8527995959128849E-2</v>
      </c>
      <c r="AF39" s="281">
        <v>44409</v>
      </c>
      <c r="AG39" s="264">
        <v>7.8639977385228974E-2</v>
      </c>
      <c r="AI39" s="263" t="s">
        <v>242</v>
      </c>
      <c r="AJ39" s="263">
        <v>2021</v>
      </c>
    </row>
    <row r="40" spans="1:36" ht="15" customHeight="1">
      <c r="A40" s="261"/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81">
        <v>44440</v>
      </c>
      <c r="AA40" s="264">
        <v>7.5245212739847314E-2</v>
      </c>
      <c r="AC40" s="281">
        <v>44440</v>
      </c>
      <c r="AD40" s="264">
        <v>7.1150979713181212E-2</v>
      </c>
      <c r="AF40" s="281">
        <v>44440</v>
      </c>
      <c r="AG40" s="264">
        <v>8.127261172729433E-2</v>
      </c>
      <c r="AI40" s="263" t="s">
        <v>243</v>
      </c>
      <c r="AJ40" s="263">
        <v>2020</v>
      </c>
    </row>
    <row r="41" spans="1:36" ht="15" customHeight="1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81">
        <v>44470</v>
      </c>
      <c r="AA41" s="264">
        <v>7.4580264859136353E-2</v>
      </c>
      <c r="AC41" s="281">
        <v>44470</v>
      </c>
      <c r="AD41" s="264">
        <v>5.9588156124762294E-2</v>
      </c>
      <c r="AF41" s="281">
        <v>44470</v>
      </c>
      <c r="AG41" s="264">
        <v>7.6571233412972506E-2</v>
      </c>
    </row>
    <row r="42" spans="1:36" ht="15" customHeight="1">
      <c r="A42" s="261"/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81">
        <v>44501</v>
      </c>
      <c r="AA42" s="264">
        <v>6.537393231964686E-2</v>
      </c>
      <c r="AC42" s="281">
        <v>44501</v>
      </c>
      <c r="AD42" s="264">
        <v>4.0020850607342881E-2</v>
      </c>
      <c r="AF42" s="281">
        <v>44501</v>
      </c>
      <c r="AG42" s="264">
        <v>6.6674097100036675E-2</v>
      </c>
    </row>
    <row r="43" spans="1:36" ht="15" customHeight="1">
      <c r="A43" s="261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81">
        <v>44531</v>
      </c>
      <c r="AA43" s="264">
        <v>5.6370216489294196E-2</v>
      </c>
      <c r="AC43" s="281">
        <v>44531</v>
      </c>
      <c r="AD43" s="264">
        <v>2.2421777253976812E-2</v>
      </c>
      <c r="AF43" s="281">
        <v>44531</v>
      </c>
      <c r="AG43" s="264">
        <v>5.6038250010495713E-2</v>
      </c>
    </row>
    <row r="44" spans="1:36" ht="15" customHeight="1">
      <c r="A44" s="261"/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81">
        <v>44562</v>
      </c>
      <c r="AA44" s="264">
        <v>5.6541730906002952E-2</v>
      </c>
      <c r="AC44" s="281">
        <v>44562</v>
      </c>
      <c r="AD44" s="264">
        <v>1.3965485222009164E-2</v>
      </c>
      <c r="AF44" s="281">
        <v>44562</v>
      </c>
      <c r="AG44" s="264">
        <v>5.1275982464107132E-2</v>
      </c>
    </row>
    <row r="45" spans="1:36" ht="15" customHeight="1">
      <c r="A45" s="261"/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81">
        <v>44593</v>
      </c>
      <c r="AA45" s="264">
        <v>5.7677949004432211E-2</v>
      </c>
      <c r="AC45" s="281">
        <v>44593</v>
      </c>
      <c r="AD45" s="264">
        <v>8.7786489405812067E-3</v>
      </c>
      <c r="AF45" s="281">
        <v>44593</v>
      </c>
      <c r="AG45" s="264">
        <v>5.127725370591122E-2</v>
      </c>
    </row>
    <row r="46" spans="1:36" ht="15" customHeight="1">
      <c r="A46" s="261"/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81">
        <v>44621</v>
      </c>
      <c r="AA46" s="264">
        <v>4.5523648250621565E-2</v>
      </c>
      <c r="AC46" s="281">
        <v>44621</v>
      </c>
      <c r="AD46" s="264">
        <v>-3.7863608876990895E-3</v>
      </c>
      <c r="AF46" s="281">
        <v>44621</v>
      </c>
      <c r="AG46" s="264">
        <v>3.7063786393869119E-2</v>
      </c>
    </row>
    <row r="47" spans="1:36" ht="15" customHeight="1">
      <c r="A47" s="261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81">
        <v>44652</v>
      </c>
      <c r="AA47" s="264">
        <v>2.913249490708722E-2</v>
      </c>
      <c r="AC47" s="281">
        <v>44652</v>
      </c>
      <c r="AD47" s="264">
        <v>-1.6677794302476911E-2</v>
      </c>
      <c r="AF47" s="281">
        <v>44652</v>
      </c>
      <c r="AG47" s="264">
        <v>2.3455283267629311E-2</v>
      </c>
    </row>
    <row r="48" spans="1:36" ht="15" customHeight="1">
      <c r="A48" s="261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81">
        <v>44682</v>
      </c>
      <c r="AA48" s="264">
        <v>2.4188659435443471E-2</v>
      </c>
      <c r="AC48" s="281">
        <v>44682</v>
      </c>
      <c r="AD48" s="264">
        <v>-1.904209853828874E-2</v>
      </c>
      <c r="AF48" s="281">
        <v>44682</v>
      </c>
      <c r="AG48" s="264">
        <v>2.1281096259066032E-2</v>
      </c>
    </row>
    <row r="49" spans="1:33" ht="15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81">
        <v>44714</v>
      </c>
      <c r="AA49" s="264">
        <v>1.5228245141246361E-2</v>
      </c>
      <c r="AC49" s="281">
        <v>44714</v>
      </c>
      <c r="AD49" s="264">
        <v>-2.8462136215130586E-2</v>
      </c>
      <c r="AF49" s="281">
        <v>44714</v>
      </c>
      <c r="AG49" s="264">
        <v>9.0246756242657964E-3</v>
      </c>
    </row>
    <row r="50" spans="1:33" ht="15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81">
        <v>44746</v>
      </c>
      <c r="AA50" s="264">
        <v>9.7482854527903839E-3</v>
      </c>
      <c r="AC50" s="281">
        <v>44746</v>
      </c>
      <c r="AD50" s="264">
        <v>-3.4877221187902305E-2</v>
      </c>
      <c r="AF50" s="281">
        <v>44746</v>
      </c>
      <c r="AG50" s="264">
        <v>-1.4106472028349514E-3</v>
      </c>
    </row>
    <row r="51" spans="1:33" ht="15" customHeight="1">
      <c r="A51" s="261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82"/>
      <c r="AC51" s="282"/>
      <c r="AF51" s="282"/>
    </row>
    <row r="52" spans="1:33" ht="15" customHeight="1">
      <c r="A52" s="261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82"/>
      <c r="AF52" s="282"/>
    </row>
    <row r="53" spans="1:33" ht="15" customHeight="1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82"/>
      <c r="AF53" s="282"/>
    </row>
    <row r="54" spans="1:33" ht="15" customHeight="1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AF54" s="282"/>
    </row>
    <row r="55" spans="1:33" ht="15" customHeight="1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</row>
    <row r="56" spans="1:33" ht="15" customHeight="1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</row>
    <row r="57" spans="1:33" ht="15" customHeight="1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</row>
    <row r="58" spans="1:33" ht="15" customHeight="1">
      <c r="A58" s="261"/>
      <c r="B58" s="261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</row>
  </sheetData>
  <mergeCells count="1">
    <mergeCell ref="I2:S2"/>
  </mergeCells>
  <pageMargins left="0.63" right="0.25" top="0.47" bottom="0.19" header="0.3" footer="0.15"/>
  <pageSetup paperSize="9" scale="5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E9FC-A5D9-4432-A62B-967B2029B91F}">
  <sheetPr codeName="Hoja5">
    <pageSetUpPr fitToPage="1"/>
  </sheetPr>
  <dimension ref="A1:O62"/>
  <sheetViews>
    <sheetView zoomScale="80" zoomScaleNormal="80" workbookViewId="0"/>
  </sheetViews>
  <sheetFormatPr baseColWidth="10" defaultColWidth="11.44140625" defaultRowHeight="14.4"/>
  <cols>
    <col min="1" max="1" width="39.6640625" customWidth="1"/>
    <col min="2" max="2" width="42.109375" customWidth="1"/>
    <col min="3" max="4" width="14.6640625" customWidth="1"/>
    <col min="5" max="5" width="16.6640625" customWidth="1"/>
    <col min="6" max="6" width="8" customWidth="1"/>
    <col min="7" max="8" width="14.6640625" customWidth="1"/>
    <col min="9" max="9" width="16.6640625" customWidth="1"/>
    <col min="10" max="10" width="8" customWidth="1"/>
    <col min="11" max="12" width="14.6640625" customWidth="1"/>
    <col min="13" max="13" width="16.6640625" customWidth="1"/>
    <col min="14" max="14" width="8" customWidth="1"/>
  </cols>
  <sheetData>
    <row r="1" spans="1:15" ht="19.2" customHeight="1">
      <c r="A1" s="32" t="s">
        <v>47</v>
      </c>
      <c r="B1" s="32"/>
      <c r="C1" s="82"/>
      <c r="D1" s="32"/>
      <c r="E1" s="32"/>
      <c r="H1" s="32"/>
      <c r="I1" s="32"/>
      <c r="L1" s="32"/>
      <c r="M1" s="32"/>
    </row>
    <row r="2" spans="1:15" ht="15" customHeight="1">
      <c r="A2" s="79"/>
      <c r="B2" s="79"/>
      <c r="C2" s="82"/>
    </row>
    <row r="3" spans="1:15" ht="15" customHeight="1">
      <c r="A3" s="82"/>
      <c r="B3" s="82"/>
      <c r="C3" s="82"/>
    </row>
    <row r="4" spans="1:15" ht="15" customHeight="1">
      <c r="A4" s="83" t="s">
        <v>51</v>
      </c>
      <c r="B4" s="31"/>
      <c r="N4" s="113" t="s">
        <v>172</v>
      </c>
    </row>
    <row r="5" spans="1:15" ht="19.2" customHeight="1">
      <c r="A5" s="83"/>
      <c r="B5" s="83"/>
      <c r="C5" s="206" t="s">
        <v>3</v>
      </c>
      <c r="D5" s="206"/>
      <c r="E5" s="206"/>
      <c r="F5" s="206"/>
      <c r="G5" s="206" t="s">
        <v>4</v>
      </c>
      <c r="H5" s="206"/>
      <c r="I5" s="206"/>
      <c r="J5" s="206"/>
      <c r="K5" s="206" t="s">
        <v>5</v>
      </c>
      <c r="L5" s="206"/>
      <c r="M5" s="206"/>
      <c r="N5" s="206"/>
    </row>
    <row r="6" spans="1:15" ht="19.5" customHeight="1">
      <c r="A6" s="209" t="s">
        <v>88</v>
      </c>
      <c r="B6" s="209"/>
      <c r="C6" s="207" t="s">
        <v>89</v>
      </c>
      <c r="D6" s="207"/>
      <c r="E6" s="208" t="s">
        <v>12</v>
      </c>
      <c r="F6" s="208"/>
      <c r="G6" s="208" t="s">
        <v>89</v>
      </c>
      <c r="H6" s="208"/>
      <c r="I6" s="208" t="s">
        <v>12</v>
      </c>
      <c r="J6" s="208"/>
      <c r="K6" s="208" t="s">
        <v>89</v>
      </c>
      <c r="L6" s="208"/>
      <c r="M6" s="208" t="s">
        <v>12</v>
      </c>
      <c r="N6" s="208"/>
    </row>
    <row r="7" spans="1:15" ht="19.5" customHeight="1">
      <c r="A7" s="209"/>
      <c r="B7" s="209"/>
      <c r="C7" s="180">
        <v>2025</v>
      </c>
      <c r="D7" s="180">
        <v>2026</v>
      </c>
      <c r="E7" s="88" t="s">
        <v>13</v>
      </c>
      <c r="F7" s="88" t="s">
        <v>14</v>
      </c>
      <c r="G7" s="180">
        <v>2025</v>
      </c>
      <c r="H7" s="180">
        <v>2026</v>
      </c>
      <c r="I7" s="88" t="s">
        <v>13</v>
      </c>
      <c r="J7" s="88" t="s">
        <v>14</v>
      </c>
      <c r="K7" s="180">
        <v>2025</v>
      </c>
      <c r="L7" s="180">
        <v>2026</v>
      </c>
      <c r="M7" s="88" t="s">
        <v>13</v>
      </c>
      <c r="N7" s="88" t="s">
        <v>14</v>
      </c>
    </row>
    <row r="8" spans="1:15" s="138" customFormat="1" ht="19.5" customHeight="1">
      <c r="A8" s="181" t="s">
        <v>90</v>
      </c>
      <c r="B8" s="182" t="s">
        <v>91</v>
      </c>
      <c r="C8" s="183">
        <v>20304587</v>
      </c>
      <c r="D8" s="184">
        <v>19818802</v>
      </c>
      <c r="E8" s="185">
        <v>-485785</v>
      </c>
      <c r="F8" s="186">
        <v>-2.3924889484331828</v>
      </c>
      <c r="G8" s="187">
        <v>0</v>
      </c>
      <c r="H8" s="184">
        <v>0</v>
      </c>
      <c r="I8" s="185">
        <v>0</v>
      </c>
      <c r="J8" s="186" t="s">
        <v>151</v>
      </c>
      <c r="K8" s="187">
        <v>2298</v>
      </c>
      <c r="L8" s="184">
        <v>995</v>
      </c>
      <c r="M8" s="185">
        <v>-1303</v>
      </c>
      <c r="N8" s="186">
        <v>-56.701479547432548</v>
      </c>
      <c r="O8" s="152"/>
    </row>
    <row r="9" spans="1:15" s="138" customFormat="1" ht="19.5" customHeight="1">
      <c r="A9" s="181" t="s">
        <v>90</v>
      </c>
      <c r="B9" s="182" t="s">
        <v>92</v>
      </c>
      <c r="C9" s="183">
        <v>3534315</v>
      </c>
      <c r="D9" s="184">
        <v>3969553</v>
      </c>
      <c r="E9" s="185">
        <v>435238</v>
      </c>
      <c r="F9" s="186">
        <v>12.31463522634513</v>
      </c>
      <c r="G9" s="187">
        <v>0</v>
      </c>
      <c r="H9" s="184">
        <v>0</v>
      </c>
      <c r="I9" s="185">
        <v>0</v>
      </c>
      <c r="J9" s="186" t="s">
        <v>151</v>
      </c>
      <c r="K9" s="187">
        <v>167571</v>
      </c>
      <c r="L9" s="184">
        <v>147680</v>
      </c>
      <c r="M9" s="185">
        <v>-19891</v>
      </c>
      <c r="N9" s="186">
        <v>-11.870192336382789</v>
      </c>
      <c r="O9" s="152"/>
    </row>
    <row r="10" spans="1:15" s="138" customFormat="1" ht="19.5" customHeight="1">
      <c r="A10" s="181" t="s">
        <v>90</v>
      </c>
      <c r="B10" s="182" t="s">
        <v>93</v>
      </c>
      <c r="C10" s="183">
        <v>8164051</v>
      </c>
      <c r="D10" s="184">
        <v>7895731</v>
      </c>
      <c r="E10" s="185">
        <v>-268320</v>
      </c>
      <c r="F10" s="186">
        <v>-3.2866036726130261</v>
      </c>
      <c r="G10" s="187">
        <v>0</v>
      </c>
      <c r="H10" s="184">
        <v>0</v>
      </c>
      <c r="I10" s="185">
        <v>0</v>
      </c>
      <c r="J10" s="186" t="s">
        <v>151</v>
      </c>
      <c r="K10" s="187">
        <v>13383</v>
      </c>
      <c r="L10" s="184">
        <v>19890</v>
      </c>
      <c r="M10" s="185">
        <v>6507</v>
      </c>
      <c r="N10" s="186">
        <v>48.621385339609958</v>
      </c>
      <c r="O10" s="152"/>
    </row>
    <row r="11" spans="1:15" s="138" customFormat="1" ht="19.5" customHeight="1">
      <c r="A11" s="181" t="s">
        <v>90</v>
      </c>
      <c r="B11" s="182" t="s">
        <v>94</v>
      </c>
      <c r="C11" s="183">
        <v>6904312</v>
      </c>
      <c r="D11" s="184">
        <v>7269167</v>
      </c>
      <c r="E11" s="185">
        <v>364855</v>
      </c>
      <c r="F11" s="186">
        <v>5.2844512241045862</v>
      </c>
      <c r="G11" s="187">
        <v>0</v>
      </c>
      <c r="H11" s="184">
        <v>0</v>
      </c>
      <c r="I11" s="185">
        <v>0</v>
      </c>
      <c r="J11" s="186" t="s">
        <v>151</v>
      </c>
      <c r="K11" s="187">
        <v>4687</v>
      </c>
      <c r="L11" s="184">
        <v>3469</v>
      </c>
      <c r="M11" s="185">
        <v>-1218</v>
      </c>
      <c r="N11" s="186">
        <v>-25.986771922338381</v>
      </c>
      <c r="O11" s="152"/>
    </row>
    <row r="12" spans="1:15" s="138" customFormat="1" ht="19.5" customHeight="1">
      <c r="A12" s="181" t="s">
        <v>90</v>
      </c>
      <c r="B12" s="182" t="s">
        <v>95</v>
      </c>
      <c r="C12" s="183">
        <v>1800746</v>
      </c>
      <c r="D12" s="184">
        <v>2135087</v>
      </c>
      <c r="E12" s="185">
        <v>334341</v>
      </c>
      <c r="F12" s="186">
        <v>18.566805090779042</v>
      </c>
      <c r="G12" s="187">
        <v>0</v>
      </c>
      <c r="H12" s="184">
        <v>0</v>
      </c>
      <c r="I12" s="185">
        <v>0</v>
      </c>
      <c r="J12" s="186" t="s">
        <v>151</v>
      </c>
      <c r="K12" s="187">
        <v>122184</v>
      </c>
      <c r="L12" s="184">
        <v>129248</v>
      </c>
      <c r="M12" s="185">
        <v>7064</v>
      </c>
      <c r="N12" s="186">
        <v>5.7814443789694243</v>
      </c>
      <c r="O12" s="152"/>
    </row>
    <row r="13" spans="1:15" s="138" customFormat="1" ht="19.5" customHeight="1">
      <c r="A13" s="181" t="s">
        <v>90</v>
      </c>
      <c r="B13" s="182" t="s">
        <v>96</v>
      </c>
      <c r="C13" s="183">
        <v>891404</v>
      </c>
      <c r="D13" s="184">
        <v>697779</v>
      </c>
      <c r="E13" s="185">
        <v>-193625</v>
      </c>
      <c r="F13" s="186">
        <v>-21.72135193470076</v>
      </c>
      <c r="G13" s="187">
        <v>0</v>
      </c>
      <c r="H13" s="184">
        <v>0</v>
      </c>
      <c r="I13" s="185">
        <v>0</v>
      </c>
      <c r="J13" s="186" t="s">
        <v>151</v>
      </c>
      <c r="K13" s="187">
        <v>53930</v>
      </c>
      <c r="L13" s="184">
        <v>24092</v>
      </c>
      <c r="M13" s="185">
        <v>-29838</v>
      </c>
      <c r="N13" s="186">
        <v>-55.327276098646387</v>
      </c>
      <c r="O13" s="152"/>
    </row>
    <row r="14" spans="1:15" s="138" customFormat="1" ht="19.5" customHeight="1">
      <c r="A14" s="181" t="s">
        <v>90</v>
      </c>
      <c r="B14" s="182" t="s">
        <v>97</v>
      </c>
      <c r="C14" s="183">
        <v>0</v>
      </c>
      <c r="D14" s="184">
        <v>0</v>
      </c>
      <c r="E14" s="185">
        <v>0</v>
      </c>
      <c r="F14" s="186" t="s">
        <v>151</v>
      </c>
      <c r="G14" s="187">
        <v>3128312</v>
      </c>
      <c r="H14" s="184">
        <v>2407719</v>
      </c>
      <c r="I14" s="185">
        <v>-720593</v>
      </c>
      <c r="J14" s="186">
        <v>-23.03456304869847</v>
      </c>
      <c r="K14" s="187">
        <v>98355</v>
      </c>
      <c r="L14" s="184">
        <v>131289</v>
      </c>
      <c r="M14" s="185">
        <v>32934</v>
      </c>
      <c r="N14" s="186">
        <v>33.484825377459202</v>
      </c>
      <c r="O14" s="152"/>
    </row>
    <row r="15" spans="1:15" s="138" customFormat="1" ht="19.5" customHeight="1">
      <c r="A15" s="181" t="s">
        <v>90</v>
      </c>
      <c r="B15" s="182" t="s">
        <v>98</v>
      </c>
      <c r="C15" s="183">
        <v>5995634</v>
      </c>
      <c r="D15" s="184">
        <v>6220035</v>
      </c>
      <c r="E15" s="185">
        <v>224401</v>
      </c>
      <c r="F15" s="186">
        <v>3.7427401339041069</v>
      </c>
      <c r="G15" s="187">
        <v>0</v>
      </c>
      <c r="H15" s="184">
        <v>0</v>
      </c>
      <c r="I15" s="185">
        <v>0</v>
      </c>
      <c r="J15" s="186" t="s">
        <v>151</v>
      </c>
      <c r="K15" s="187">
        <v>643</v>
      </c>
      <c r="L15" s="184">
        <v>1289</v>
      </c>
      <c r="M15" s="185">
        <v>646</v>
      </c>
      <c r="N15" s="186">
        <v>100.4665629860031</v>
      </c>
      <c r="O15" s="152"/>
    </row>
    <row r="16" spans="1:15" s="138" customFormat="1" ht="19.5" customHeight="1">
      <c r="A16" s="181" t="s">
        <v>90</v>
      </c>
      <c r="B16" s="182" t="s">
        <v>99</v>
      </c>
      <c r="C16" s="183">
        <v>1227190</v>
      </c>
      <c r="D16" s="184">
        <v>1283684</v>
      </c>
      <c r="E16" s="185">
        <v>56494</v>
      </c>
      <c r="F16" s="186">
        <v>4.6035251265085293</v>
      </c>
      <c r="G16" s="187">
        <v>0</v>
      </c>
      <c r="H16" s="184">
        <v>0</v>
      </c>
      <c r="I16" s="185">
        <v>0</v>
      </c>
      <c r="J16" s="186" t="s">
        <v>151</v>
      </c>
      <c r="K16" s="187">
        <v>331029</v>
      </c>
      <c r="L16" s="184">
        <v>345741</v>
      </c>
      <c r="M16" s="185">
        <v>14712</v>
      </c>
      <c r="N16" s="186">
        <v>4.4443236091097731</v>
      </c>
      <c r="O16" s="152"/>
    </row>
    <row r="17" spans="1:15" s="138" customFormat="1" ht="19.5" customHeight="1">
      <c r="A17" s="181" t="s">
        <v>100</v>
      </c>
      <c r="B17" s="182" t="s">
        <v>101</v>
      </c>
      <c r="C17" s="183">
        <v>0</v>
      </c>
      <c r="D17" s="184">
        <v>0</v>
      </c>
      <c r="E17" s="185">
        <v>0</v>
      </c>
      <c r="F17" s="186" t="s">
        <v>151</v>
      </c>
      <c r="G17" s="187">
        <v>2642918</v>
      </c>
      <c r="H17" s="184">
        <v>1792406</v>
      </c>
      <c r="I17" s="185">
        <v>-850512</v>
      </c>
      <c r="J17" s="186">
        <v>-32.180794107119482</v>
      </c>
      <c r="K17" s="187">
        <v>23716</v>
      </c>
      <c r="L17" s="184">
        <v>33827</v>
      </c>
      <c r="M17" s="185">
        <v>10111</v>
      </c>
      <c r="N17" s="186">
        <v>42.633665036262443</v>
      </c>
      <c r="O17" s="152"/>
    </row>
    <row r="18" spans="1:15" s="138" customFormat="1" ht="19.5" customHeight="1">
      <c r="A18" s="181" t="s">
        <v>100</v>
      </c>
      <c r="B18" s="182" t="s">
        <v>102</v>
      </c>
      <c r="C18" s="183">
        <v>0</v>
      </c>
      <c r="D18" s="184">
        <v>0</v>
      </c>
      <c r="E18" s="185">
        <v>0</v>
      </c>
      <c r="F18" s="186" t="s">
        <v>151</v>
      </c>
      <c r="G18" s="187">
        <v>1753321</v>
      </c>
      <c r="H18" s="184">
        <v>1950967</v>
      </c>
      <c r="I18" s="185">
        <v>197646</v>
      </c>
      <c r="J18" s="186">
        <v>11.2726648457413</v>
      </c>
      <c r="K18" s="187">
        <v>691141</v>
      </c>
      <c r="L18" s="184">
        <v>743527</v>
      </c>
      <c r="M18" s="185">
        <v>52386</v>
      </c>
      <c r="N18" s="186">
        <v>7.5796400445061067</v>
      </c>
      <c r="O18" s="152"/>
    </row>
    <row r="19" spans="1:15" s="138" customFormat="1" ht="19.5" customHeight="1">
      <c r="A19" s="181" t="s">
        <v>100</v>
      </c>
      <c r="B19" s="182" t="s">
        <v>103</v>
      </c>
      <c r="C19" s="183">
        <v>0</v>
      </c>
      <c r="D19" s="184">
        <v>0</v>
      </c>
      <c r="E19" s="185">
        <v>0</v>
      </c>
      <c r="F19" s="186" t="s">
        <v>151</v>
      </c>
      <c r="G19" s="187">
        <v>599739</v>
      </c>
      <c r="H19" s="184">
        <v>541339</v>
      </c>
      <c r="I19" s="185">
        <v>-58400</v>
      </c>
      <c r="J19" s="186">
        <v>-9.737569175924861</v>
      </c>
      <c r="K19" s="187">
        <v>412431</v>
      </c>
      <c r="L19" s="184">
        <v>507262</v>
      </c>
      <c r="M19" s="185">
        <v>94831</v>
      </c>
      <c r="N19" s="186">
        <v>22.993179465171139</v>
      </c>
      <c r="O19" s="152"/>
    </row>
    <row r="20" spans="1:15" s="138" customFormat="1" ht="19.5" customHeight="1">
      <c r="A20" s="181" t="s">
        <v>100</v>
      </c>
      <c r="B20" s="182" t="s">
        <v>104</v>
      </c>
      <c r="C20" s="183">
        <v>0</v>
      </c>
      <c r="D20" s="184">
        <v>0</v>
      </c>
      <c r="E20" s="185">
        <v>0</v>
      </c>
      <c r="F20" s="186" t="s">
        <v>151</v>
      </c>
      <c r="G20" s="187">
        <v>164359</v>
      </c>
      <c r="H20" s="184">
        <v>139523</v>
      </c>
      <c r="I20" s="185">
        <v>-24836</v>
      </c>
      <c r="J20" s="186">
        <v>-15.110824475690411</v>
      </c>
      <c r="K20" s="187">
        <v>4988282</v>
      </c>
      <c r="L20" s="184">
        <v>5335886</v>
      </c>
      <c r="M20" s="185">
        <v>347604</v>
      </c>
      <c r="N20" s="186">
        <v>6.9684111684142929</v>
      </c>
      <c r="O20" s="152"/>
    </row>
    <row r="21" spans="1:15" s="138" customFormat="1" ht="19.5" customHeight="1">
      <c r="A21" s="181" t="s">
        <v>100</v>
      </c>
      <c r="B21" s="182" t="s">
        <v>105</v>
      </c>
      <c r="C21" s="183">
        <v>0</v>
      </c>
      <c r="D21" s="184">
        <v>0</v>
      </c>
      <c r="E21" s="185">
        <v>0</v>
      </c>
      <c r="F21" s="186" t="s">
        <v>151</v>
      </c>
      <c r="G21" s="187">
        <v>0</v>
      </c>
      <c r="H21" s="184">
        <v>0</v>
      </c>
      <c r="I21" s="185">
        <v>0</v>
      </c>
      <c r="J21" s="186" t="s">
        <v>151</v>
      </c>
      <c r="K21" s="187">
        <v>1264390</v>
      </c>
      <c r="L21" s="184">
        <v>1209689</v>
      </c>
      <c r="M21" s="185">
        <v>-54701</v>
      </c>
      <c r="N21" s="186">
        <v>-4.3262759117044567</v>
      </c>
      <c r="O21" s="152"/>
    </row>
    <row r="22" spans="1:15" s="138" customFormat="1" ht="19.5" customHeight="1">
      <c r="A22" s="181" t="s">
        <v>106</v>
      </c>
      <c r="B22" s="182" t="s">
        <v>107</v>
      </c>
      <c r="C22" s="183">
        <v>0</v>
      </c>
      <c r="D22" s="184">
        <v>0</v>
      </c>
      <c r="E22" s="185">
        <v>0</v>
      </c>
      <c r="F22" s="186" t="s">
        <v>151</v>
      </c>
      <c r="G22" s="187">
        <v>155762</v>
      </c>
      <c r="H22" s="184">
        <v>159129</v>
      </c>
      <c r="I22" s="185">
        <v>3367</v>
      </c>
      <c r="J22" s="186">
        <v>2.1616312065844032</v>
      </c>
      <c r="K22" s="187">
        <v>104106</v>
      </c>
      <c r="L22" s="184">
        <v>92965</v>
      </c>
      <c r="M22" s="185">
        <v>-11141</v>
      </c>
      <c r="N22" s="186">
        <v>-10.70159260753462</v>
      </c>
      <c r="O22" s="152"/>
    </row>
    <row r="23" spans="1:15" s="138" customFormat="1" ht="19.5" customHeight="1">
      <c r="A23" s="181" t="s">
        <v>106</v>
      </c>
      <c r="B23" s="182" t="s">
        <v>108</v>
      </c>
      <c r="C23" s="183">
        <v>23134</v>
      </c>
      <c r="D23" s="184">
        <v>19493</v>
      </c>
      <c r="E23" s="185">
        <v>-3641</v>
      </c>
      <c r="F23" s="186">
        <v>-15.738739517593149</v>
      </c>
      <c r="G23" s="187">
        <v>5120637</v>
      </c>
      <c r="H23" s="184">
        <v>5234594</v>
      </c>
      <c r="I23" s="185">
        <v>113957</v>
      </c>
      <c r="J23" s="186">
        <v>2.2254457794996938</v>
      </c>
      <c r="K23" s="187">
        <v>971407</v>
      </c>
      <c r="L23" s="184">
        <v>953709</v>
      </c>
      <c r="M23" s="185">
        <v>-17698</v>
      </c>
      <c r="N23" s="186">
        <v>-1.8218933979269281</v>
      </c>
      <c r="O23" s="152"/>
    </row>
    <row r="24" spans="1:15" s="138" customFormat="1" ht="19.5" customHeight="1">
      <c r="A24" s="181" t="s">
        <v>109</v>
      </c>
      <c r="B24" s="182" t="s">
        <v>110</v>
      </c>
      <c r="C24" s="183">
        <v>0</v>
      </c>
      <c r="D24" s="184">
        <v>0</v>
      </c>
      <c r="E24" s="185">
        <v>0</v>
      </c>
      <c r="F24" s="186" t="s">
        <v>151</v>
      </c>
      <c r="G24" s="187">
        <v>77560</v>
      </c>
      <c r="H24" s="184">
        <v>119255</v>
      </c>
      <c r="I24" s="185">
        <v>41695</v>
      </c>
      <c r="J24" s="186">
        <v>53.758380608561112</v>
      </c>
      <c r="K24" s="187">
        <v>15908</v>
      </c>
      <c r="L24" s="184">
        <v>3717</v>
      </c>
      <c r="M24" s="185">
        <v>-12191</v>
      </c>
      <c r="N24" s="186">
        <v>-76.634397787276839</v>
      </c>
      <c r="O24" s="152"/>
    </row>
    <row r="25" spans="1:15" s="138" customFormat="1" ht="19.5" customHeight="1">
      <c r="A25" s="181" t="s">
        <v>109</v>
      </c>
      <c r="B25" s="182" t="s">
        <v>111</v>
      </c>
      <c r="C25" s="183">
        <v>0</v>
      </c>
      <c r="D25" s="184">
        <v>0</v>
      </c>
      <c r="E25" s="185">
        <v>0</v>
      </c>
      <c r="F25" s="186" t="s">
        <v>151</v>
      </c>
      <c r="G25" s="187">
        <v>178398</v>
      </c>
      <c r="H25" s="184">
        <v>244929</v>
      </c>
      <c r="I25" s="185">
        <v>66531</v>
      </c>
      <c r="J25" s="186">
        <v>37.293579524434143</v>
      </c>
      <c r="K25" s="187">
        <v>75177</v>
      </c>
      <c r="L25" s="184">
        <v>52666</v>
      </c>
      <c r="M25" s="185">
        <v>-22511</v>
      </c>
      <c r="N25" s="186">
        <v>-29.943998829429219</v>
      </c>
      <c r="O25" s="152"/>
    </row>
    <row r="26" spans="1:15" s="138" customFormat="1" ht="19.5" customHeight="1">
      <c r="A26" s="181" t="s">
        <v>109</v>
      </c>
      <c r="B26" s="182" t="s">
        <v>112</v>
      </c>
      <c r="C26" s="183">
        <v>104342</v>
      </c>
      <c r="D26" s="184">
        <v>57552</v>
      </c>
      <c r="E26" s="185">
        <v>-46790</v>
      </c>
      <c r="F26" s="186">
        <v>-44.842920396388799</v>
      </c>
      <c r="G26" s="187">
        <v>1116703</v>
      </c>
      <c r="H26" s="184">
        <v>1069027</v>
      </c>
      <c r="I26" s="185">
        <v>-47676</v>
      </c>
      <c r="J26" s="186">
        <v>-4.2693536240164178</v>
      </c>
      <c r="K26" s="187">
        <v>788334</v>
      </c>
      <c r="L26" s="184">
        <v>877705</v>
      </c>
      <c r="M26" s="185">
        <v>89371</v>
      </c>
      <c r="N26" s="186">
        <v>11.3366923156936</v>
      </c>
      <c r="O26" s="152"/>
    </row>
    <row r="27" spans="1:15" s="138" customFormat="1" ht="19.5" customHeight="1">
      <c r="A27" s="181" t="s">
        <v>113</v>
      </c>
      <c r="B27" s="182" t="s">
        <v>114</v>
      </c>
      <c r="C27" s="183">
        <v>7894357</v>
      </c>
      <c r="D27" s="184">
        <v>8538953</v>
      </c>
      <c r="E27" s="185">
        <v>644596</v>
      </c>
      <c r="F27" s="186">
        <v>8.165275525289772</v>
      </c>
      <c r="G27" s="187">
        <v>871481</v>
      </c>
      <c r="H27" s="184">
        <v>754867</v>
      </c>
      <c r="I27" s="185">
        <v>-116614</v>
      </c>
      <c r="J27" s="186">
        <v>-13.38112936483985</v>
      </c>
      <c r="K27" s="187">
        <v>8559020</v>
      </c>
      <c r="L27" s="184">
        <v>7760319</v>
      </c>
      <c r="M27" s="185">
        <v>-798701</v>
      </c>
      <c r="N27" s="186">
        <v>-9.3316875062799198</v>
      </c>
      <c r="O27" s="152"/>
    </row>
    <row r="28" spans="1:15" s="138" customFormat="1" ht="19.5" customHeight="1">
      <c r="A28" s="181" t="s">
        <v>115</v>
      </c>
      <c r="B28" s="182" t="s">
        <v>116</v>
      </c>
      <c r="C28" s="183">
        <v>653792</v>
      </c>
      <c r="D28" s="184">
        <v>620944</v>
      </c>
      <c r="E28" s="185">
        <v>-32848</v>
      </c>
      <c r="F28" s="186">
        <v>-5.0242278889922147</v>
      </c>
      <c r="G28" s="187">
        <v>44719</v>
      </c>
      <c r="H28" s="184">
        <v>31720</v>
      </c>
      <c r="I28" s="185">
        <v>-12999</v>
      </c>
      <c r="J28" s="186">
        <v>-29.06818130995773</v>
      </c>
      <c r="K28" s="187">
        <v>37187</v>
      </c>
      <c r="L28" s="184">
        <v>33350</v>
      </c>
      <c r="M28" s="185">
        <v>-3837</v>
      </c>
      <c r="N28" s="186">
        <v>-10.318121924328389</v>
      </c>
      <c r="O28" s="152"/>
    </row>
    <row r="29" spans="1:15" s="138" customFormat="1" ht="19.5" customHeight="1">
      <c r="A29" s="181" t="s">
        <v>115</v>
      </c>
      <c r="B29" s="182" t="s">
        <v>117</v>
      </c>
      <c r="C29" s="183">
        <v>0</v>
      </c>
      <c r="D29" s="184">
        <v>0</v>
      </c>
      <c r="E29" s="185">
        <v>0</v>
      </c>
      <c r="F29" s="186" t="s">
        <v>151</v>
      </c>
      <c r="G29" s="187">
        <v>2358307</v>
      </c>
      <c r="H29" s="184">
        <v>2087532</v>
      </c>
      <c r="I29" s="185">
        <v>-270775</v>
      </c>
      <c r="J29" s="186">
        <v>-11.48175364784991</v>
      </c>
      <c r="K29" s="187">
        <v>435605</v>
      </c>
      <c r="L29" s="184">
        <v>356992</v>
      </c>
      <c r="M29" s="185">
        <v>-78613</v>
      </c>
      <c r="N29" s="186">
        <v>-18.046854374949788</v>
      </c>
      <c r="O29" s="152"/>
    </row>
    <row r="30" spans="1:15" s="138" customFormat="1" ht="19.5" customHeight="1">
      <c r="A30" s="181" t="s">
        <v>115</v>
      </c>
      <c r="B30" s="182" t="s">
        <v>118</v>
      </c>
      <c r="C30" s="183">
        <v>0</v>
      </c>
      <c r="D30" s="184">
        <v>0</v>
      </c>
      <c r="E30" s="185">
        <v>0</v>
      </c>
      <c r="F30" s="186" t="s">
        <v>151</v>
      </c>
      <c r="G30" s="187">
        <v>358696</v>
      </c>
      <c r="H30" s="184">
        <v>584384</v>
      </c>
      <c r="I30" s="185">
        <v>225688</v>
      </c>
      <c r="J30" s="186">
        <v>62.919017775497913</v>
      </c>
      <c r="K30" s="187">
        <v>6170854</v>
      </c>
      <c r="L30" s="184">
        <v>5747194</v>
      </c>
      <c r="M30" s="185">
        <v>-423660</v>
      </c>
      <c r="N30" s="186">
        <v>-6.8655003019031113</v>
      </c>
      <c r="O30" s="152"/>
    </row>
    <row r="31" spans="1:15" s="138" customFormat="1" ht="19.5" customHeight="1">
      <c r="A31" s="181" t="s">
        <v>119</v>
      </c>
      <c r="B31" s="182" t="s">
        <v>120</v>
      </c>
      <c r="C31" s="183">
        <v>0</v>
      </c>
      <c r="D31" s="184">
        <v>0</v>
      </c>
      <c r="E31" s="185">
        <v>0</v>
      </c>
      <c r="F31" s="186" t="s">
        <v>151</v>
      </c>
      <c r="G31" s="187">
        <v>5669943</v>
      </c>
      <c r="H31" s="184">
        <v>5335385</v>
      </c>
      <c r="I31" s="185">
        <v>-334558</v>
      </c>
      <c r="J31" s="186">
        <v>-5.9005531448905231</v>
      </c>
      <c r="K31" s="187">
        <v>805785</v>
      </c>
      <c r="L31" s="184">
        <v>770607</v>
      </c>
      <c r="M31" s="185">
        <v>-35178</v>
      </c>
      <c r="N31" s="186">
        <v>-4.365680671643176</v>
      </c>
      <c r="O31" s="152"/>
    </row>
    <row r="32" spans="1:15" s="138" customFormat="1" ht="19.5" customHeight="1">
      <c r="A32" s="181" t="s">
        <v>119</v>
      </c>
      <c r="B32" s="182" t="s">
        <v>121</v>
      </c>
      <c r="C32" s="183">
        <v>0</v>
      </c>
      <c r="D32" s="184">
        <v>0</v>
      </c>
      <c r="E32" s="185">
        <v>0</v>
      </c>
      <c r="F32" s="186" t="s">
        <v>151</v>
      </c>
      <c r="G32" s="187">
        <v>930952</v>
      </c>
      <c r="H32" s="184">
        <v>1085926</v>
      </c>
      <c r="I32" s="185">
        <v>154974</v>
      </c>
      <c r="J32" s="186">
        <v>16.646830341413949</v>
      </c>
      <c r="K32" s="187">
        <v>52401</v>
      </c>
      <c r="L32" s="184">
        <v>32970</v>
      </c>
      <c r="M32" s="185">
        <v>-19431</v>
      </c>
      <c r="N32" s="186">
        <v>-37.081353409286081</v>
      </c>
      <c r="O32" s="152"/>
    </row>
    <row r="33" spans="1:15" s="138" customFormat="1" ht="19.5" customHeight="1">
      <c r="A33" s="181" t="s">
        <v>119</v>
      </c>
      <c r="B33" s="182" t="s">
        <v>122</v>
      </c>
      <c r="C33" s="183">
        <v>0</v>
      </c>
      <c r="D33" s="184">
        <v>0</v>
      </c>
      <c r="E33" s="185">
        <v>0</v>
      </c>
      <c r="F33" s="186" t="s">
        <v>151</v>
      </c>
      <c r="G33" s="187">
        <v>16618</v>
      </c>
      <c r="H33" s="184">
        <v>10695</v>
      </c>
      <c r="I33" s="185">
        <v>-5923</v>
      </c>
      <c r="J33" s="186">
        <v>-35.64207485858708</v>
      </c>
      <c r="K33" s="187">
        <v>3688159</v>
      </c>
      <c r="L33" s="184">
        <v>4096010</v>
      </c>
      <c r="M33" s="185">
        <v>407851</v>
      </c>
      <c r="N33" s="186">
        <v>11.058389836229949</v>
      </c>
      <c r="O33" s="152"/>
    </row>
    <row r="34" spans="1:15" s="138" customFormat="1" ht="19.5" customHeight="1">
      <c r="A34" s="181" t="s">
        <v>119</v>
      </c>
      <c r="B34" s="182" t="s">
        <v>123</v>
      </c>
      <c r="C34" s="183">
        <v>44787</v>
      </c>
      <c r="D34" s="184">
        <v>53635</v>
      </c>
      <c r="E34" s="185">
        <v>8848</v>
      </c>
      <c r="F34" s="186">
        <v>19.755732690289591</v>
      </c>
      <c r="G34" s="187">
        <v>0</v>
      </c>
      <c r="H34" s="184">
        <v>0</v>
      </c>
      <c r="I34" s="185">
        <v>0</v>
      </c>
      <c r="J34" s="186" t="s">
        <v>151</v>
      </c>
      <c r="K34" s="187">
        <v>2963321</v>
      </c>
      <c r="L34" s="184">
        <v>2619430</v>
      </c>
      <c r="M34" s="185">
        <v>-343891</v>
      </c>
      <c r="N34" s="186">
        <v>-11.60491894060752</v>
      </c>
      <c r="O34" s="152"/>
    </row>
    <row r="35" spans="1:15" s="138" customFormat="1" ht="19.5" customHeight="1">
      <c r="A35" s="181" t="s">
        <v>119</v>
      </c>
      <c r="B35" s="182" t="s">
        <v>124</v>
      </c>
      <c r="C35" s="183">
        <v>0</v>
      </c>
      <c r="D35" s="184">
        <v>0</v>
      </c>
      <c r="E35" s="185">
        <v>0</v>
      </c>
      <c r="F35" s="186" t="s">
        <v>151</v>
      </c>
      <c r="G35" s="187">
        <v>0</v>
      </c>
      <c r="H35" s="184">
        <v>0</v>
      </c>
      <c r="I35" s="185">
        <v>0</v>
      </c>
      <c r="J35" s="186" t="s">
        <v>151</v>
      </c>
      <c r="K35" s="187">
        <v>1179714</v>
      </c>
      <c r="L35" s="184">
        <v>1252299</v>
      </c>
      <c r="M35" s="185">
        <v>72585</v>
      </c>
      <c r="N35" s="186">
        <v>6.1527624492037916</v>
      </c>
      <c r="O35" s="152"/>
    </row>
    <row r="36" spans="1:15" s="138" customFormat="1" ht="19.5" customHeight="1">
      <c r="A36" s="181" t="s">
        <v>119</v>
      </c>
      <c r="B36" s="182" t="s">
        <v>125</v>
      </c>
      <c r="C36" s="183">
        <v>0</v>
      </c>
      <c r="D36" s="184">
        <v>0</v>
      </c>
      <c r="E36" s="185">
        <v>0</v>
      </c>
      <c r="F36" s="186" t="s">
        <v>151</v>
      </c>
      <c r="G36" s="187">
        <v>0</v>
      </c>
      <c r="H36" s="184">
        <v>0</v>
      </c>
      <c r="I36" s="185">
        <v>0</v>
      </c>
      <c r="J36" s="186" t="s">
        <v>151</v>
      </c>
      <c r="K36" s="187">
        <v>1448767</v>
      </c>
      <c r="L36" s="184">
        <v>1312966</v>
      </c>
      <c r="M36" s="185">
        <v>-135801</v>
      </c>
      <c r="N36" s="186">
        <v>-9.373556962575762</v>
      </c>
      <c r="O36" s="152"/>
    </row>
    <row r="37" spans="1:15" s="138" customFormat="1" ht="19.5" customHeight="1">
      <c r="A37" s="181" t="s">
        <v>119</v>
      </c>
      <c r="B37" s="182" t="s">
        <v>126</v>
      </c>
      <c r="C37" s="183">
        <v>1423602</v>
      </c>
      <c r="D37" s="184">
        <v>1872243</v>
      </c>
      <c r="E37" s="185">
        <v>448641</v>
      </c>
      <c r="F37" s="186">
        <v>31.514496326922821</v>
      </c>
      <c r="G37" s="187">
        <v>0</v>
      </c>
      <c r="H37" s="184">
        <v>0</v>
      </c>
      <c r="I37" s="185">
        <v>0</v>
      </c>
      <c r="J37" s="186" t="s">
        <v>151</v>
      </c>
      <c r="K37" s="187">
        <v>930330</v>
      </c>
      <c r="L37" s="184">
        <v>1032516</v>
      </c>
      <c r="M37" s="185">
        <v>102186</v>
      </c>
      <c r="N37" s="186">
        <v>10.98384444229467</v>
      </c>
      <c r="O37" s="152"/>
    </row>
    <row r="38" spans="1:15" s="138" customFormat="1" ht="19.5" customHeight="1">
      <c r="A38" s="181" t="s">
        <v>119</v>
      </c>
      <c r="B38" s="182" t="s">
        <v>127</v>
      </c>
      <c r="C38" s="183">
        <v>47919</v>
      </c>
      <c r="D38" s="184">
        <v>65146</v>
      </c>
      <c r="E38" s="185">
        <v>17227</v>
      </c>
      <c r="F38" s="186">
        <v>35.950249379160681</v>
      </c>
      <c r="G38" s="187">
        <v>61781</v>
      </c>
      <c r="H38" s="184">
        <v>36200</v>
      </c>
      <c r="I38" s="185">
        <v>-25581</v>
      </c>
      <c r="J38" s="186">
        <v>-41.405933863161813</v>
      </c>
      <c r="K38" s="187">
        <v>6912164</v>
      </c>
      <c r="L38" s="184">
        <v>7106848</v>
      </c>
      <c r="M38" s="185">
        <v>194684</v>
      </c>
      <c r="N38" s="186">
        <v>2.8165419686222748</v>
      </c>
      <c r="O38" s="152"/>
    </row>
    <row r="39" spans="1:15" s="138" customFormat="1" ht="19.5" customHeight="1">
      <c r="A39" s="181" t="s">
        <v>119</v>
      </c>
      <c r="B39" s="182" t="s">
        <v>128</v>
      </c>
      <c r="C39" s="183">
        <v>0</v>
      </c>
      <c r="D39" s="184">
        <v>0</v>
      </c>
      <c r="E39" s="185">
        <v>0</v>
      </c>
      <c r="F39" s="186" t="s">
        <v>151</v>
      </c>
      <c r="G39" s="187">
        <v>0</v>
      </c>
      <c r="H39" s="184">
        <v>0</v>
      </c>
      <c r="I39" s="185">
        <v>0</v>
      </c>
      <c r="J39" s="186" t="s">
        <v>151</v>
      </c>
      <c r="K39" s="187">
        <v>1162677</v>
      </c>
      <c r="L39" s="184">
        <v>1362124</v>
      </c>
      <c r="M39" s="185">
        <v>199447</v>
      </c>
      <c r="N39" s="186">
        <v>17.15411932978806</v>
      </c>
      <c r="O39" s="152"/>
    </row>
    <row r="40" spans="1:15" s="138" customFormat="1" ht="19.5" customHeight="1">
      <c r="A40" s="181" t="s">
        <v>119</v>
      </c>
      <c r="B40" s="182" t="s">
        <v>129</v>
      </c>
      <c r="C40" s="183">
        <v>3293</v>
      </c>
      <c r="D40" s="184">
        <v>6296</v>
      </c>
      <c r="E40" s="185">
        <v>3003</v>
      </c>
      <c r="F40" s="186">
        <v>91.193440631642886</v>
      </c>
      <c r="G40" s="187">
        <v>1410746</v>
      </c>
      <c r="H40" s="184">
        <v>1296979</v>
      </c>
      <c r="I40" s="185">
        <v>-113767</v>
      </c>
      <c r="J40" s="186">
        <v>-8.0643149085661037</v>
      </c>
      <c r="K40" s="187">
        <v>1618743</v>
      </c>
      <c r="L40" s="184">
        <v>1323775</v>
      </c>
      <c r="M40" s="185">
        <v>-294968</v>
      </c>
      <c r="N40" s="186">
        <v>-18.222040187973011</v>
      </c>
      <c r="O40" s="152"/>
    </row>
    <row r="41" spans="1:15" s="138" customFormat="1" ht="19.5" customHeight="1">
      <c r="A41" s="181" t="s">
        <v>130</v>
      </c>
      <c r="B41" s="182" t="s">
        <v>131</v>
      </c>
      <c r="C41" s="183">
        <v>0</v>
      </c>
      <c r="D41" s="184">
        <v>0</v>
      </c>
      <c r="E41" s="185">
        <v>0</v>
      </c>
      <c r="F41" s="186" t="s">
        <v>151</v>
      </c>
      <c r="G41" s="187">
        <v>181764</v>
      </c>
      <c r="H41" s="184">
        <v>113989</v>
      </c>
      <c r="I41" s="185">
        <v>-67775</v>
      </c>
      <c r="J41" s="186">
        <v>-37.287361633766857</v>
      </c>
      <c r="K41" s="187">
        <v>1727427</v>
      </c>
      <c r="L41" s="184">
        <v>1810838</v>
      </c>
      <c r="M41" s="185">
        <v>83411</v>
      </c>
      <c r="N41" s="186">
        <v>4.8286266221380174</v>
      </c>
      <c r="O41" s="152"/>
    </row>
    <row r="42" spans="1:15" s="138" customFormat="1" ht="19.5" customHeight="1">
      <c r="A42" s="181" t="s">
        <v>130</v>
      </c>
      <c r="B42" s="182" t="s">
        <v>132</v>
      </c>
      <c r="C42" s="183">
        <v>0</v>
      </c>
      <c r="D42" s="184">
        <v>0</v>
      </c>
      <c r="E42" s="185">
        <v>0</v>
      </c>
      <c r="F42" s="186" t="s">
        <v>151</v>
      </c>
      <c r="G42" s="187">
        <v>0</v>
      </c>
      <c r="H42" s="184">
        <v>0</v>
      </c>
      <c r="I42" s="185">
        <v>0</v>
      </c>
      <c r="J42" s="186" t="s">
        <v>151</v>
      </c>
      <c r="K42" s="187">
        <v>3612592</v>
      </c>
      <c r="L42" s="184">
        <v>3319782</v>
      </c>
      <c r="M42" s="185">
        <v>-292810</v>
      </c>
      <c r="N42" s="186">
        <v>-8.105260710315477</v>
      </c>
      <c r="O42" s="152"/>
    </row>
    <row r="43" spans="1:15" s="138" customFormat="1" ht="19.5" customHeight="1">
      <c r="A43" s="181" t="s">
        <v>130</v>
      </c>
      <c r="B43" s="182" t="s">
        <v>174</v>
      </c>
      <c r="C43" s="183">
        <v>0</v>
      </c>
      <c r="D43" s="184">
        <v>0</v>
      </c>
      <c r="E43" s="185">
        <v>0</v>
      </c>
      <c r="F43" s="186" t="s">
        <v>151</v>
      </c>
      <c r="G43" s="187">
        <v>0</v>
      </c>
      <c r="H43" s="184">
        <v>0</v>
      </c>
      <c r="I43" s="185">
        <v>0</v>
      </c>
      <c r="J43" s="186" t="s">
        <v>151</v>
      </c>
      <c r="K43" s="187">
        <v>4579032</v>
      </c>
      <c r="L43" s="184">
        <v>4338515</v>
      </c>
      <c r="M43" s="185">
        <v>-240517</v>
      </c>
      <c r="N43" s="186">
        <v>-5.2525730329030296</v>
      </c>
      <c r="O43" s="152"/>
    </row>
    <row r="44" spans="1:15" s="138" customFormat="1" ht="19.5" customHeight="1">
      <c r="A44" s="181" t="s">
        <v>130</v>
      </c>
      <c r="B44" s="182" t="s">
        <v>134</v>
      </c>
      <c r="C44" s="183">
        <v>1608</v>
      </c>
      <c r="D44" s="184">
        <v>477</v>
      </c>
      <c r="E44" s="185">
        <v>-1131</v>
      </c>
      <c r="F44" s="186">
        <v>-70.335820895522389</v>
      </c>
      <c r="G44" s="187">
        <v>36957</v>
      </c>
      <c r="H44" s="184">
        <v>52324</v>
      </c>
      <c r="I44" s="185">
        <v>15367</v>
      </c>
      <c r="J44" s="186">
        <v>41.580756013745713</v>
      </c>
      <c r="K44" s="187">
        <v>9915070</v>
      </c>
      <c r="L44" s="184">
        <v>9886385</v>
      </c>
      <c r="M44" s="185">
        <v>-28685</v>
      </c>
      <c r="N44" s="186">
        <v>-0.28930708507353131</v>
      </c>
      <c r="O44" s="152"/>
    </row>
    <row r="45" spans="1:15" s="138" customFormat="1" ht="19.5" customHeight="1">
      <c r="A45" s="181" t="s">
        <v>135</v>
      </c>
      <c r="B45" s="182" t="s">
        <v>136</v>
      </c>
      <c r="C45" s="183">
        <v>0</v>
      </c>
      <c r="D45" s="184">
        <v>0</v>
      </c>
      <c r="E45" s="185">
        <v>0</v>
      </c>
      <c r="F45" s="186" t="s">
        <v>151</v>
      </c>
      <c r="G45" s="187">
        <v>0</v>
      </c>
      <c r="H45" s="184">
        <v>0</v>
      </c>
      <c r="I45" s="185">
        <v>0</v>
      </c>
      <c r="J45" s="186" t="s">
        <v>151</v>
      </c>
      <c r="K45" s="187">
        <v>3321836</v>
      </c>
      <c r="L45" s="184">
        <v>3592329</v>
      </c>
      <c r="M45" s="185">
        <v>270493</v>
      </c>
      <c r="N45" s="186">
        <v>8.1428764093110004</v>
      </c>
      <c r="O45" s="152"/>
    </row>
    <row r="46" spans="1:15" s="138" customFormat="1" ht="19.5" customHeight="1">
      <c r="A46" s="181" t="s">
        <v>135</v>
      </c>
      <c r="B46" s="182" t="s">
        <v>137</v>
      </c>
      <c r="C46" s="183">
        <v>0</v>
      </c>
      <c r="D46" s="184">
        <v>0</v>
      </c>
      <c r="E46" s="185">
        <v>0</v>
      </c>
      <c r="F46" s="186" t="s">
        <v>151</v>
      </c>
      <c r="G46" s="187">
        <v>0</v>
      </c>
      <c r="H46" s="184">
        <v>0</v>
      </c>
      <c r="I46" s="185">
        <v>0</v>
      </c>
      <c r="J46" s="186" t="s">
        <v>151</v>
      </c>
      <c r="K46" s="187">
        <v>10102492</v>
      </c>
      <c r="L46" s="184">
        <v>10035738</v>
      </c>
      <c r="M46" s="185">
        <v>-66754</v>
      </c>
      <c r="N46" s="186">
        <v>-0.66076766009811649</v>
      </c>
      <c r="O46" s="152"/>
    </row>
    <row r="47" spans="1:15" s="138" customFormat="1" ht="19.5" customHeight="1">
      <c r="A47" s="181" t="s">
        <v>135</v>
      </c>
      <c r="B47" s="182" t="s">
        <v>53</v>
      </c>
      <c r="C47" s="183">
        <v>0</v>
      </c>
      <c r="D47" s="184">
        <v>0</v>
      </c>
      <c r="E47" s="185">
        <v>0</v>
      </c>
      <c r="F47" s="186" t="s">
        <v>151</v>
      </c>
      <c r="G47" s="187">
        <v>0</v>
      </c>
      <c r="H47" s="184">
        <v>0</v>
      </c>
      <c r="I47" s="185">
        <v>0</v>
      </c>
      <c r="J47" s="186" t="s">
        <v>151</v>
      </c>
      <c r="K47" s="187">
        <v>12211995</v>
      </c>
      <c r="L47" s="184">
        <v>12634946</v>
      </c>
      <c r="M47" s="185">
        <v>422951</v>
      </c>
      <c r="N47" s="186">
        <v>3.463406265724799</v>
      </c>
      <c r="O47" s="152"/>
    </row>
    <row r="48" spans="1:15" ht="19.5" customHeight="1">
      <c r="A48" s="203" t="s">
        <v>162</v>
      </c>
      <c r="B48" s="203"/>
      <c r="C48" s="175">
        <f>SUM(C8:C47)</f>
        <v>59019073</v>
      </c>
      <c r="D48" s="175">
        <f>SUM(D8:D47)</f>
        <v>60524577</v>
      </c>
      <c r="E48" s="175">
        <f>D48-C48</f>
        <v>1505504</v>
      </c>
      <c r="F48" s="176">
        <f t="shared" ref="F48" si="0">((D48*100/C48)-100)</f>
        <v>2.5508770698584158</v>
      </c>
      <c r="G48" s="175">
        <f>SUM(G8:G47)</f>
        <v>26879673</v>
      </c>
      <c r="H48" s="175">
        <f>SUM(H8:H47)</f>
        <v>25048889</v>
      </c>
      <c r="I48" s="175">
        <f>H48-G48</f>
        <v>-1830784</v>
      </c>
      <c r="J48" s="176">
        <f t="shared" ref="J48" si="1">((H48*100/G48)-100)</f>
        <v>-6.8110352384123161</v>
      </c>
      <c r="K48" s="175">
        <f>SUM(K8:K47)</f>
        <v>91564143</v>
      </c>
      <c r="L48" s="175">
        <f>SUM(L8:L47)</f>
        <v>91040579</v>
      </c>
      <c r="M48" s="175">
        <f>L48-K48</f>
        <v>-523564</v>
      </c>
      <c r="N48" s="176">
        <f t="shared" ref="N48" si="2">((L48*100/K48)-100)</f>
        <v>-0.5718002515460654</v>
      </c>
    </row>
    <row r="49" spans="1:14" ht="15" customHeight="1">
      <c r="A49" s="114" t="s">
        <v>49</v>
      </c>
      <c r="B49" s="81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</row>
    <row r="53" spans="1:14">
      <c r="D53" s="134"/>
    </row>
    <row r="54" spans="1:14">
      <c r="C54" s="137"/>
      <c r="D54" s="133"/>
      <c r="E54" s="135"/>
    </row>
    <row r="55" spans="1:14">
      <c r="D55" s="136"/>
    </row>
    <row r="62" spans="1:14">
      <c r="D62" s="75"/>
    </row>
  </sheetData>
  <mergeCells count="11">
    <mergeCell ref="A6:B7"/>
    <mergeCell ref="A48:B48"/>
    <mergeCell ref="C5:F5"/>
    <mergeCell ref="G5:J5"/>
    <mergeCell ref="K5:N5"/>
    <mergeCell ref="C6:D6"/>
    <mergeCell ref="E6:F6"/>
    <mergeCell ref="G6:H6"/>
    <mergeCell ref="I6:J6"/>
    <mergeCell ref="K6:L6"/>
    <mergeCell ref="M6:N6"/>
  </mergeCells>
  <conditionalFormatting sqref="B8:D47 G8:H47 K8:L47">
    <cfRule type="expression" dxfId="69" priority="1">
      <formula>MOD(ROW(),2)&lt;&gt;0</formula>
    </cfRule>
  </conditionalFormatting>
  <conditionalFormatting sqref="E8:E47">
    <cfRule type="dataBar" priority="23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{3A66895E-0D24-493E-BD8C-780A1A9DB3E1}</x14:id>
        </ext>
      </extLst>
    </cfRule>
  </conditionalFormatting>
  <conditionalFormatting sqref="E8:F48 I8:J48 M8:N48">
    <cfRule type="expression" dxfId="68" priority="7">
      <formula>E8&lt;0</formula>
    </cfRule>
  </conditionalFormatting>
  <conditionalFormatting sqref="I8:I47">
    <cfRule type="dataBar" priority="24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{99D2901E-C5E7-40D7-93FD-E146C335BC32}</x14:id>
        </ext>
      </extLst>
    </cfRule>
  </conditionalFormatting>
  <conditionalFormatting sqref="M8:M47">
    <cfRule type="dataBar" priority="25">
      <dataBar>
        <cfvo type="min"/>
        <cfvo type="max"/>
        <color rgb="FF3CCC7A"/>
      </dataBar>
      <extLst>
        <ext xmlns:x14="http://schemas.microsoft.com/office/spreadsheetml/2009/9/main" uri="{B025F937-C7B1-47D3-B67F-A62EFF666E3E}">
          <x14:id>{39267451-35AB-47D2-925A-52227CEC1C92}</x14:id>
        </ext>
      </extLst>
    </cfRule>
  </conditionalFormatting>
  <pageMargins left="0.62992125984252001" right="0.23622047244094499" top="0.78740157480314998" bottom="0.23622047244094499" header="0.31496062992126" footer="0.15748031496063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6895E-0D24-493E-BD8C-780A1A9DB3E1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E8:E47</xm:sqref>
        </x14:conditionalFormatting>
        <x14:conditionalFormatting xmlns:xm="http://schemas.microsoft.com/office/excel/2006/main">
          <x14:cfRule type="dataBar" id="{99D2901E-C5E7-40D7-93FD-E146C335BC3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I8:I47</xm:sqref>
        </x14:conditionalFormatting>
        <x14:conditionalFormatting xmlns:xm="http://schemas.microsoft.com/office/excel/2006/main">
          <x14:cfRule type="dataBar" id="{39267451-35AB-47D2-925A-52227CEC1C92}">
            <x14:dataBar minLength="0" maxLength="100" gradient="0">
              <x14:cfvo type="autoMin"/>
              <x14:cfvo type="autoMax"/>
              <x14:negativeFillColor rgb="FFFFB7B7"/>
              <x14:axisColor rgb="FF000000"/>
            </x14:dataBar>
          </x14:cfRule>
          <xm:sqref>M8:M47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343B-EE77-4A32-9971-25C66BD7D903}">
  <sheetPr codeName="Hoja6">
    <pageSetUpPr fitToPage="1"/>
  </sheetPr>
  <dimension ref="A1:AA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27" ht="19.2" customHeight="1">
      <c r="A1" s="32" t="s">
        <v>50</v>
      </c>
      <c r="E1" s="5"/>
      <c r="H1" s="4"/>
      <c r="I1" s="4"/>
      <c r="J1" s="4"/>
      <c r="K1" s="4"/>
      <c r="L1" s="4"/>
      <c r="M1" s="4"/>
      <c r="AA1" s="39" t="str">
        <f>"Acumulado "&amp;E6</f>
        <v>Acumulado 2026</v>
      </c>
    </row>
    <row r="2" spans="1:27" ht="15.6" customHeight="1">
      <c r="A2" s="139"/>
      <c r="H2" s="3"/>
      <c r="I2" s="3"/>
      <c r="J2" s="3"/>
      <c r="K2" s="3"/>
      <c r="L2" s="3"/>
      <c r="M2" s="3"/>
      <c r="AA2" s="39" t="str">
        <f>"Acumulado "&amp;D6</f>
        <v>Acumulado 2025</v>
      </c>
    </row>
    <row r="3" spans="1:27" ht="15.6" customHeight="1">
      <c r="H3" s="3"/>
      <c r="I3" s="3"/>
      <c r="J3" s="3"/>
      <c r="K3" s="3"/>
      <c r="L3" s="3"/>
      <c r="M3" s="3"/>
    </row>
    <row r="4" spans="1:27" ht="15.6" customHeight="1">
      <c r="A4" s="31" t="s">
        <v>51</v>
      </c>
    </row>
    <row r="5" spans="1:27" ht="15.6" customHeight="1">
      <c r="A5" s="210" t="s">
        <v>1</v>
      </c>
      <c r="B5" s="197" t="s">
        <v>155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27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27" ht="15.6" customHeight="1">
      <c r="A7" s="188" t="s">
        <v>18</v>
      </c>
      <c r="B7" s="189">
        <v>1128006.2009999999</v>
      </c>
      <c r="C7" s="189">
        <v>1322779.4180000001</v>
      </c>
      <c r="D7" s="189">
        <v>4390727.3959999997</v>
      </c>
      <c r="E7" s="189">
        <v>4102895.43</v>
      </c>
      <c r="F7" s="190">
        <v>-6.5554506130856112</v>
      </c>
      <c r="G7" s="37"/>
    </row>
    <row r="8" spans="1:27" ht="15.6" customHeight="1">
      <c r="A8" s="188" t="s">
        <v>11</v>
      </c>
      <c r="B8" s="189">
        <v>220744</v>
      </c>
      <c r="C8" s="189">
        <v>322577</v>
      </c>
      <c r="D8" s="189">
        <v>906111</v>
      </c>
      <c r="E8" s="189">
        <v>1068844</v>
      </c>
      <c r="F8" s="190">
        <v>17.959499443224939</v>
      </c>
      <c r="G8" s="6"/>
    </row>
    <row r="9" spans="1:27" ht="15.6" customHeight="1">
      <c r="A9" s="188" t="s">
        <v>8</v>
      </c>
      <c r="B9" s="189">
        <v>523027.63299999997</v>
      </c>
      <c r="C9" s="189">
        <v>471169.01299999998</v>
      </c>
      <c r="D9" s="189">
        <v>1897575.977</v>
      </c>
      <c r="E9" s="189">
        <v>2057808.037</v>
      </c>
      <c r="F9" s="190">
        <v>8.4440392343773851</v>
      </c>
      <c r="G9" s="6"/>
    </row>
    <row r="10" spans="1:27" ht="15.6" customHeight="1">
      <c r="A10" s="188" t="s">
        <v>10</v>
      </c>
      <c r="B10" s="189">
        <v>359577.18300000002</v>
      </c>
      <c r="C10" s="189">
        <v>373258.67800000001</v>
      </c>
      <c r="D10" s="189">
        <v>1499826.112</v>
      </c>
      <c r="E10" s="189">
        <v>1286974.2139999999</v>
      </c>
      <c r="F10" s="190">
        <v>-14.191771719200471</v>
      </c>
    </row>
    <row r="11" spans="1:27" ht="15.6" customHeight="1">
      <c r="A11" s="188" t="s">
        <v>9</v>
      </c>
      <c r="B11" s="189">
        <v>8783134.1960000005</v>
      </c>
      <c r="C11" s="189">
        <v>8869048.6649999991</v>
      </c>
      <c r="D11" s="189">
        <v>33955408.053000003</v>
      </c>
      <c r="E11" s="189">
        <v>32102307.710999999</v>
      </c>
      <c r="F11" s="190">
        <v>-5.4574527247840896</v>
      </c>
    </row>
    <row r="12" spans="1:27" ht="15.6" customHeight="1">
      <c r="A12" s="188" t="s">
        <v>6</v>
      </c>
      <c r="B12" s="189">
        <v>461645.38199999998</v>
      </c>
      <c r="C12" s="189">
        <v>412798.973</v>
      </c>
      <c r="D12" s="189">
        <v>1748636.8060000001</v>
      </c>
      <c r="E12" s="189">
        <v>1776747.2220000001</v>
      </c>
      <c r="F12" s="190">
        <v>1.6075617248559979</v>
      </c>
    </row>
    <row r="13" spans="1:27" ht="15.6" customHeight="1">
      <c r="A13" s="188" t="s">
        <v>175</v>
      </c>
      <c r="B13" s="189">
        <v>1515080.4339999999</v>
      </c>
      <c r="C13" s="189">
        <v>1607364.2479999999</v>
      </c>
      <c r="D13" s="189">
        <v>5492993.6780000003</v>
      </c>
      <c r="E13" s="189">
        <v>5273114.6899999985</v>
      </c>
      <c r="F13" s="190">
        <v>-4.0028989816725726</v>
      </c>
    </row>
    <row r="14" spans="1:27" ht="15.6" customHeight="1">
      <c r="A14" s="188" t="s">
        <v>148</v>
      </c>
      <c r="B14" s="189">
        <v>5963857.1310000001</v>
      </c>
      <c r="C14" s="189">
        <v>6592425.2860000003</v>
      </c>
      <c r="D14" s="189">
        <v>22550469.624000002</v>
      </c>
      <c r="E14" s="189">
        <v>23793150.789000001</v>
      </c>
      <c r="F14" s="190">
        <v>5.5106664549346789</v>
      </c>
    </row>
    <row r="15" spans="1:27" ht="15.6" customHeight="1">
      <c r="A15" s="188" t="s">
        <v>145</v>
      </c>
      <c r="B15" s="189">
        <v>2729873</v>
      </c>
      <c r="C15" s="189">
        <v>2939381</v>
      </c>
      <c r="D15" s="189">
        <v>10889423</v>
      </c>
      <c r="E15" s="189">
        <v>11293068</v>
      </c>
      <c r="F15" s="190">
        <v>3.7067620570897049</v>
      </c>
    </row>
    <row r="16" spans="1:27" ht="15.6" customHeight="1">
      <c r="A16" s="188" t="s">
        <v>144</v>
      </c>
      <c r="B16" s="189">
        <v>2556249.9569999999</v>
      </c>
      <c r="C16" s="189">
        <v>2645315.5090000001</v>
      </c>
      <c r="D16" s="189">
        <v>11235974.081</v>
      </c>
      <c r="E16" s="189">
        <v>11736408.408</v>
      </c>
      <c r="F16" s="190">
        <v>4.4538579689875917</v>
      </c>
      <c r="G16" s="1"/>
    </row>
    <row r="17" spans="1:7" ht="15.6" customHeight="1">
      <c r="A17" s="188" t="s">
        <v>150</v>
      </c>
      <c r="B17" s="189">
        <v>1516637.172</v>
      </c>
      <c r="C17" s="189">
        <v>1879461.423</v>
      </c>
      <c r="D17" s="189">
        <v>5942313.8689999999</v>
      </c>
      <c r="E17" s="189">
        <v>6488966.3430000003</v>
      </c>
      <c r="F17" s="190">
        <v>9.1993200973746951</v>
      </c>
      <c r="G17" s="2"/>
    </row>
    <row r="18" spans="1:7" ht="15.6" customHeight="1">
      <c r="A18" s="188" t="s">
        <v>147</v>
      </c>
      <c r="B18" s="189">
        <v>167855</v>
      </c>
      <c r="C18" s="189">
        <v>207897</v>
      </c>
      <c r="D18" s="189">
        <v>678914</v>
      </c>
      <c r="E18" s="189">
        <v>695492</v>
      </c>
      <c r="F18" s="190">
        <v>2.441840940089619</v>
      </c>
    </row>
    <row r="19" spans="1:7" ht="15.6" customHeight="1">
      <c r="A19" s="188" t="s">
        <v>143</v>
      </c>
      <c r="B19" s="189">
        <v>681893.89099999995</v>
      </c>
      <c r="C19" s="189">
        <v>683071.92500000005</v>
      </c>
      <c r="D19" s="189">
        <v>2132383</v>
      </c>
      <c r="E19" s="189">
        <v>2485219.781</v>
      </c>
      <c r="F19" s="190">
        <v>16.546595100411139</v>
      </c>
    </row>
    <row r="20" spans="1:7" ht="15.6" customHeight="1">
      <c r="A20" s="188" t="s">
        <v>142</v>
      </c>
      <c r="B20" s="189">
        <v>1702608.0730000001</v>
      </c>
      <c r="C20" s="189">
        <v>1118783.4639999999</v>
      </c>
      <c r="D20" s="189">
        <v>5829281.6639999999</v>
      </c>
      <c r="E20" s="189">
        <v>4245908.6339999996</v>
      </c>
      <c r="F20" s="190">
        <v>-27.162403899239688</v>
      </c>
    </row>
    <row r="21" spans="1:7" ht="15.6" customHeight="1">
      <c r="A21" s="188" t="s">
        <v>149</v>
      </c>
      <c r="B21" s="189">
        <v>2553129.6370000001</v>
      </c>
      <c r="C21" s="189">
        <v>2636502.892</v>
      </c>
      <c r="D21" s="189">
        <v>9663966.9230000004</v>
      </c>
      <c r="E21" s="189">
        <v>9710408.949000001</v>
      </c>
      <c r="F21" s="190">
        <v>0.4805689668646238</v>
      </c>
    </row>
    <row r="22" spans="1:7" ht="15.6" customHeight="1">
      <c r="A22" s="188" t="s">
        <v>146</v>
      </c>
      <c r="B22" s="189">
        <v>2921284.3960000002</v>
      </c>
      <c r="C22" s="189">
        <v>2870876.0120000001</v>
      </c>
      <c r="D22" s="189">
        <v>11463203.435000001</v>
      </c>
      <c r="E22" s="189">
        <v>11763537.568</v>
      </c>
      <c r="F22" s="190">
        <v>2.619984323779903</v>
      </c>
    </row>
    <row r="23" spans="1:7" ht="15.6" customHeight="1">
      <c r="A23" s="188" t="s">
        <v>165</v>
      </c>
      <c r="B23" s="189">
        <v>441652.06400000001</v>
      </c>
      <c r="C23" s="189">
        <v>577043.17099999997</v>
      </c>
      <c r="D23" s="189">
        <v>1730881.9280000001</v>
      </c>
      <c r="E23" s="189">
        <v>2243318.2200000002</v>
      </c>
      <c r="F23" s="190">
        <v>29.605502473072189</v>
      </c>
    </row>
    <row r="24" spans="1:7" ht="15.6" customHeight="1">
      <c r="A24" s="188" t="s">
        <v>141</v>
      </c>
      <c r="B24" s="189">
        <v>159334.59700000001</v>
      </c>
      <c r="C24" s="189">
        <v>127028.49800000001</v>
      </c>
      <c r="D24" s="189">
        <v>748846.98499999999</v>
      </c>
      <c r="E24" s="189">
        <v>609181.304</v>
      </c>
      <c r="F24" s="190">
        <v>-18.650763613610589</v>
      </c>
    </row>
    <row r="25" spans="1:7" ht="15.6" customHeight="1">
      <c r="A25" s="188" t="s">
        <v>140</v>
      </c>
      <c r="B25" s="189">
        <v>44942</v>
      </c>
      <c r="C25" s="189">
        <v>51280</v>
      </c>
      <c r="D25" s="189">
        <v>176838</v>
      </c>
      <c r="E25" s="189">
        <v>188472</v>
      </c>
      <c r="F25" s="190">
        <v>6.5789027245275378</v>
      </c>
    </row>
    <row r="26" spans="1:7" ht="15.6" customHeight="1">
      <c r="A26" s="188" t="s">
        <v>152</v>
      </c>
      <c r="B26" s="189">
        <v>289968.53100000002</v>
      </c>
      <c r="C26" s="189">
        <v>169691.06099999999</v>
      </c>
      <c r="D26" s="189">
        <v>949524.973</v>
      </c>
      <c r="E26" s="189">
        <v>801373.951</v>
      </c>
      <c r="F26" s="190">
        <v>-15.60264618759007</v>
      </c>
    </row>
    <row r="27" spans="1:7" ht="15.6" customHeight="1">
      <c r="A27" s="188" t="s">
        <v>173</v>
      </c>
      <c r="B27" s="189">
        <v>263339.64600000001</v>
      </c>
      <c r="C27" s="189">
        <v>325430.71399999998</v>
      </c>
      <c r="D27" s="189">
        <v>1133431.209</v>
      </c>
      <c r="E27" s="189">
        <v>1201714.969</v>
      </c>
      <c r="F27" s="190">
        <v>6.0245173644234882</v>
      </c>
    </row>
    <row r="28" spans="1:7" ht="15.6" customHeight="1">
      <c r="A28" s="188" t="s">
        <v>177</v>
      </c>
      <c r="B28" s="189">
        <v>1196015.7949999999</v>
      </c>
      <c r="C28" s="189">
        <v>1111594.4620000001</v>
      </c>
      <c r="D28" s="189">
        <v>5006027.55</v>
      </c>
      <c r="E28" s="189">
        <v>4791163.2249999996</v>
      </c>
      <c r="F28" s="190">
        <v>-4.2921123156823313</v>
      </c>
    </row>
    <row r="29" spans="1:7" ht="15.6" customHeight="1">
      <c r="A29" s="188" t="s">
        <v>178</v>
      </c>
      <c r="B29" s="189">
        <v>521442.85399999999</v>
      </c>
      <c r="C29" s="189">
        <v>635641.62800000003</v>
      </c>
      <c r="D29" s="189">
        <v>2273247.3309999998</v>
      </c>
      <c r="E29" s="189">
        <v>2348214.1439999999</v>
      </c>
      <c r="F29" s="190">
        <v>3.2977851542014922</v>
      </c>
    </row>
    <row r="30" spans="1:7" ht="15.6" customHeight="1">
      <c r="A30" s="188" t="s">
        <v>179</v>
      </c>
      <c r="B30" s="189">
        <v>358375</v>
      </c>
      <c r="C30" s="189">
        <v>345020</v>
      </c>
      <c r="D30" s="189">
        <v>1448239</v>
      </c>
      <c r="E30" s="189">
        <v>1370670</v>
      </c>
      <c r="F30" s="190">
        <v>-5.3560910871755283</v>
      </c>
    </row>
    <row r="31" spans="1:7" ht="15.6" customHeight="1">
      <c r="A31" s="188" t="s">
        <v>180</v>
      </c>
      <c r="B31" s="189">
        <v>2768705.0550000002</v>
      </c>
      <c r="C31" s="189">
        <v>2830797.4929999998</v>
      </c>
      <c r="D31" s="189">
        <v>9944556.4250000007</v>
      </c>
      <c r="E31" s="189">
        <v>10223538.085000001</v>
      </c>
      <c r="F31" s="190">
        <v>2.8053705774010922</v>
      </c>
    </row>
    <row r="32" spans="1:7" ht="15.6" customHeight="1">
      <c r="A32" s="188" t="s">
        <v>181</v>
      </c>
      <c r="B32" s="189">
        <v>7212264.5590000004</v>
      </c>
      <c r="C32" s="189">
        <v>7011199.5590000004</v>
      </c>
      <c r="D32" s="189">
        <v>26655966.500999998</v>
      </c>
      <c r="E32" s="189">
        <v>25771996.75</v>
      </c>
      <c r="F32" s="190">
        <v>-3.3162172190111359</v>
      </c>
    </row>
    <row r="33" spans="1:6" ht="15.6" customHeight="1">
      <c r="A33" s="188" t="s">
        <v>182</v>
      </c>
      <c r="B33" s="189">
        <v>460412.13099999999</v>
      </c>
      <c r="C33" s="189">
        <v>456676.66800000001</v>
      </c>
      <c r="D33" s="189">
        <v>1695289.0989999999</v>
      </c>
      <c r="E33" s="189">
        <v>1681609.942</v>
      </c>
      <c r="F33" s="190">
        <v>-0.80689228805097457</v>
      </c>
    </row>
    <row r="34" spans="1:6" ht="15.6" customHeight="1">
      <c r="A34" s="188" t="s">
        <v>183</v>
      </c>
      <c r="B34" s="189">
        <v>125161</v>
      </c>
      <c r="C34" s="189">
        <v>141632</v>
      </c>
      <c r="D34" s="189">
        <v>483588</v>
      </c>
      <c r="E34" s="189">
        <v>538984</v>
      </c>
      <c r="F34" s="190">
        <v>11.45520567094303</v>
      </c>
    </row>
    <row r="35" spans="1:6" ht="15.6" customHeight="1">
      <c r="A35" s="179" t="s">
        <v>153</v>
      </c>
      <c r="B35" s="178">
        <f>SUM(B7:B34)</f>
        <v>47626216.517999999</v>
      </c>
      <c r="C35" s="77">
        <f>SUM(C7:C34)</f>
        <v>48735745.75999999</v>
      </c>
      <c r="D35" s="76">
        <f>SUM(D7:D34)</f>
        <v>182523645.61900005</v>
      </c>
      <c r="E35" s="78">
        <f>SUM(E7:E34)</f>
        <v>181651088.366</v>
      </c>
      <c r="F35" s="177">
        <f>E35*100/D35-100</f>
        <v>-0.4780516245119486</v>
      </c>
    </row>
    <row r="36" spans="1:6" ht="15.6" customHeight="1">
      <c r="A36" s="73" t="s">
        <v>52</v>
      </c>
      <c r="B36" s="72"/>
      <c r="D36" s="72"/>
      <c r="E36" s="23"/>
    </row>
  </sheetData>
  <mergeCells count="3">
    <mergeCell ref="B5:C5"/>
    <mergeCell ref="D5:F5"/>
    <mergeCell ref="A5:A6"/>
  </mergeCells>
  <conditionalFormatting sqref="A7:F34">
    <cfRule type="expression" dxfId="67" priority="2">
      <formula>MOD(ROW(),2)=0</formula>
    </cfRule>
  </conditionalFormatting>
  <conditionalFormatting sqref="F7:F35">
    <cfRule type="expression" dxfId="66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6C27-6271-4BDE-A6B0-EFB739805D07}">
  <sheetPr codeName="Hoja7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54</v>
      </c>
      <c r="E1" s="5"/>
      <c r="H1" s="4"/>
      <c r="I1" s="4"/>
      <c r="J1" s="4"/>
      <c r="K1" s="4"/>
      <c r="L1" s="4"/>
      <c r="M1" s="4"/>
    </row>
    <row r="2" spans="1:14" ht="15.6" customHeight="1">
      <c r="A2" s="79" t="s">
        <v>156</v>
      </c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1120805</v>
      </c>
      <c r="C7" s="189">
        <v>1317906</v>
      </c>
      <c r="D7" s="189">
        <v>4363490</v>
      </c>
      <c r="E7" s="189">
        <v>4085953</v>
      </c>
      <c r="F7" s="190">
        <v>-6.3604362562994368</v>
      </c>
      <c r="G7" s="13"/>
    </row>
    <row r="8" spans="1:14" ht="15.6" customHeight="1">
      <c r="A8" s="188" t="s">
        <v>11</v>
      </c>
      <c r="B8" s="189">
        <v>219628</v>
      </c>
      <c r="C8" s="189">
        <v>321385</v>
      </c>
      <c r="D8" s="189">
        <v>902833</v>
      </c>
      <c r="E8" s="189">
        <v>1060942</v>
      </c>
      <c r="F8" s="190">
        <v>17.512541079025699</v>
      </c>
      <c r="G8" s="6"/>
    </row>
    <row r="9" spans="1:14" ht="15.6" customHeight="1">
      <c r="A9" s="188" t="s">
        <v>8</v>
      </c>
      <c r="B9" s="189">
        <v>517552</v>
      </c>
      <c r="C9" s="189">
        <v>466194</v>
      </c>
      <c r="D9" s="189">
        <v>1876551</v>
      </c>
      <c r="E9" s="189">
        <v>2036810</v>
      </c>
      <c r="F9" s="190">
        <v>8.5400823105793506</v>
      </c>
      <c r="G9" s="6"/>
    </row>
    <row r="10" spans="1:14" ht="15.6" customHeight="1">
      <c r="A10" s="188" t="s">
        <v>10</v>
      </c>
      <c r="B10" s="189">
        <v>353879</v>
      </c>
      <c r="C10" s="189">
        <v>369032</v>
      </c>
      <c r="D10" s="189">
        <v>1466518</v>
      </c>
      <c r="E10" s="189">
        <v>1272064</v>
      </c>
      <c r="F10" s="190">
        <v>-13.259571311091991</v>
      </c>
    </row>
    <row r="11" spans="1:14" ht="15.6" customHeight="1">
      <c r="A11" s="188" t="s">
        <v>9</v>
      </c>
      <c r="B11" s="189">
        <v>8269188</v>
      </c>
      <c r="C11" s="189">
        <v>8405715</v>
      </c>
      <c r="D11" s="189">
        <v>31795146</v>
      </c>
      <c r="E11" s="189">
        <v>30052171</v>
      </c>
      <c r="F11" s="190">
        <v>-5.481890223117702</v>
      </c>
    </row>
    <row r="12" spans="1:14" ht="15.6" customHeight="1">
      <c r="A12" s="188" t="s">
        <v>6</v>
      </c>
      <c r="B12" s="189">
        <v>451911</v>
      </c>
      <c r="C12" s="189">
        <v>401537</v>
      </c>
      <c r="D12" s="189">
        <v>1710709</v>
      </c>
      <c r="E12" s="189">
        <v>1731878</v>
      </c>
      <c r="F12" s="190">
        <v>1.237440149084392</v>
      </c>
    </row>
    <row r="13" spans="1:14" ht="15.6" customHeight="1">
      <c r="A13" s="188" t="s">
        <v>175</v>
      </c>
      <c r="B13" s="189">
        <v>1505985</v>
      </c>
      <c r="C13" s="189">
        <v>1598407</v>
      </c>
      <c r="D13" s="189">
        <v>5461456</v>
      </c>
      <c r="E13" s="189">
        <v>5250832</v>
      </c>
      <c r="F13" s="190">
        <v>-3.856554003181571</v>
      </c>
    </row>
    <row r="14" spans="1:14" ht="15.6" customHeight="1">
      <c r="A14" s="188" t="s">
        <v>148</v>
      </c>
      <c r="B14" s="189">
        <v>5814134</v>
      </c>
      <c r="C14" s="189">
        <v>6421352</v>
      </c>
      <c r="D14" s="189">
        <v>22025697</v>
      </c>
      <c r="E14" s="189">
        <v>23253268</v>
      </c>
      <c r="F14" s="190">
        <v>5.5733582460523223</v>
      </c>
    </row>
    <row r="15" spans="1:14" ht="15.6" customHeight="1">
      <c r="A15" s="188" t="s">
        <v>145</v>
      </c>
      <c r="B15" s="189">
        <v>2727974</v>
      </c>
      <c r="C15" s="189">
        <v>2937031</v>
      </c>
      <c r="D15" s="189">
        <v>10881929</v>
      </c>
      <c r="E15" s="189">
        <v>11285663</v>
      </c>
      <c r="F15" s="190">
        <v>3.710132642843007</v>
      </c>
    </row>
    <row r="16" spans="1:14" ht="15.6" customHeight="1">
      <c r="A16" s="188" t="s">
        <v>144</v>
      </c>
      <c r="B16" s="189">
        <v>2533678</v>
      </c>
      <c r="C16" s="189">
        <v>2622277</v>
      </c>
      <c r="D16" s="189">
        <v>11154749</v>
      </c>
      <c r="E16" s="189">
        <v>11641396</v>
      </c>
      <c r="F16" s="190">
        <v>4.3626889318621096</v>
      </c>
      <c r="G16" s="1"/>
    </row>
    <row r="17" spans="1:7" ht="15.6" customHeight="1">
      <c r="A17" s="188" t="s">
        <v>150</v>
      </c>
      <c r="B17" s="189">
        <v>1515085</v>
      </c>
      <c r="C17" s="189">
        <v>1877679</v>
      </c>
      <c r="D17" s="189">
        <v>5936227</v>
      </c>
      <c r="E17" s="189">
        <v>6479291</v>
      </c>
      <c r="F17" s="190">
        <v>9.1483024486765743</v>
      </c>
      <c r="G17" s="2"/>
    </row>
    <row r="18" spans="1:7" ht="15.6" customHeight="1">
      <c r="A18" s="188" t="s">
        <v>147</v>
      </c>
      <c r="B18" s="189">
        <v>109216</v>
      </c>
      <c r="C18" s="189">
        <v>125827</v>
      </c>
      <c r="D18" s="189">
        <v>432895</v>
      </c>
      <c r="E18" s="189">
        <v>462757</v>
      </c>
      <c r="F18" s="190">
        <v>6.8982085725175901</v>
      </c>
    </row>
    <row r="19" spans="1:7" ht="15.6" customHeight="1">
      <c r="A19" s="188" t="s">
        <v>143</v>
      </c>
      <c r="B19" s="189">
        <v>680087</v>
      </c>
      <c r="C19" s="189">
        <v>682231</v>
      </c>
      <c r="D19" s="189">
        <v>2127788</v>
      </c>
      <c r="E19" s="189">
        <v>2476028</v>
      </c>
      <c r="F19" s="190">
        <v>16.36629213060699</v>
      </c>
    </row>
    <row r="20" spans="1:7" ht="15.6" customHeight="1">
      <c r="A20" s="188" t="s">
        <v>142</v>
      </c>
      <c r="B20" s="189">
        <v>1695395</v>
      </c>
      <c r="C20" s="189">
        <v>1112339</v>
      </c>
      <c r="D20" s="189">
        <v>5812893</v>
      </c>
      <c r="E20" s="189">
        <v>4233266</v>
      </c>
      <c r="F20" s="190">
        <v>-27.174541145003019</v>
      </c>
    </row>
    <row r="21" spans="1:7" ht="15.6" customHeight="1">
      <c r="A21" s="188" t="s">
        <v>149</v>
      </c>
      <c r="B21" s="189">
        <v>2533761</v>
      </c>
      <c r="C21" s="189">
        <v>2615931</v>
      </c>
      <c r="D21" s="189">
        <v>9548807</v>
      </c>
      <c r="E21" s="189">
        <v>9567473</v>
      </c>
      <c r="F21" s="190">
        <v>0.19547991701999479</v>
      </c>
    </row>
    <row r="22" spans="1:7" ht="15.6" customHeight="1">
      <c r="A22" s="188" t="s">
        <v>146</v>
      </c>
      <c r="B22" s="189">
        <v>2622563</v>
      </c>
      <c r="C22" s="189">
        <v>2615119</v>
      </c>
      <c r="D22" s="189">
        <v>10429151</v>
      </c>
      <c r="E22" s="189">
        <v>10757815</v>
      </c>
      <c r="F22" s="190">
        <v>3.151397462746488</v>
      </c>
    </row>
    <row r="23" spans="1:7" ht="15.6" customHeight="1">
      <c r="A23" s="188" t="s">
        <v>165</v>
      </c>
      <c r="B23" s="189">
        <v>430491</v>
      </c>
      <c r="C23" s="189">
        <v>568406</v>
      </c>
      <c r="D23" s="189">
        <v>1708281</v>
      </c>
      <c r="E23" s="189">
        <v>2198108</v>
      </c>
      <c r="F23" s="190">
        <v>28.673678393660051</v>
      </c>
    </row>
    <row r="24" spans="1:7" ht="15.6" customHeight="1">
      <c r="A24" s="188" t="s">
        <v>141</v>
      </c>
      <c r="B24" s="189">
        <v>157674</v>
      </c>
      <c r="C24" s="189">
        <v>125472</v>
      </c>
      <c r="D24" s="189">
        <v>740375</v>
      </c>
      <c r="E24" s="189">
        <v>601968</v>
      </c>
      <c r="F24" s="190">
        <v>-18.694175249029211</v>
      </c>
    </row>
    <row r="25" spans="1:7" ht="15.6" customHeight="1">
      <c r="A25" s="188" t="s">
        <v>140</v>
      </c>
      <c r="B25" s="189">
        <v>44273</v>
      </c>
      <c r="C25" s="189">
        <v>51247</v>
      </c>
      <c r="D25" s="189">
        <v>175170</v>
      </c>
      <c r="E25" s="189">
        <v>187332</v>
      </c>
      <c r="F25" s="190">
        <v>6.9429696865901747</v>
      </c>
    </row>
    <row r="26" spans="1:7" ht="15.6" customHeight="1">
      <c r="A26" s="188" t="s">
        <v>152</v>
      </c>
      <c r="B26" s="189">
        <v>287659</v>
      </c>
      <c r="C26" s="189">
        <v>167330</v>
      </c>
      <c r="D26" s="189">
        <v>942217</v>
      </c>
      <c r="E26" s="189">
        <v>795125</v>
      </c>
      <c r="F26" s="190">
        <v>-15.61126576998717</v>
      </c>
    </row>
    <row r="27" spans="1:7" ht="15.6" customHeight="1">
      <c r="A27" s="188" t="s">
        <v>173</v>
      </c>
      <c r="B27" s="189">
        <v>258422</v>
      </c>
      <c r="C27" s="189">
        <v>319840</v>
      </c>
      <c r="D27" s="189">
        <v>1113181</v>
      </c>
      <c r="E27" s="189">
        <v>1183254</v>
      </c>
      <c r="F27" s="190">
        <v>6.2948433363487197</v>
      </c>
    </row>
    <row r="28" spans="1:7" ht="15.6" customHeight="1">
      <c r="A28" s="188" t="s">
        <v>177</v>
      </c>
      <c r="B28" s="189">
        <v>1116108</v>
      </c>
      <c r="C28" s="189">
        <v>1020081</v>
      </c>
      <c r="D28" s="189">
        <v>4710434</v>
      </c>
      <c r="E28" s="189">
        <v>4388257</v>
      </c>
      <c r="F28" s="190">
        <v>-6.839645773616609</v>
      </c>
    </row>
    <row r="29" spans="1:7" ht="15.6" customHeight="1">
      <c r="A29" s="188" t="s">
        <v>178</v>
      </c>
      <c r="B29" s="189">
        <v>516259</v>
      </c>
      <c r="C29" s="189">
        <v>630995</v>
      </c>
      <c r="D29" s="189">
        <v>2253640</v>
      </c>
      <c r="E29" s="189">
        <v>2332255</v>
      </c>
      <c r="F29" s="190">
        <v>3.488356614188604</v>
      </c>
    </row>
    <row r="30" spans="1:7" ht="15.6" customHeight="1">
      <c r="A30" s="188" t="s">
        <v>179</v>
      </c>
      <c r="B30" s="189">
        <v>353747</v>
      </c>
      <c r="C30" s="189">
        <v>341783</v>
      </c>
      <c r="D30" s="189">
        <v>1435703</v>
      </c>
      <c r="E30" s="189">
        <v>1360645</v>
      </c>
      <c r="F30" s="190">
        <v>-5.2279614934286514</v>
      </c>
    </row>
    <row r="31" spans="1:7" ht="15.6" customHeight="1">
      <c r="A31" s="188" t="s">
        <v>180</v>
      </c>
      <c r="B31" s="189">
        <v>2760101</v>
      </c>
      <c r="C31" s="189">
        <v>2821880</v>
      </c>
      <c r="D31" s="189">
        <v>9841593</v>
      </c>
      <c r="E31" s="189">
        <v>10176937</v>
      </c>
      <c r="F31" s="190">
        <v>3.4074158522913929</v>
      </c>
    </row>
    <row r="32" spans="1:7" ht="15.6" customHeight="1">
      <c r="A32" s="188" t="s">
        <v>181</v>
      </c>
      <c r="B32" s="189">
        <v>7169489</v>
      </c>
      <c r="C32" s="189">
        <v>6961693</v>
      </c>
      <c r="D32" s="189">
        <v>26484783</v>
      </c>
      <c r="E32" s="189">
        <v>25555595</v>
      </c>
      <c r="F32" s="190">
        <v>-3.5083844183280628</v>
      </c>
    </row>
    <row r="33" spans="1:6" ht="15.6" customHeight="1">
      <c r="A33" s="188" t="s">
        <v>182</v>
      </c>
      <c r="B33" s="189">
        <v>447155</v>
      </c>
      <c r="C33" s="189">
        <v>448733</v>
      </c>
      <c r="D33" s="189">
        <v>1649518</v>
      </c>
      <c r="E33" s="189">
        <v>1651328</v>
      </c>
      <c r="F33" s="190">
        <v>0.1097290238724327</v>
      </c>
    </row>
    <row r="34" spans="1:6" ht="15.6" customHeight="1">
      <c r="A34" s="188" t="s">
        <v>183</v>
      </c>
      <c r="B34" s="189">
        <v>124523</v>
      </c>
      <c r="C34" s="189">
        <v>140591</v>
      </c>
      <c r="D34" s="189">
        <v>481155</v>
      </c>
      <c r="E34" s="189">
        <v>535634</v>
      </c>
      <c r="F34" s="190">
        <v>11.32254678845695</v>
      </c>
    </row>
    <row r="35" spans="1:6" ht="15.6" customHeight="1">
      <c r="A35" s="156" t="s">
        <v>153</v>
      </c>
      <c r="B35" s="178">
        <f>SUM(B7:B34)</f>
        <v>46336742</v>
      </c>
      <c r="C35" s="178">
        <f>SUM(C7:C34)</f>
        <v>47488013</v>
      </c>
      <c r="D35" s="76">
        <f>SUM(D7:D34)</f>
        <v>177462889</v>
      </c>
      <c r="E35" s="78">
        <f>SUM(E7:E34)</f>
        <v>176614045</v>
      </c>
      <c r="F35" s="140">
        <f>E35*100/D35-100</f>
        <v>-0.47832197750369687</v>
      </c>
    </row>
    <row r="36" spans="1:6" ht="15.6" customHeight="1">
      <c r="A36" s="73" t="s">
        <v>52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5" priority="2">
      <formula>MOD(ROW(),2)=0</formula>
    </cfRule>
  </conditionalFormatting>
  <conditionalFormatting sqref="F7:F35">
    <cfRule type="expression" dxfId="64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5264-F92C-4475-B8E5-C59CAD255960}">
  <sheetPr codeName="Hoja8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55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1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1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795980</v>
      </c>
      <c r="C7" s="189">
        <v>945428</v>
      </c>
      <c r="D7" s="189">
        <v>2968094</v>
      </c>
      <c r="E7" s="189">
        <v>2876378</v>
      </c>
      <c r="F7" s="190">
        <v>-3.090063859163493</v>
      </c>
      <c r="G7" s="37"/>
    </row>
    <row r="8" spans="1:14" ht="15.6" customHeight="1">
      <c r="A8" s="188" t="s">
        <v>11</v>
      </c>
      <c r="B8" s="189">
        <v>7505</v>
      </c>
      <c r="C8" s="189">
        <v>7046</v>
      </c>
      <c r="D8" s="189">
        <v>17039</v>
      </c>
      <c r="E8" s="189">
        <v>26802</v>
      </c>
      <c r="F8" s="190">
        <v>57.297963495510288</v>
      </c>
      <c r="G8" s="6"/>
    </row>
    <row r="9" spans="1:14" ht="15.6" customHeight="1">
      <c r="A9" s="188" t="s">
        <v>8</v>
      </c>
      <c r="B9" s="189">
        <v>0</v>
      </c>
      <c r="C9" s="189">
        <v>12018</v>
      </c>
      <c r="D9" s="189">
        <v>26263</v>
      </c>
      <c r="E9" s="189">
        <v>53925</v>
      </c>
      <c r="F9" s="190">
        <v>105.32688573278</v>
      </c>
      <c r="G9" s="6"/>
    </row>
    <row r="10" spans="1:14" ht="15.6" customHeight="1">
      <c r="A10" s="188" t="s">
        <v>10</v>
      </c>
      <c r="B10" s="189">
        <v>71466</v>
      </c>
      <c r="C10" s="189">
        <v>51827</v>
      </c>
      <c r="D10" s="189">
        <v>214278</v>
      </c>
      <c r="E10" s="189">
        <v>178014</v>
      </c>
      <c r="F10" s="190">
        <v>-16.923809257133261</v>
      </c>
    </row>
    <row r="11" spans="1:14" ht="15.6" customHeight="1">
      <c r="A11" s="188" t="s">
        <v>9</v>
      </c>
      <c r="B11" s="189">
        <v>2417430</v>
      </c>
      <c r="C11" s="189">
        <v>2494787</v>
      </c>
      <c r="D11" s="189">
        <v>9671359</v>
      </c>
      <c r="E11" s="189">
        <v>8697582</v>
      </c>
      <c r="F11" s="190">
        <v>-10.068667702232959</v>
      </c>
    </row>
    <row r="12" spans="1:14" ht="15.6" customHeight="1">
      <c r="A12" s="188" t="s">
        <v>6</v>
      </c>
      <c r="B12" s="189">
        <v>99981</v>
      </c>
      <c r="C12" s="189">
        <v>93673</v>
      </c>
      <c r="D12" s="189">
        <v>251392</v>
      </c>
      <c r="E12" s="189">
        <v>280933</v>
      </c>
      <c r="F12" s="190">
        <v>11.75097059572302</v>
      </c>
    </row>
    <row r="13" spans="1:14" ht="15.6" customHeight="1">
      <c r="A13" s="188" t="s">
        <v>175</v>
      </c>
      <c r="B13" s="189">
        <v>110446</v>
      </c>
      <c r="C13" s="189">
        <v>178960</v>
      </c>
      <c r="D13" s="189">
        <v>442992</v>
      </c>
      <c r="E13" s="189">
        <v>374815</v>
      </c>
      <c r="F13" s="190">
        <v>-15.39011991187199</v>
      </c>
    </row>
    <row r="14" spans="1:14" ht="15.6" customHeight="1">
      <c r="A14" s="188" t="s">
        <v>148</v>
      </c>
      <c r="B14" s="189">
        <v>1706167</v>
      </c>
      <c r="C14" s="189">
        <v>1826451</v>
      </c>
      <c r="D14" s="189">
        <v>4898834</v>
      </c>
      <c r="E14" s="189">
        <v>5947026</v>
      </c>
      <c r="F14" s="190">
        <v>21.39676502612663</v>
      </c>
    </row>
    <row r="15" spans="1:14" ht="15.6" customHeight="1">
      <c r="A15" s="188" t="s">
        <v>145</v>
      </c>
      <c r="B15" s="189">
        <v>1777482</v>
      </c>
      <c r="C15" s="189">
        <v>1845577</v>
      </c>
      <c r="D15" s="189">
        <v>6826822</v>
      </c>
      <c r="E15" s="189">
        <v>7222300</v>
      </c>
      <c r="F15" s="190">
        <v>5.7930029521789237</v>
      </c>
    </row>
    <row r="16" spans="1:14" ht="15.6" customHeight="1">
      <c r="A16" s="188" t="s">
        <v>144</v>
      </c>
      <c r="B16" s="189">
        <v>1989885</v>
      </c>
      <c r="C16" s="189">
        <v>1876379</v>
      </c>
      <c r="D16" s="189">
        <v>8517692</v>
      </c>
      <c r="E16" s="189">
        <v>8650730</v>
      </c>
      <c r="F16" s="190">
        <v>1.5619019800199401</v>
      </c>
      <c r="G16" s="1"/>
    </row>
    <row r="17" spans="1:7" ht="15.6" customHeight="1">
      <c r="A17" s="188" t="s">
        <v>150</v>
      </c>
      <c r="B17" s="189">
        <v>748775</v>
      </c>
      <c r="C17" s="189">
        <v>830888</v>
      </c>
      <c r="D17" s="189">
        <v>3006355</v>
      </c>
      <c r="E17" s="189">
        <v>3125345</v>
      </c>
      <c r="F17" s="190">
        <v>3.9579490778700399</v>
      </c>
      <c r="G17" s="2"/>
    </row>
    <row r="18" spans="1:7" ht="15.6" customHeight="1">
      <c r="A18" s="188" t="s">
        <v>147</v>
      </c>
      <c r="B18" s="189">
        <v>63691</v>
      </c>
      <c r="C18" s="189">
        <v>75760</v>
      </c>
      <c r="D18" s="189">
        <v>238002</v>
      </c>
      <c r="E18" s="189">
        <v>268403</v>
      </c>
      <c r="F18" s="190">
        <v>12.773422072083431</v>
      </c>
    </row>
    <row r="19" spans="1:7" ht="15.6" customHeight="1">
      <c r="A19" s="188" t="s">
        <v>143</v>
      </c>
      <c r="B19" s="189">
        <v>229334</v>
      </c>
      <c r="C19" s="189">
        <v>251010</v>
      </c>
      <c r="D19" s="189">
        <v>759903</v>
      </c>
      <c r="E19" s="189">
        <v>1057261</v>
      </c>
      <c r="F19" s="190">
        <v>39.131046988892003</v>
      </c>
    </row>
    <row r="20" spans="1:7" ht="15.6" customHeight="1">
      <c r="A20" s="188" t="s">
        <v>142</v>
      </c>
      <c r="B20" s="189">
        <v>140157</v>
      </c>
      <c r="C20" s="189">
        <v>144496</v>
      </c>
      <c r="D20" s="189">
        <v>537662</v>
      </c>
      <c r="E20" s="189">
        <v>555533</v>
      </c>
      <c r="F20" s="190">
        <v>3.3238354207662022</v>
      </c>
    </row>
    <row r="21" spans="1:7" ht="15.6" customHeight="1">
      <c r="A21" s="188" t="s">
        <v>149</v>
      </c>
      <c r="B21" s="189">
        <v>1924135</v>
      </c>
      <c r="C21" s="189">
        <v>1960742</v>
      </c>
      <c r="D21" s="189">
        <v>7281232</v>
      </c>
      <c r="E21" s="189">
        <v>7282261</v>
      </c>
      <c r="F21" s="190">
        <v>1.413222377750856E-2</v>
      </c>
    </row>
    <row r="22" spans="1:7" ht="15.6" customHeight="1">
      <c r="A22" s="188" t="s">
        <v>146</v>
      </c>
      <c r="B22" s="189">
        <v>925307</v>
      </c>
      <c r="C22" s="189">
        <v>823081</v>
      </c>
      <c r="D22" s="189">
        <v>3465548</v>
      </c>
      <c r="E22" s="189">
        <v>3612524</v>
      </c>
      <c r="F22" s="190">
        <v>4.2410608654100344</v>
      </c>
    </row>
    <row r="23" spans="1:7" ht="15.6" customHeight="1">
      <c r="A23" s="188" t="s">
        <v>165</v>
      </c>
      <c r="B23" s="189">
        <v>3656</v>
      </c>
      <c r="C23" s="189">
        <v>8517</v>
      </c>
      <c r="D23" s="189">
        <v>38044</v>
      </c>
      <c r="E23" s="189">
        <v>37261</v>
      </c>
      <c r="F23" s="190">
        <v>-2.058143202607511</v>
      </c>
    </row>
    <row r="24" spans="1:7" ht="15.6" customHeight="1">
      <c r="A24" s="188" t="s">
        <v>141</v>
      </c>
      <c r="B24" s="189">
        <v>0</v>
      </c>
      <c r="C24" s="189">
        <v>0</v>
      </c>
      <c r="D24" s="189">
        <v>0</v>
      </c>
      <c r="E24" s="189">
        <v>0</v>
      </c>
      <c r="F24" s="190" t="s">
        <v>151</v>
      </c>
    </row>
    <row r="25" spans="1:7" ht="15.6" customHeight="1">
      <c r="A25" s="188" t="s">
        <v>140</v>
      </c>
      <c r="B25" s="189">
        <v>6662</v>
      </c>
      <c r="C25" s="189">
        <v>8118</v>
      </c>
      <c r="D25" s="189">
        <v>21196</v>
      </c>
      <c r="E25" s="189">
        <v>26483</v>
      </c>
      <c r="F25" s="190">
        <v>24.94338554444235</v>
      </c>
    </row>
    <row r="26" spans="1:7" ht="15.6" customHeight="1">
      <c r="A26" s="188" t="s">
        <v>152</v>
      </c>
      <c r="B26" s="189">
        <v>113916</v>
      </c>
      <c r="C26" s="189">
        <v>100692</v>
      </c>
      <c r="D26" s="189">
        <v>425601</v>
      </c>
      <c r="E26" s="189">
        <v>462160</v>
      </c>
      <c r="F26" s="190">
        <v>8.5899704183025847</v>
      </c>
    </row>
    <row r="27" spans="1:7" ht="15.6" customHeight="1">
      <c r="A27" s="188" t="s">
        <v>173</v>
      </c>
      <c r="B27" s="189">
        <v>0</v>
      </c>
      <c r="C27" s="189">
        <v>0</v>
      </c>
      <c r="D27" s="189">
        <v>0</v>
      </c>
      <c r="E27" s="189">
        <v>0</v>
      </c>
      <c r="F27" s="190" t="s">
        <v>151</v>
      </c>
    </row>
    <row r="28" spans="1:7" ht="15.6" customHeight="1">
      <c r="A28" s="188" t="s">
        <v>177</v>
      </c>
      <c r="B28" s="189">
        <v>359127</v>
      </c>
      <c r="C28" s="189">
        <v>308563</v>
      </c>
      <c r="D28" s="189">
        <v>1446401</v>
      </c>
      <c r="E28" s="189">
        <v>1321746</v>
      </c>
      <c r="F28" s="190">
        <v>-8.6182877362501813</v>
      </c>
    </row>
    <row r="29" spans="1:7" ht="15.6" customHeight="1">
      <c r="A29" s="188" t="s">
        <v>178</v>
      </c>
      <c r="B29" s="189">
        <v>13793</v>
      </c>
      <c r="C29" s="189">
        <v>37437</v>
      </c>
      <c r="D29" s="189">
        <v>69257</v>
      </c>
      <c r="E29" s="189">
        <v>76612</v>
      </c>
      <c r="F29" s="190">
        <v>10.619865139985849</v>
      </c>
    </row>
    <row r="30" spans="1:7" ht="15.6" customHeight="1">
      <c r="A30" s="188" t="s">
        <v>179</v>
      </c>
      <c r="B30" s="189">
        <v>44552</v>
      </c>
      <c r="C30" s="189">
        <v>28054</v>
      </c>
      <c r="D30" s="189">
        <v>138473</v>
      </c>
      <c r="E30" s="189">
        <v>223264</v>
      </c>
      <c r="F30" s="190">
        <v>61.232875723065149</v>
      </c>
    </row>
    <row r="31" spans="1:7" ht="15.6" customHeight="1">
      <c r="A31" s="188" t="s">
        <v>180</v>
      </c>
      <c r="B31" s="189">
        <v>1913103</v>
      </c>
      <c r="C31" s="189">
        <v>1972033</v>
      </c>
      <c r="D31" s="189">
        <v>6373057</v>
      </c>
      <c r="E31" s="189">
        <v>6578174</v>
      </c>
      <c r="F31" s="190">
        <v>3.2185025177085289</v>
      </c>
    </row>
    <row r="32" spans="1:7" ht="15.6" customHeight="1">
      <c r="A32" s="188" t="s">
        <v>181</v>
      </c>
      <c r="B32" s="189">
        <v>238605</v>
      </c>
      <c r="C32" s="189">
        <v>319032</v>
      </c>
      <c r="D32" s="189">
        <v>1265603</v>
      </c>
      <c r="E32" s="189">
        <v>1491487</v>
      </c>
      <c r="F32" s="190">
        <v>17.847934936943101</v>
      </c>
    </row>
    <row r="33" spans="1:6" ht="15.6" customHeight="1">
      <c r="A33" s="188" t="s">
        <v>182</v>
      </c>
      <c r="B33" s="189">
        <v>3468</v>
      </c>
      <c r="C33" s="189">
        <v>2500</v>
      </c>
      <c r="D33" s="189">
        <v>6454</v>
      </c>
      <c r="E33" s="189">
        <v>10769</v>
      </c>
      <c r="F33" s="190">
        <v>66.857762627827697</v>
      </c>
    </row>
    <row r="34" spans="1:6" ht="15.6" customHeight="1">
      <c r="A34" s="188" t="s">
        <v>183</v>
      </c>
      <c r="B34" s="189">
        <v>42875</v>
      </c>
      <c r="C34" s="189">
        <v>19491</v>
      </c>
      <c r="D34" s="189">
        <v>111520</v>
      </c>
      <c r="E34" s="189">
        <v>86789</v>
      </c>
      <c r="F34" s="190">
        <v>-22.176291248206599</v>
      </c>
    </row>
    <row r="35" spans="1:6" ht="15.6" customHeight="1">
      <c r="A35" s="156" t="s">
        <v>153</v>
      </c>
      <c r="B35" s="76">
        <f>SUM(B7:B34)</f>
        <v>15747498</v>
      </c>
      <c r="C35" s="77">
        <f>SUM(C7:C34)</f>
        <v>16222560</v>
      </c>
      <c r="D35" s="76">
        <f>SUM(D7:D34)</f>
        <v>59019073</v>
      </c>
      <c r="E35" s="78">
        <f>SUM(E7:E34)</f>
        <v>60524577</v>
      </c>
      <c r="F35" s="140">
        <f>E35*100/D35-100</f>
        <v>2.5508770698584158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3" priority="2">
      <formula>MOD(ROW(),2)=0</formula>
    </cfRule>
  </conditionalFormatting>
  <conditionalFormatting sqref="F7:F35">
    <cfRule type="expression" dxfId="62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28FD-4D85-45FD-9B4B-D8FB0FD41A5F}">
  <sheetPr codeName="Hoja9">
    <pageSetUpPr fitToPage="1"/>
  </sheetPr>
  <dimension ref="A1:N36"/>
  <sheetViews>
    <sheetView workbookViewId="0"/>
  </sheetViews>
  <sheetFormatPr baseColWidth="10" defaultColWidth="8.88671875" defaultRowHeight="14.4"/>
  <cols>
    <col min="1" max="1" width="23.33203125" customWidth="1"/>
    <col min="2" max="3" width="12.44140625" customWidth="1"/>
    <col min="4" max="4" width="11.5546875" customWidth="1"/>
    <col min="5" max="5" width="11.44140625" customWidth="1"/>
    <col min="6" max="6" width="7.109375" customWidth="1"/>
    <col min="7" max="15" width="11.44140625" customWidth="1"/>
  </cols>
  <sheetData>
    <row r="1" spans="1:14" ht="19.2" customHeight="1">
      <c r="A1" s="32" t="s">
        <v>57</v>
      </c>
      <c r="E1" s="5"/>
      <c r="H1" s="4"/>
      <c r="I1" s="4"/>
      <c r="J1" s="4"/>
      <c r="K1" s="4"/>
      <c r="L1" s="4"/>
      <c r="M1" s="4"/>
    </row>
    <row r="2" spans="1:14" ht="15.6" customHeight="1">
      <c r="A2" s="139"/>
      <c r="H2" s="3"/>
      <c r="I2" s="3"/>
      <c r="J2" s="3"/>
      <c r="K2" s="3"/>
      <c r="L2" s="3"/>
      <c r="M2" s="3"/>
    </row>
    <row r="3" spans="1:14" ht="15.6" customHeight="1">
      <c r="H3" s="3"/>
      <c r="I3" s="3"/>
      <c r="J3" s="3"/>
      <c r="K3" s="3"/>
      <c r="L3" s="3"/>
      <c r="M3" s="3"/>
    </row>
    <row r="4" spans="1:14" ht="15.6" customHeight="1">
      <c r="A4" s="31" t="s">
        <v>51</v>
      </c>
    </row>
    <row r="5" spans="1:14" ht="15.6" customHeight="1">
      <c r="A5" s="210" t="s">
        <v>1</v>
      </c>
      <c r="B5" s="197" t="s">
        <v>176</v>
      </c>
      <c r="C5" s="197"/>
      <c r="D5" s="197" t="s">
        <v>0</v>
      </c>
      <c r="E5" s="197"/>
      <c r="F5" s="197"/>
      <c r="G5" s="6"/>
      <c r="M5" s="33"/>
      <c r="N5" s="74" t="s">
        <v>172</v>
      </c>
    </row>
    <row r="6" spans="1:14" ht="15.6" customHeight="1">
      <c r="A6" s="210"/>
      <c r="B6" s="164">
        <v>2025</v>
      </c>
      <c r="C6" s="164">
        <v>2026</v>
      </c>
      <c r="D6" s="164">
        <v>2025</v>
      </c>
      <c r="E6" s="164">
        <v>2026</v>
      </c>
      <c r="F6" s="154" t="s">
        <v>7</v>
      </c>
      <c r="G6" s="6"/>
    </row>
    <row r="7" spans="1:14" ht="15.6" customHeight="1">
      <c r="A7" s="188" t="s">
        <v>18</v>
      </c>
      <c r="B7" s="189">
        <v>290729</v>
      </c>
      <c r="C7" s="189">
        <v>295779</v>
      </c>
      <c r="D7" s="189">
        <v>1273195</v>
      </c>
      <c r="E7" s="189">
        <v>1013906</v>
      </c>
      <c r="F7" s="190">
        <v>-20.365222923432778</v>
      </c>
      <c r="G7" s="37"/>
    </row>
    <row r="8" spans="1:14" ht="15.6" customHeight="1">
      <c r="A8" s="188" t="s">
        <v>11</v>
      </c>
      <c r="B8" s="189">
        <v>109853</v>
      </c>
      <c r="C8" s="189">
        <v>126906</v>
      </c>
      <c r="D8" s="189">
        <v>427742</v>
      </c>
      <c r="E8" s="189">
        <v>385790</v>
      </c>
      <c r="F8" s="190">
        <v>-9.8077813261265021</v>
      </c>
      <c r="G8" s="6"/>
    </row>
    <row r="9" spans="1:14" ht="15.6" customHeight="1">
      <c r="A9" s="188" t="s">
        <v>8</v>
      </c>
      <c r="B9" s="189">
        <v>376463</v>
      </c>
      <c r="C9" s="189">
        <v>321134</v>
      </c>
      <c r="D9" s="189">
        <v>1291868</v>
      </c>
      <c r="E9" s="189">
        <v>1457219</v>
      </c>
      <c r="F9" s="190">
        <v>12.799372691327591</v>
      </c>
      <c r="G9" s="6"/>
    </row>
    <row r="10" spans="1:14" ht="15.6" customHeight="1">
      <c r="A10" s="188" t="s">
        <v>10</v>
      </c>
      <c r="B10" s="189">
        <v>151006</v>
      </c>
      <c r="C10" s="189">
        <v>194810</v>
      </c>
      <c r="D10" s="189">
        <v>819820</v>
      </c>
      <c r="E10" s="189">
        <v>723761</v>
      </c>
      <c r="F10" s="190">
        <v>-11.717084238003469</v>
      </c>
    </row>
    <row r="11" spans="1:14" ht="15.6" customHeight="1">
      <c r="A11" s="188" t="s">
        <v>9</v>
      </c>
      <c r="B11" s="189">
        <v>30579</v>
      </c>
      <c r="C11" s="189">
        <v>9365</v>
      </c>
      <c r="D11" s="189">
        <v>121520</v>
      </c>
      <c r="E11" s="189">
        <v>68715</v>
      </c>
      <c r="F11" s="190">
        <v>-43.453752468729427</v>
      </c>
    </row>
    <row r="12" spans="1:14" ht="15.6" customHeight="1">
      <c r="A12" s="188" t="s">
        <v>6</v>
      </c>
      <c r="B12" s="189">
        <v>158853</v>
      </c>
      <c r="C12" s="189">
        <v>119875</v>
      </c>
      <c r="D12" s="189">
        <v>630544</v>
      </c>
      <c r="E12" s="189">
        <v>653597</v>
      </c>
      <c r="F12" s="190">
        <v>3.6560493795833509</v>
      </c>
    </row>
    <row r="13" spans="1:14" ht="15.6" customHeight="1">
      <c r="A13" s="188" t="s">
        <v>175</v>
      </c>
      <c r="B13" s="189">
        <v>23239</v>
      </c>
      <c r="C13" s="189">
        <v>34731</v>
      </c>
      <c r="D13" s="189">
        <v>118444</v>
      </c>
      <c r="E13" s="189">
        <v>110117</v>
      </c>
      <c r="F13" s="190">
        <v>-7.030326567829519</v>
      </c>
    </row>
    <row r="14" spans="1:14" ht="15.6" customHeight="1">
      <c r="A14" s="188" t="s">
        <v>148</v>
      </c>
      <c r="B14" s="189">
        <v>244672</v>
      </c>
      <c r="C14" s="189">
        <v>281278</v>
      </c>
      <c r="D14" s="189">
        <v>1235461</v>
      </c>
      <c r="E14" s="189">
        <v>1197607</v>
      </c>
      <c r="F14" s="190">
        <v>-3.0639575025031149</v>
      </c>
    </row>
    <row r="15" spans="1:14" ht="15.6" customHeight="1">
      <c r="A15" s="188" t="s">
        <v>145</v>
      </c>
      <c r="B15" s="189">
        <v>341722</v>
      </c>
      <c r="C15" s="189">
        <v>340635</v>
      </c>
      <c r="D15" s="189">
        <v>1437802</v>
      </c>
      <c r="E15" s="189">
        <v>1287332</v>
      </c>
      <c r="F15" s="190">
        <v>-10.465279642120411</v>
      </c>
    </row>
    <row r="16" spans="1:14" ht="15.6" customHeight="1">
      <c r="A16" s="188" t="s">
        <v>144</v>
      </c>
      <c r="B16" s="189">
        <v>470706</v>
      </c>
      <c r="C16" s="189">
        <v>666313</v>
      </c>
      <c r="D16" s="189">
        <v>2329464</v>
      </c>
      <c r="E16" s="189">
        <v>2719606</v>
      </c>
      <c r="F16" s="190">
        <v>16.748144637564689</v>
      </c>
      <c r="G16" s="1"/>
    </row>
    <row r="17" spans="1:7" ht="15.6" customHeight="1">
      <c r="A17" s="188" t="s">
        <v>150</v>
      </c>
      <c r="B17" s="189">
        <v>646294</v>
      </c>
      <c r="C17" s="189">
        <v>833538</v>
      </c>
      <c r="D17" s="189">
        <v>2510346</v>
      </c>
      <c r="E17" s="189">
        <v>2647688</v>
      </c>
      <c r="F17" s="190">
        <v>5.4710386536357873</v>
      </c>
      <c r="G17" s="2"/>
    </row>
    <row r="18" spans="1:7" ht="15.6" customHeight="1">
      <c r="A18" s="188" t="s">
        <v>147</v>
      </c>
      <c r="B18" s="189">
        <v>0</v>
      </c>
      <c r="C18" s="189">
        <v>1691</v>
      </c>
      <c r="D18" s="189">
        <v>2700</v>
      </c>
      <c r="E18" s="189">
        <v>4077</v>
      </c>
      <c r="F18" s="190">
        <v>51</v>
      </c>
    </row>
    <row r="19" spans="1:7" ht="15.6" customHeight="1">
      <c r="A19" s="188" t="s">
        <v>143</v>
      </c>
      <c r="B19" s="189">
        <v>301959</v>
      </c>
      <c r="C19" s="189">
        <v>355945</v>
      </c>
      <c r="D19" s="189">
        <v>1058892</v>
      </c>
      <c r="E19" s="189">
        <v>1130558</v>
      </c>
      <c r="F19" s="190">
        <v>6.7680178903986397</v>
      </c>
    </row>
    <row r="20" spans="1:7" ht="15.6" customHeight="1">
      <c r="A20" s="188" t="s">
        <v>142</v>
      </c>
      <c r="B20" s="189">
        <v>1415796</v>
      </c>
      <c r="C20" s="189">
        <v>784267</v>
      </c>
      <c r="D20" s="189">
        <v>4754749</v>
      </c>
      <c r="E20" s="189">
        <v>3025931</v>
      </c>
      <c r="F20" s="190">
        <v>-36.359816259491303</v>
      </c>
    </row>
    <row r="21" spans="1:7" ht="15.6" customHeight="1">
      <c r="A21" s="188" t="s">
        <v>149</v>
      </c>
      <c r="B21" s="189">
        <v>412648</v>
      </c>
      <c r="C21" s="189">
        <v>501892</v>
      </c>
      <c r="D21" s="189">
        <v>1701283</v>
      </c>
      <c r="E21" s="189">
        <v>1644953</v>
      </c>
      <c r="F21" s="190">
        <v>-3.311030557526295</v>
      </c>
    </row>
    <row r="22" spans="1:7" ht="15.6" customHeight="1">
      <c r="A22" s="188" t="s">
        <v>146</v>
      </c>
      <c r="B22" s="189">
        <v>35215</v>
      </c>
      <c r="C22" s="189">
        <v>52436</v>
      </c>
      <c r="D22" s="189">
        <v>146607</v>
      </c>
      <c r="E22" s="189">
        <v>166966</v>
      </c>
      <c r="F22" s="190">
        <v>13.886785760570771</v>
      </c>
    </row>
    <row r="23" spans="1:7" ht="15.6" customHeight="1">
      <c r="A23" s="188" t="s">
        <v>165</v>
      </c>
      <c r="B23" s="189">
        <v>57479</v>
      </c>
      <c r="C23" s="189">
        <v>81245</v>
      </c>
      <c r="D23" s="189">
        <v>354996</v>
      </c>
      <c r="E23" s="189">
        <v>343835</v>
      </c>
      <c r="F23" s="190">
        <v>-3.143979087088312</v>
      </c>
    </row>
    <row r="24" spans="1:7" ht="15.6" customHeight="1">
      <c r="A24" s="188" t="s">
        <v>141</v>
      </c>
      <c r="B24" s="189">
        <v>64106</v>
      </c>
      <c r="C24" s="189">
        <v>21277</v>
      </c>
      <c r="D24" s="189">
        <v>380907</v>
      </c>
      <c r="E24" s="189">
        <v>205419</v>
      </c>
      <c r="F24" s="190">
        <v>-46.071088218384013</v>
      </c>
    </row>
    <row r="25" spans="1:7" ht="15.6" customHeight="1">
      <c r="A25" s="188" t="s">
        <v>140</v>
      </c>
      <c r="B25" s="189">
        <v>3710</v>
      </c>
      <c r="C25" s="189">
        <v>4716</v>
      </c>
      <c r="D25" s="189">
        <v>3710</v>
      </c>
      <c r="E25" s="189">
        <v>10997</v>
      </c>
      <c r="F25" s="190">
        <v>196.4150943396227</v>
      </c>
    </row>
    <row r="26" spans="1:7" ht="15.6" customHeight="1">
      <c r="A26" s="188" t="s">
        <v>152</v>
      </c>
      <c r="B26" s="189">
        <v>102800</v>
      </c>
      <c r="C26" s="189">
        <v>45751</v>
      </c>
      <c r="D26" s="189">
        <v>250844</v>
      </c>
      <c r="E26" s="189">
        <v>285167</v>
      </c>
      <c r="F26" s="190">
        <v>13.68300617116614</v>
      </c>
    </row>
    <row r="27" spans="1:7" ht="15.6" customHeight="1">
      <c r="A27" s="188" t="s">
        <v>173</v>
      </c>
      <c r="B27" s="189">
        <v>66688</v>
      </c>
      <c r="C27" s="189">
        <v>82806</v>
      </c>
      <c r="D27" s="189">
        <v>342845</v>
      </c>
      <c r="E27" s="189">
        <v>284720</v>
      </c>
      <c r="F27" s="190">
        <v>-16.953725444442821</v>
      </c>
    </row>
    <row r="28" spans="1:7" ht="15.6" customHeight="1">
      <c r="A28" s="188" t="s">
        <v>177</v>
      </c>
      <c r="B28" s="189">
        <v>15467</v>
      </c>
      <c r="C28" s="189">
        <v>14851</v>
      </c>
      <c r="D28" s="189">
        <v>130401</v>
      </c>
      <c r="E28" s="189">
        <v>110639</v>
      </c>
      <c r="F28" s="190">
        <v>-15.15479175773191</v>
      </c>
    </row>
    <row r="29" spans="1:7" ht="15.6" customHeight="1">
      <c r="A29" s="188" t="s">
        <v>178</v>
      </c>
      <c r="B29" s="189">
        <v>204944</v>
      </c>
      <c r="C29" s="189">
        <v>249596</v>
      </c>
      <c r="D29" s="189">
        <v>971020</v>
      </c>
      <c r="E29" s="189">
        <v>1044494</v>
      </c>
      <c r="F29" s="190">
        <v>7.5666824576218801</v>
      </c>
    </row>
    <row r="30" spans="1:7" ht="15.6" customHeight="1">
      <c r="A30" s="188" t="s">
        <v>179</v>
      </c>
      <c r="B30" s="189">
        <v>165954</v>
      </c>
      <c r="C30" s="189">
        <v>154772</v>
      </c>
      <c r="D30" s="189">
        <v>747000</v>
      </c>
      <c r="E30" s="189">
        <v>568358</v>
      </c>
      <c r="F30" s="190">
        <v>-23.914591700133869</v>
      </c>
    </row>
    <row r="31" spans="1:7" ht="15.6" customHeight="1">
      <c r="A31" s="188" t="s">
        <v>180</v>
      </c>
      <c r="B31" s="189">
        <v>683832</v>
      </c>
      <c r="C31" s="189">
        <v>663627</v>
      </c>
      <c r="D31" s="189">
        <v>2810599</v>
      </c>
      <c r="E31" s="189">
        <v>2993769</v>
      </c>
      <c r="F31" s="190">
        <v>6.5171161022970523</v>
      </c>
    </row>
    <row r="32" spans="1:7" ht="15.6" customHeight="1">
      <c r="A32" s="188" t="s">
        <v>181</v>
      </c>
      <c r="B32" s="189">
        <v>219075</v>
      </c>
      <c r="C32" s="189">
        <v>208179</v>
      </c>
      <c r="D32" s="189">
        <v>828678</v>
      </c>
      <c r="E32" s="189">
        <v>753011</v>
      </c>
      <c r="F32" s="190">
        <v>-9.1310496960218615</v>
      </c>
    </row>
    <row r="33" spans="1:6" ht="15.6" customHeight="1">
      <c r="A33" s="188" t="s">
        <v>182</v>
      </c>
      <c r="B33" s="189">
        <v>21043</v>
      </c>
      <c r="C33" s="189">
        <v>22951</v>
      </c>
      <c r="D33" s="189">
        <v>86798</v>
      </c>
      <c r="E33" s="189">
        <v>75486</v>
      </c>
      <c r="F33" s="190">
        <v>-13.03255835387912</v>
      </c>
    </row>
    <row r="34" spans="1:6" ht="15.6" customHeight="1">
      <c r="A34" s="188" t="s">
        <v>183</v>
      </c>
      <c r="B34" s="189">
        <v>18826</v>
      </c>
      <c r="C34" s="189">
        <v>37730</v>
      </c>
      <c r="D34" s="189">
        <v>111438</v>
      </c>
      <c r="E34" s="189">
        <v>135171</v>
      </c>
      <c r="F34" s="190">
        <v>21.297044096268781</v>
      </c>
    </row>
    <row r="35" spans="1:6" ht="15.6" customHeight="1">
      <c r="A35" s="156" t="s">
        <v>153</v>
      </c>
      <c r="B35" s="76">
        <f>SUM(B7:B34)</f>
        <v>6633658</v>
      </c>
      <c r="C35" s="77">
        <f>SUM(C7:C34)</f>
        <v>6508096</v>
      </c>
      <c r="D35" s="76">
        <f>SUM(D7:D34)</f>
        <v>26879673</v>
      </c>
      <c r="E35" s="78">
        <f>SUM(E7:E34)</f>
        <v>25048889</v>
      </c>
      <c r="F35" s="140">
        <f>E35*100/D35-100</f>
        <v>-6.8110352384123161</v>
      </c>
    </row>
    <row r="36" spans="1:6" ht="15.6" customHeight="1">
      <c r="A36" s="73" t="s">
        <v>56</v>
      </c>
      <c r="B36" s="72"/>
      <c r="D36" s="72"/>
      <c r="E36" s="23"/>
      <c r="F36" s="23"/>
    </row>
  </sheetData>
  <mergeCells count="3">
    <mergeCell ref="B5:C5"/>
    <mergeCell ref="D5:F5"/>
    <mergeCell ref="A5:A6"/>
  </mergeCells>
  <conditionalFormatting sqref="A7:F34">
    <cfRule type="expression" dxfId="61" priority="2">
      <formula>MOD(ROW(),2)=0</formula>
    </cfRule>
  </conditionalFormatting>
  <conditionalFormatting sqref="F7:F35">
    <cfRule type="expression" dxfId="60" priority="1">
      <formula>F7&lt;0</formula>
    </cfRule>
  </conditionalFormatting>
  <pageMargins left="0.62992125984252001" right="0.23622047244094499" top="0.78740157480314998" bottom="0.23622047244094499" header="0.31496062992126" footer="0.15748031496063"/>
  <pageSetup paperSize="9"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1DF40704-024A-4A26-9DC1-3207D90A6339}">
  <ds:schemaRefs/>
</ds:datastoreItem>
</file>

<file path=customXml/itemProps2.xml><?xml version="1.0" encoding="utf-8"?>
<ds:datastoreItem xmlns:ds="http://schemas.openxmlformats.org/officeDocument/2006/customXml" ds:itemID="{635FB22F-BDB4-4FD1-AFF0-CD2A6598E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45</vt:i4>
      </vt:variant>
      <vt:variant>
        <vt:lpstr>Rangos con nombre</vt:lpstr>
      </vt:variant>
      <vt:variant>
        <vt:i4>44</vt:i4>
      </vt:variant>
    </vt:vector>
  </HeadingPairs>
  <TitlesOfParts>
    <vt:vector size="89" baseType="lpstr">
      <vt:lpstr>Portada</vt:lpstr>
      <vt:lpstr>Cálculo</vt:lpstr>
      <vt:lpstr>Resumen general</vt:lpstr>
      <vt:lpstr>Resumen naturalezas3</vt:lpstr>
      <vt:lpstr>Resumen naturalezas</vt:lpstr>
      <vt:lpstr>Total tráfico</vt:lpstr>
      <vt:lpstr>Total presentación</vt:lpstr>
      <vt:lpstr>Líquidos</vt:lpstr>
      <vt:lpstr>Sólidos</vt:lpstr>
      <vt:lpstr>Mercancía general</vt:lpstr>
      <vt:lpstr>Mercancías contenedores</vt:lpstr>
      <vt:lpstr>Pesca</vt:lpstr>
      <vt:lpstr>Avituallamiento</vt:lpstr>
      <vt:lpstr>Avi. combustibles</vt:lpstr>
      <vt:lpstr>Tráfico interior</vt:lpstr>
      <vt:lpstr>Mercancías tránsito</vt:lpstr>
      <vt:lpstr>Mercan. contene. tránsito</vt:lpstr>
      <vt:lpstr>Ro-Ro</vt:lpstr>
      <vt:lpstr>Ro-Ro UTIS</vt:lpstr>
      <vt:lpstr>TEUS</vt:lpstr>
      <vt:lpstr>TEUS tránsito</vt:lpstr>
      <vt:lpstr>TEUS nacional</vt:lpstr>
      <vt:lpstr>TEUS exterior</vt:lpstr>
      <vt:lpstr>Buques número</vt:lpstr>
      <vt:lpstr>Buques GT</vt:lpstr>
      <vt:lpstr>Cruceros</vt:lpstr>
      <vt:lpstr>Pasajeros total</vt:lpstr>
      <vt:lpstr>Pasajeros regulares</vt:lpstr>
      <vt:lpstr>Pasajeros crucero</vt:lpstr>
      <vt:lpstr>Automóviles régimen pasaje</vt:lpstr>
      <vt:lpstr>Automóviles régimen mercancía</vt:lpstr>
      <vt:lpstr>Portada (2)</vt:lpstr>
      <vt:lpstr>Import total</vt:lpstr>
      <vt:lpstr>Import GL</vt:lpstr>
      <vt:lpstr>Import GS</vt:lpstr>
      <vt:lpstr>Import MG</vt:lpstr>
      <vt:lpstr>Export total</vt:lpstr>
      <vt:lpstr>Export GL</vt:lpstr>
      <vt:lpstr>Export GS</vt:lpstr>
      <vt:lpstr>Export MG</vt:lpstr>
      <vt:lpstr>Portada (3)</vt:lpstr>
      <vt:lpstr>Evolución Mensual (t)</vt:lpstr>
      <vt:lpstr>Evolución Mensual %</vt:lpstr>
      <vt:lpstr>Evolución Interanual (t)</vt:lpstr>
      <vt:lpstr>Evolución Interanual %</vt:lpstr>
      <vt:lpstr>'Automóviles régimen mercancía'!Área_de_impresión</vt:lpstr>
      <vt:lpstr>'Automóviles régimen pasaje'!Área_de_impresión</vt:lpstr>
      <vt:lpstr>'Avi. combustibles'!Área_de_impresión</vt:lpstr>
      <vt:lpstr>Avituallamiento!Área_de_impresión</vt:lpstr>
      <vt:lpstr>'Buques GT'!Área_de_impresión</vt:lpstr>
      <vt:lpstr>'Buques número'!Área_de_impresión</vt:lpstr>
      <vt:lpstr>Cruceros!Área_de_impresión</vt:lpstr>
      <vt:lpstr>'Evolución Interanual %'!Área_de_impresión</vt:lpstr>
      <vt:lpstr>'Evolución Interanual (t)'!Área_de_impresión</vt:lpstr>
      <vt:lpstr>'Evolución Mensual %'!Área_de_impresión</vt:lpstr>
      <vt:lpstr>'Evolución Mensual (t)'!Área_de_impresión</vt:lpstr>
      <vt:lpstr>'Export GL'!Área_de_impresión</vt:lpstr>
      <vt:lpstr>'Export GS'!Área_de_impresión</vt:lpstr>
      <vt:lpstr>'Export MG'!Área_de_impresión</vt:lpstr>
      <vt:lpstr>'Export total'!Área_de_impresión</vt:lpstr>
      <vt:lpstr>'Import GL'!Área_de_impresión</vt:lpstr>
      <vt:lpstr>'Import GS'!Área_de_impresión</vt:lpstr>
      <vt:lpstr>'Import MG'!Área_de_impresión</vt:lpstr>
      <vt:lpstr>'Import total'!Área_de_impresión</vt:lpstr>
      <vt:lpstr>Líquidos!Área_de_impresión</vt:lpstr>
      <vt:lpstr>'Mercan. contene. tránsito'!Área_de_impresión</vt:lpstr>
      <vt:lpstr>'Mercancía general'!Área_de_impresión</vt:lpstr>
      <vt:lpstr>'Mercancías contenedores'!Área_de_impresión</vt:lpstr>
      <vt:lpstr>'Mercancías tránsito'!Área_de_impresión</vt:lpstr>
      <vt:lpstr>'Pasajeros crucero'!Área_de_impresión</vt:lpstr>
      <vt:lpstr>'Pasajeros regulares'!Área_de_impresión</vt:lpstr>
      <vt:lpstr>'Pasajeros total'!Área_de_impresión</vt:lpstr>
      <vt:lpstr>Pesca!Área_de_impresión</vt:lpstr>
      <vt:lpstr>Portada!Área_de_impresión</vt:lpstr>
      <vt:lpstr>'Portada (2)'!Área_de_impresión</vt:lpstr>
      <vt:lpstr>'Portada (3)'!Área_de_impresión</vt:lpstr>
      <vt:lpstr>'Resumen general'!Área_de_impresión</vt:lpstr>
      <vt:lpstr>'Resumen naturalezas'!Área_de_impresión</vt:lpstr>
      <vt:lpstr>'Resumen naturalezas3'!Área_de_impresión</vt:lpstr>
      <vt:lpstr>'Ro-Ro'!Área_de_impresión</vt:lpstr>
      <vt:lpstr>'Ro-Ro UTIS'!Área_de_impresión</vt:lpstr>
      <vt:lpstr>Sólidos!Área_de_impresión</vt:lpstr>
      <vt:lpstr>TEUS!Área_de_impresión</vt:lpstr>
      <vt:lpstr>'TEUS exterior'!Área_de_impresión</vt:lpstr>
      <vt:lpstr>'TEUS nacional'!Área_de_impresión</vt:lpstr>
      <vt:lpstr>'TEUS tránsito'!Área_de_impresión</vt:lpstr>
      <vt:lpstr>'Total presentación'!Área_de_impresión</vt:lpstr>
      <vt:lpstr>'Total tráfico'!Área_de_impresión</vt:lpstr>
      <vt:lpstr>'Tráfico interior'!Área_de_impresión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Bartolomé Jiménez</dc:creator>
  <cp:keywords/>
  <dc:description/>
  <cp:lastModifiedBy>Raquel Bartolomé Jiménez</cp:lastModifiedBy>
  <cp:lastPrinted>2026-08-21T12:01:24Z</cp:lastPrinted>
  <dcterms:created xsi:type="dcterms:W3CDTF">2014-04-30T10:51:23Z</dcterms:created>
  <dcterms:modified xsi:type="dcterms:W3CDTF">2026-08-24T07:41:01Z</dcterms:modified>
  <cp:category/>
</cp:coreProperties>
</file>