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theme/themeOverride27.xml" ContentType="application/vnd.openxmlformats-officedocument.themeOverrid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theme/themeOverride28.xml" ContentType="application/vnd.openxmlformats-officedocument.themeOverrid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theme/themeOverride29.xml" ContentType="application/vnd.openxmlformats-officedocument.themeOverrid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theme/themeOverride30.xml" ContentType="application/vnd.openxmlformats-officedocument.themeOverrid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theme/themeOverride31.xml" ContentType="application/vnd.openxmlformats-officedocument.themeOverrid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theme/themeOverride32.xml" ContentType="application/vnd.openxmlformats-officedocument.themeOverride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2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4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44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Resumen\"/>
    </mc:Choice>
  </mc:AlternateContent>
  <xr:revisionPtr revIDLastSave="0" documentId="13_ncr:1_{F34E7AF3-C1E6-4B6E-8D72-2AB8A933C4ED}" xr6:coauthVersionLast="47" xr6:coauthVersionMax="47" xr10:uidLastSave="{00000000-0000-0000-0000-000000000000}"/>
  <bookViews>
    <workbookView xWindow="-28920" yWindow="-120" windowWidth="29040" windowHeight="15720" tabRatio="863" xr2:uid="{00000000-000D-0000-FFFF-FFFF00000000}"/>
  </bookViews>
  <sheets>
    <sheet name="Portada" sheetId="41" r:id="rId1"/>
    <sheet name="Cálculo" sheetId="37" state="hidden" r:id="rId2"/>
    <sheet name="Resumen general" sheetId="6" r:id="rId3"/>
    <sheet name="Resumen naturalezas3" sheetId="39" state="hidden" r:id="rId4"/>
    <sheet name="Resumen naturalezas" sheetId="40" r:id="rId5"/>
    <sheet name="Total tráfico" sheetId="7" r:id="rId6"/>
    <sheet name="Total presentación" sheetId="9" r:id="rId7"/>
    <sheet name="Líquidos" sheetId="10" r:id="rId8"/>
    <sheet name="Sólidos" sheetId="11" r:id="rId9"/>
    <sheet name="Mercancía general" sheetId="12" r:id="rId10"/>
    <sheet name="Mercancías contenedores" sheetId="13" r:id="rId11"/>
    <sheet name="Pesca" sheetId="14" r:id="rId12"/>
    <sheet name="Avituallamiento" sheetId="15" r:id="rId13"/>
    <sheet name="Avi. combustibles" sheetId="16" r:id="rId14"/>
    <sheet name="Tráfico interior" sheetId="17" r:id="rId15"/>
    <sheet name="Mercancías tránsito" sheetId="18" r:id="rId16"/>
    <sheet name="Mercan. contene. tránsito" sheetId="19" r:id="rId17"/>
    <sheet name="Ro-Ro" sheetId="20" r:id="rId18"/>
    <sheet name="Ro-Ro UTIS" sheetId="21" r:id="rId19"/>
    <sheet name="TEUS" sheetId="22" r:id="rId20"/>
    <sheet name="TEUS tránsito" sheetId="24" r:id="rId21"/>
    <sheet name="TEUS nacional" sheetId="25" r:id="rId22"/>
    <sheet name="TEUS exterior" sheetId="26" r:id="rId23"/>
    <sheet name="Buques número" sheetId="32" r:id="rId24"/>
    <sheet name="Buques GT" sheetId="33" r:id="rId25"/>
    <sheet name="Cruceros" sheetId="34" r:id="rId26"/>
    <sheet name="Pasajeros total" sheetId="28" r:id="rId27"/>
    <sheet name="Pasajeros regulares" sheetId="38" r:id="rId28"/>
    <sheet name="Pasajeros crucero" sheetId="29" r:id="rId29"/>
    <sheet name="Automóviles régimen pasaje" sheetId="30" r:id="rId30"/>
    <sheet name="Automóviles régimen mercancía" sheetId="31" r:id="rId31"/>
    <sheet name="Portada (2)" sheetId="42" r:id="rId32"/>
    <sheet name="Import total" sheetId="43" r:id="rId33"/>
    <sheet name="Import GL" sheetId="44" r:id="rId34"/>
    <sheet name="Import GS" sheetId="45" r:id="rId35"/>
    <sheet name="Import MG" sheetId="46" r:id="rId36"/>
    <sheet name="Export total" sheetId="47" r:id="rId37"/>
    <sheet name="Export GL" sheetId="48" r:id="rId38"/>
    <sheet name="Export GS" sheetId="49" r:id="rId39"/>
    <sheet name="Export MG" sheetId="50" r:id="rId40"/>
    <sheet name="Portada (3)" sheetId="56" r:id="rId41"/>
    <sheet name="Evolución Mensual (t)" sheetId="57" r:id="rId42"/>
    <sheet name="Evolución Mensual %" sheetId="58" r:id="rId43"/>
    <sheet name="Evolución Interanual (t)" sheetId="59" r:id="rId44"/>
    <sheet name="Evolución Interanual %" sheetId="60" r:id="rId45"/>
  </sheets>
  <definedNames>
    <definedName name="_xlnm.Print_Area" localSheetId="30">'Automóviles régimen mercancía'!$A$1:$N$36</definedName>
    <definedName name="_xlnm.Print_Area" localSheetId="29">'Automóviles régimen pasaje'!$A$1:$N$36</definedName>
    <definedName name="_xlnm.Print_Area" localSheetId="13">'Avi. combustibles'!$A$1:$N$36</definedName>
    <definedName name="_xlnm.Print_Area" localSheetId="12">Avituallamiento!$A$1:$N$36</definedName>
    <definedName name="_xlnm.Print_Area" localSheetId="24">'Buques GT'!$A$1:$N$36</definedName>
    <definedName name="_xlnm.Print_Area" localSheetId="23">'Buques número'!$A$1:$N$36</definedName>
    <definedName name="_xlnm.Print_Area" localSheetId="25">Cruceros!$A$1:$N$36</definedName>
    <definedName name="_xlnm.Print_Area" localSheetId="44">'Evolución Interanual %'!$A$1:$X$59</definedName>
    <definedName name="_xlnm.Print_Area" localSheetId="43">'Evolución Interanual (t)'!$A$1:$X$58</definedName>
    <definedName name="_xlnm.Print_Area" localSheetId="42">'Evolución Mensual %'!$A$1:$X$58</definedName>
    <definedName name="_xlnm.Print_Area" localSheetId="41">'Evolución Mensual (t)'!$A$1:$X$58</definedName>
    <definedName name="_xlnm.Print_Area" localSheetId="37">'Export GL'!$A$1:$N$36</definedName>
    <definedName name="_xlnm.Print_Area" localSheetId="38">'Export GS'!$A$1:$N$36</definedName>
    <definedName name="_xlnm.Print_Area" localSheetId="39">'Export MG'!$A$1:$N$36</definedName>
    <definedName name="_xlnm.Print_Area" localSheetId="36">'Export total'!$A$1:$N$36</definedName>
    <definedName name="_xlnm.Print_Area" localSheetId="33">'Import GL'!$A$1:$N$36</definedName>
    <definedName name="_xlnm.Print_Area" localSheetId="34">'Import GS'!$A$1:$N$36</definedName>
    <definedName name="_xlnm.Print_Area" localSheetId="35">'Import MG'!$A$1:$N$36</definedName>
    <definedName name="_xlnm.Print_Area" localSheetId="32">'Import total'!$A$1:$N$36</definedName>
    <definedName name="_xlnm.Print_Area" localSheetId="7">Líquidos!$A$1:$N$36</definedName>
    <definedName name="_xlnm.Print_Area" localSheetId="16">'Mercan. contene. tránsito'!$A$1:$N$36</definedName>
    <definedName name="_xlnm.Print_Area" localSheetId="9">'Mercancía general'!$A$1:$N$36</definedName>
    <definedName name="_xlnm.Print_Area" localSheetId="10">'Mercancías contenedores'!$A$1:$N$36</definedName>
    <definedName name="_xlnm.Print_Area" localSheetId="15">'Mercancías tránsito'!$A$1:$N$36</definedName>
    <definedName name="_xlnm.Print_Area" localSheetId="28">'Pasajeros crucero'!$A$1:$N$36</definedName>
    <definedName name="_xlnm.Print_Area" localSheetId="27">'Pasajeros regulares'!$A$1:$N$36</definedName>
    <definedName name="_xlnm.Print_Area" localSheetId="26">'Pasajeros total'!$A$1:$N$36</definedName>
    <definedName name="_xlnm.Print_Area" localSheetId="11">Pesca!$A$1:$N$36</definedName>
    <definedName name="_xlnm.Print_Area" localSheetId="0">Portada!$A$1:$K$47</definedName>
    <definedName name="_xlnm.Print_Area" localSheetId="31">'Portada (2)'!$A$1:$K$47</definedName>
    <definedName name="_xlnm.Print_Area" localSheetId="40">'Portada (3)'!$A$1:$K$47</definedName>
    <definedName name="_xlnm.Print_Area" localSheetId="2">'Resumen general'!$A$1:$I$36</definedName>
    <definedName name="_xlnm.Print_Area" localSheetId="4">'Resumen naturalezas'!$A$1:$N$49</definedName>
    <definedName name="_xlnm.Print_Area" localSheetId="3">'Resumen naturalezas3'!$A$1:$N$50</definedName>
    <definedName name="_xlnm.Print_Area" localSheetId="17">'Ro-Ro'!$A$1:$N$36</definedName>
    <definedName name="_xlnm.Print_Area" localSheetId="18">'Ro-Ro UTIS'!$A$1:$N$36</definedName>
    <definedName name="_xlnm.Print_Area" localSheetId="8">Sólidos!$A$1:$N$36</definedName>
    <definedName name="_xlnm.Print_Area" localSheetId="19">TEUS!$A$1:$N$36</definedName>
    <definedName name="_xlnm.Print_Area" localSheetId="22">'TEUS exterior'!$A$1:$N$36</definedName>
    <definedName name="_xlnm.Print_Area" localSheetId="21">'TEUS nacional'!$A$1:$N$36</definedName>
    <definedName name="_xlnm.Print_Area" localSheetId="20">'TEUS tránsito'!$A$1:$N$36</definedName>
    <definedName name="_xlnm.Print_Area" localSheetId="6">'Total presentación'!$A$1:$N$36</definedName>
    <definedName name="_xlnm.Print_Area" localSheetId="5">'Total tráfico'!$A$1:$N$36</definedName>
    <definedName name="_xlnm.Print_Area" localSheetId="14">'Tráfico interior'!$A$1:$N$36</definedName>
    <definedName name="CABECERA">#REF!</definedName>
    <definedName name="CONCEPTO">#REF!</definedName>
    <definedName name="LblRes00_Acum">#REF!</definedName>
    <definedName name="LblRes00_Mes">#REF!</definedName>
    <definedName name="LblRes00_Var">#REF!</definedName>
    <definedName name="LblRes01_1_Acum">#REF!</definedName>
    <definedName name="LblRes01_1_Mes">#REF!</definedName>
    <definedName name="LblRes01_Acum">#REF!</definedName>
    <definedName name="LblRes01_Mes">#REF!</definedName>
    <definedName name="LblRes02_Acum">#REF!</definedName>
    <definedName name="LblRes02_Mes">#REF!</definedName>
    <definedName name="LblRes03_Acum">#REF!</definedName>
    <definedName name="LblRes03_Mes">#REF!</definedName>
    <definedName name="LblRes04_Acum">#REF!</definedName>
    <definedName name="LblRes04_Mes">#REF!</definedName>
    <definedName name="LblRes05_Acum">#REF!</definedName>
    <definedName name="LblRes05_Mes">#REF!</definedName>
    <definedName name="LblRes06_Acum">#REF!</definedName>
    <definedName name="LblRes06_Mes">#REF!</definedName>
    <definedName name="LblRes07_1_Acum">#REF!</definedName>
    <definedName name="LblRes07_1_Mes">#REF!</definedName>
    <definedName name="LblRes07_Acum">#REF!</definedName>
    <definedName name="LblRes07_Mes">#REF!</definedName>
    <definedName name="LblRes08_Acum">#REF!</definedName>
    <definedName name="LblRes08_Mes">#REF!</definedName>
    <definedName name="LblRes09_Acum">#REF!</definedName>
    <definedName name="LblRes09_Mes">#REF!</definedName>
    <definedName name="LblRes10_1_Acum">#REF!</definedName>
    <definedName name="LblRes10_1_Mes">#REF!</definedName>
    <definedName name="LblRes10_2_Acum">#REF!</definedName>
    <definedName name="LblRes10_2_Mes">#REF!</definedName>
    <definedName name="LblRes10_3_Acum">#REF!</definedName>
    <definedName name="LblRes10_3_Mes">#REF!</definedName>
    <definedName name="LblRes10_4_Acum">#REF!</definedName>
    <definedName name="LblRes10_4_Mes">#REF!</definedName>
    <definedName name="LblRes10_Acum">#REF!</definedName>
    <definedName name="LblRes10_Mes">#REF!</definedName>
    <definedName name="LblRes11_1_Acum">#REF!</definedName>
    <definedName name="LblRes11_1_Mes">#REF!</definedName>
    <definedName name="LblRes11_2_Acum">#REF!</definedName>
    <definedName name="LblRes11_2_Mes">#REF!</definedName>
    <definedName name="LblRes11_Acum">#REF!</definedName>
    <definedName name="LblRes11_Mes">#REF!</definedName>
    <definedName name="LblRes12_1_Acum">#REF!</definedName>
    <definedName name="LblRes12_1_Mes">#REF!</definedName>
    <definedName name="LblRes12_2_Acum">#REF!</definedName>
    <definedName name="LblRes12_2_Mes">#REF!</definedName>
    <definedName name="LblRes12_3_Acum">#REF!</definedName>
    <definedName name="LblRes12_3_Mes">#REF!</definedName>
    <definedName name="PROVINCIAS">#REF!</definedName>
    <definedName name="TxtFech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50" l="1"/>
  <c r="F35" i="50" s="1"/>
  <c r="D35" i="50"/>
  <c r="C35" i="50"/>
  <c r="B35" i="50"/>
  <c r="E35" i="49"/>
  <c r="F35" i="49" s="1"/>
  <c r="D35" i="49"/>
  <c r="C35" i="49"/>
  <c r="B35" i="49"/>
  <c r="E35" i="48"/>
  <c r="D35" i="48"/>
  <c r="F35" i="48" s="1"/>
  <c r="C35" i="48"/>
  <c r="B35" i="48"/>
  <c r="E35" i="47"/>
  <c r="F35" i="47" s="1"/>
  <c r="D35" i="47"/>
  <c r="C35" i="47"/>
  <c r="B35" i="47"/>
  <c r="E35" i="46"/>
  <c r="D35" i="46"/>
  <c r="F35" i="46" s="1"/>
  <c r="C35" i="46"/>
  <c r="B35" i="46"/>
  <c r="E35" i="45"/>
  <c r="F35" i="45" s="1"/>
  <c r="D35" i="45"/>
  <c r="C35" i="45"/>
  <c r="B35" i="45"/>
  <c r="E35" i="44"/>
  <c r="D35" i="44"/>
  <c r="F35" i="44" s="1"/>
  <c r="C35" i="44"/>
  <c r="B35" i="44"/>
  <c r="E35" i="43"/>
  <c r="F35" i="43" s="1"/>
  <c r="D35" i="43"/>
  <c r="C35" i="43"/>
  <c r="B35" i="43"/>
  <c r="AA2" i="43"/>
  <c r="AA1" i="43"/>
  <c r="E35" i="31"/>
  <c r="F35" i="31" s="1"/>
  <c r="D35" i="31"/>
  <c r="C35" i="31"/>
  <c r="B35" i="31"/>
  <c r="E35" i="30"/>
  <c r="F35" i="30" s="1"/>
  <c r="D35" i="30"/>
  <c r="C35" i="30"/>
  <c r="B35" i="30"/>
  <c r="E35" i="29"/>
  <c r="F35" i="29" s="1"/>
  <c r="D35" i="29"/>
  <c r="C35" i="29"/>
  <c r="B35" i="29"/>
  <c r="F35" i="38"/>
  <c r="E35" i="38"/>
  <c r="D35" i="38"/>
  <c r="C35" i="38"/>
  <c r="B35" i="38"/>
  <c r="F35" i="28"/>
  <c r="E35" i="28"/>
  <c r="D35" i="28"/>
  <c r="C35" i="28"/>
  <c r="B35" i="28"/>
  <c r="E35" i="34"/>
  <c r="F35" i="34" s="1"/>
  <c r="D35" i="34"/>
  <c r="C35" i="34"/>
  <c r="B35" i="34"/>
  <c r="E35" i="33"/>
  <c r="F35" i="33" s="1"/>
  <c r="D35" i="33"/>
  <c r="C35" i="33"/>
  <c r="B35" i="33"/>
  <c r="F35" i="32"/>
  <c r="E35" i="32"/>
  <c r="D35" i="32"/>
  <c r="C35" i="32"/>
  <c r="B35" i="32"/>
  <c r="E35" i="26"/>
  <c r="F35" i="26" s="1"/>
  <c r="D35" i="26"/>
  <c r="C35" i="26"/>
  <c r="B35" i="26"/>
  <c r="E35" i="25"/>
  <c r="F35" i="25" s="1"/>
  <c r="D35" i="25"/>
  <c r="C35" i="25"/>
  <c r="B35" i="25"/>
  <c r="E35" i="24"/>
  <c r="F35" i="24" s="1"/>
  <c r="D35" i="24"/>
  <c r="C35" i="24"/>
  <c r="B35" i="24"/>
  <c r="E35" i="22"/>
  <c r="F35" i="22" s="1"/>
  <c r="D35" i="22"/>
  <c r="C35" i="22"/>
  <c r="B35" i="22"/>
  <c r="E35" i="21"/>
  <c r="D35" i="21"/>
  <c r="F35" i="21" s="1"/>
  <c r="C35" i="21"/>
  <c r="B35" i="21"/>
  <c r="E35" i="20"/>
  <c r="D35" i="20"/>
  <c r="F35" i="20" s="1"/>
  <c r="C35" i="20"/>
  <c r="B35" i="20"/>
  <c r="F35" i="19"/>
  <c r="E35" i="19"/>
  <c r="D35" i="19"/>
  <c r="C35" i="19"/>
  <c r="B35" i="19"/>
  <c r="E35" i="18"/>
  <c r="F35" i="18" s="1"/>
  <c r="D35" i="18"/>
  <c r="C35" i="18"/>
  <c r="B35" i="18"/>
  <c r="F35" i="17"/>
  <c r="E35" i="17"/>
  <c r="D35" i="17"/>
  <c r="C35" i="17"/>
  <c r="B35" i="17"/>
  <c r="F35" i="16"/>
  <c r="E35" i="16"/>
  <c r="D35" i="16"/>
  <c r="C35" i="16"/>
  <c r="B35" i="16"/>
  <c r="E35" i="15"/>
  <c r="F35" i="15" s="1"/>
  <c r="D35" i="15"/>
  <c r="C35" i="15"/>
  <c r="B35" i="15"/>
  <c r="E35" i="14"/>
  <c r="D35" i="14"/>
  <c r="F35" i="14" s="1"/>
  <c r="C35" i="14"/>
  <c r="B35" i="14"/>
  <c r="F35" i="13"/>
  <c r="E35" i="13"/>
  <c r="D35" i="13"/>
  <c r="C35" i="13"/>
  <c r="B35" i="13"/>
  <c r="E35" i="12"/>
  <c r="F35" i="12" s="1"/>
  <c r="D35" i="12"/>
  <c r="C35" i="12"/>
  <c r="B35" i="12"/>
  <c r="E35" i="11"/>
  <c r="F35" i="11" s="1"/>
  <c r="D35" i="11"/>
  <c r="C35" i="11"/>
  <c r="B35" i="11"/>
  <c r="E35" i="10"/>
  <c r="F35" i="10" s="1"/>
  <c r="D35" i="10"/>
  <c r="C35" i="10"/>
  <c r="B35" i="10"/>
  <c r="E35" i="9"/>
  <c r="F35" i="9" s="1"/>
  <c r="D35" i="9"/>
  <c r="C35" i="9"/>
  <c r="B35" i="9"/>
  <c r="E35" i="7"/>
  <c r="F35" i="7" s="1"/>
  <c r="D35" i="7"/>
  <c r="C35" i="7"/>
  <c r="B35" i="7"/>
  <c r="AA2" i="7"/>
  <c r="AA1" i="7"/>
  <c r="N48" i="40"/>
  <c r="M48" i="40"/>
  <c r="L48" i="40"/>
  <c r="K48" i="40"/>
  <c r="H48" i="40"/>
  <c r="I48" i="40" s="1"/>
  <c r="G48" i="40"/>
  <c r="J48" i="40" s="1"/>
  <c r="F48" i="40"/>
  <c r="D48" i="40"/>
  <c r="E48" i="40" s="1"/>
  <c r="C48" i="40"/>
  <c r="N48" i="39"/>
  <c r="M48" i="39"/>
  <c r="L48" i="39"/>
  <c r="K48" i="39"/>
  <c r="H48" i="39"/>
  <c r="I48" i="39" s="1"/>
  <c r="G48" i="39"/>
  <c r="J48" i="39" s="1"/>
  <c r="F48" i="39"/>
  <c r="D48" i="39"/>
  <c r="E48" i="39" s="1"/>
  <c r="C48" i="39"/>
  <c r="N47" i="39"/>
  <c r="M47" i="39"/>
  <c r="J47" i="39"/>
  <c r="I47" i="39"/>
  <c r="F47" i="39"/>
  <c r="E47" i="39"/>
  <c r="N46" i="39"/>
  <c r="M46" i="39"/>
  <c r="J46" i="39"/>
  <c r="I46" i="39"/>
  <c r="F46" i="39"/>
  <c r="E46" i="39"/>
  <c r="N45" i="39"/>
  <c r="M45" i="39"/>
  <c r="J45" i="39"/>
  <c r="I45" i="39"/>
  <c r="F45" i="39"/>
  <c r="E45" i="39"/>
  <c r="N44" i="39"/>
  <c r="M44" i="39"/>
  <c r="J44" i="39"/>
  <c r="I44" i="39"/>
  <c r="F44" i="39"/>
  <c r="E44" i="39"/>
  <c r="N43" i="39"/>
  <c r="M43" i="39"/>
  <c r="J43" i="39"/>
  <c r="I43" i="39"/>
  <c r="F43" i="39"/>
  <c r="E43" i="39"/>
  <c r="N42" i="39"/>
  <c r="M42" i="39"/>
  <c r="J42" i="39"/>
  <c r="I42" i="39"/>
  <c r="F42" i="39"/>
  <c r="E42" i="39"/>
  <c r="N41" i="39"/>
  <c r="M41" i="39"/>
  <c r="J41" i="39"/>
  <c r="I41" i="39"/>
  <c r="F41" i="39"/>
  <c r="E41" i="39"/>
  <c r="N40" i="39"/>
  <c r="M40" i="39"/>
  <c r="J40" i="39"/>
  <c r="I40" i="39"/>
  <c r="F40" i="39"/>
  <c r="E40" i="39"/>
  <c r="N39" i="39"/>
  <c r="M39" i="39"/>
  <c r="J39" i="39"/>
  <c r="I39" i="39"/>
  <c r="F39" i="39"/>
  <c r="E39" i="39"/>
  <c r="N38" i="39"/>
  <c r="M38" i="39"/>
  <c r="J38" i="39"/>
  <c r="I38" i="39"/>
  <c r="F38" i="39"/>
  <c r="E38" i="39"/>
  <c r="N37" i="39"/>
  <c r="M37" i="39"/>
  <c r="J37" i="39"/>
  <c r="I37" i="39"/>
  <c r="F37" i="39"/>
  <c r="E37" i="39"/>
  <c r="N36" i="39"/>
  <c r="M36" i="39"/>
  <c r="J36" i="39"/>
  <c r="I36" i="39"/>
  <c r="F36" i="39"/>
  <c r="E36" i="39"/>
  <c r="N35" i="39"/>
  <c r="M35" i="39"/>
  <c r="J35" i="39"/>
  <c r="I35" i="39"/>
  <c r="F35" i="39"/>
  <c r="E35" i="39"/>
  <c r="N34" i="39"/>
  <c r="M34" i="39"/>
  <c r="J34" i="39"/>
  <c r="I34" i="39"/>
  <c r="F34" i="39"/>
  <c r="E34" i="39"/>
  <c r="N33" i="39"/>
  <c r="M33" i="39"/>
  <c r="J33" i="39"/>
  <c r="I33" i="39"/>
  <c r="F33" i="39"/>
  <c r="E33" i="39"/>
  <c r="N32" i="39"/>
  <c r="M32" i="39"/>
  <c r="J32" i="39"/>
  <c r="I32" i="39"/>
  <c r="F32" i="39"/>
  <c r="E32" i="39"/>
  <c r="N31" i="39"/>
  <c r="M31" i="39"/>
  <c r="J31" i="39"/>
  <c r="I31" i="39"/>
  <c r="F31" i="39"/>
  <c r="E31" i="39"/>
  <c r="N30" i="39"/>
  <c r="M30" i="39"/>
  <c r="J30" i="39"/>
  <c r="I30" i="39"/>
  <c r="F30" i="39"/>
  <c r="E30" i="39"/>
  <c r="N29" i="39"/>
  <c r="M29" i="39"/>
  <c r="J29" i="39"/>
  <c r="I29" i="39"/>
  <c r="F29" i="39"/>
  <c r="E29" i="39"/>
  <c r="N28" i="39"/>
  <c r="M28" i="39"/>
  <c r="J28" i="39"/>
  <c r="I28" i="39"/>
  <c r="F28" i="39"/>
  <c r="E28" i="39"/>
  <c r="N27" i="39"/>
  <c r="M27" i="39"/>
  <c r="J27" i="39"/>
  <c r="I27" i="39"/>
  <c r="F27" i="39"/>
  <c r="E27" i="39"/>
  <c r="N26" i="39"/>
  <c r="M26" i="39"/>
  <c r="J26" i="39"/>
  <c r="I26" i="39"/>
  <c r="F26" i="39"/>
  <c r="E26" i="39"/>
  <c r="N25" i="39"/>
  <c r="M25" i="39"/>
  <c r="J25" i="39"/>
  <c r="I25" i="39"/>
  <c r="F25" i="39"/>
  <c r="E25" i="39"/>
  <c r="N24" i="39"/>
  <c r="M24" i="39"/>
  <c r="J24" i="39"/>
  <c r="I24" i="39"/>
  <c r="F24" i="39"/>
  <c r="E24" i="39"/>
  <c r="N23" i="39"/>
  <c r="M23" i="39"/>
  <c r="J23" i="39"/>
  <c r="I23" i="39"/>
  <c r="F23" i="39"/>
  <c r="E23" i="39"/>
  <c r="N22" i="39"/>
  <c r="M22" i="39"/>
  <c r="J22" i="39"/>
  <c r="I22" i="39"/>
  <c r="F22" i="39"/>
  <c r="E22" i="39"/>
  <c r="N21" i="39"/>
  <c r="M21" i="39"/>
  <c r="J21" i="39"/>
  <c r="I21" i="39"/>
  <c r="F21" i="39"/>
  <c r="E21" i="39"/>
  <c r="N20" i="39"/>
  <c r="M20" i="39"/>
  <c r="J20" i="39"/>
  <c r="I20" i="39"/>
  <c r="F20" i="39"/>
  <c r="E20" i="39"/>
  <c r="N19" i="39"/>
  <c r="M19" i="39"/>
  <c r="J19" i="39"/>
  <c r="I19" i="39"/>
  <c r="F19" i="39"/>
  <c r="E19" i="39"/>
  <c r="N18" i="39"/>
  <c r="M18" i="39"/>
  <c r="J18" i="39"/>
  <c r="I18" i="39"/>
  <c r="F18" i="39"/>
  <c r="E18" i="39"/>
  <c r="N17" i="39"/>
  <c r="M17" i="39"/>
  <c r="J17" i="39"/>
  <c r="I17" i="39"/>
  <c r="F17" i="39"/>
  <c r="E17" i="39"/>
  <c r="N16" i="39"/>
  <c r="M16" i="39"/>
  <c r="J16" i="39"/>
  <c r="I16" i="39"/>
  <c r="F16" i="39"/>
  <c r="E16" i="39"/>
  <c r="N15" i="39"/>
  <c r="M15" i="39"/>
  <c r="J15" i="39"/>
  <c r="I15" i="39"/>
  <c r="F15" i="39"/>
  <c r="E15" i="39"/>
  <c r="N14" i="39"/>
  <c r="M14" i="39"/>
  <c r="J14" i="39"/>
  <c r="I14" i="39"/>
  <c r="F14" i="39"/>
  <c r="E14" i="39"/>
  <c r="N13" i="39"/>
  <c r="M13" i="39"/>
  <c r="J13" i="39"/>
  <c r="I13" i="39"/>
  <c r="F13" i="39"/>
  <c r="E13" i="39"/>
  <c r="N12" i="39"/>
  <c r="M12" i="39"/>
  <c r="J12" i="39"/>
  <c r="I12" i="39"/>
  <c r="F12" i="39"/>
  <c r="E12" i="39"/>
  <c r="N11" i="39"/>
  <c r="M11" i="39"/>
  <c r="J11" i="39"/>
  <c r="I11" i="39"/>
  <c r="F11" i="39"/>
  <c r="E11" i="39"/>
  <c r="N10" i="39"/>
  <c r="M10" i="39"/>
  <c r="J10" i="39"/>
  <c r="I10" i="39"/>
  <c r="F10" i="39"/>
  <c r="E10" i="39"/>
  <c r="N9" i="39"/>
  <c r="M9" i="39"/>
  <c r="J9" i="39"/>
  <c r="I9" i="39"/>
  <c r="F9" i="39"/>
  <c r="E9" i="39"/>
  <c r="N8" i="39"/>
  <c r="M8" i="39"/>
  <c r="J8" i="39"/>
  <c r="I8" i="39"/>
  <c r="F8" i="39"/>
  <c r="E8" i="39"/>
  <c r="D35" i="6" a="1"/>
  <c r="I35" i="6" s="1"/>
  <c r="D34" i="6" a="1"/>
  <c r="I34" i="6" s="1"/>
  <c r="I33" i="6"/>
  <c r="D33" i="6" a="1"/>
  <c r="H33" i="6" s="1"/>
  <c r="D33" i="6"/>
  <c r="D32" i="6" a="1"/>
  <c r="I32" i="6" s="1"/>
  <c r="D31" i="6" a="1"/>
  <c r="I31" i="6" s="1"/>
  <c r="I30" i="6"/>
  <c r="D30" i="6" a="1"/>
  <c r="H30" i="6" s="1"/>
  <c r="D30" i="6"/>
  <c r="D29" i="6" a="1"/>
  <c r="I29" i="6" s="1"/>
  <c r="D28" i="6" a="1"/>
  <c r="I28" i="6" s="1"/>
  <c r="D28" i="6"/>
  <c r="I27" i="6"/>
  <c r="D27" i="6" a="1"/>
  <c r="H27" i="6" s="1"/>
  <c r="D27" i="6"/>
  <c r="D26" i="6" a="1"/>
  <c r="I26" i="6" s="1"/>
  <c r="D25" i="6" a="1"/>
  <c r="I25" i="6" s="1"/>
  <c r="D25" i="6"/>
  <c r="I24" i="6"/>
  <c r="D24" i="6" a="1"/>
  <c r="H24" i="6" s="1"/>
  <c r="D24" i="6"/>
  <c r="D23" i="6" a="1"/>
  <c r="I23" i="6" s="1"/>
  <c r="D22" i="6" a="1"/>
  <c r="I22" i="6" s="1"/>
  <c r="D22" i="6"/>
  <c r="I21" i="6"/>
  <c r="D21" i="6" a="1"/>
  <c r="H21" i="6" s="1"/>
  <c r="D21" i="6"/>
  <c r="D20" i="6" a="1"/>
  <c r="I20" i="6" s="1"/>
  <c r="D16" i="6" a="1"/>
  <c r="I16" i="6" s="1"/>
  <c r="D16" i="6"/>
  <c r="I15" i="6"/>
  <c r="D15" i="6" a="1"/>
  <c r="H15" i="6" s="1"/>
  <c r="D15" i="6"/>
  <c r="D14" i="6" a="1"/>
  <c r="I14" i="6" s="1"/>
  <c r="D13" i="6" a="1"/>
  <c r="G17" i="6" s="1"/>
  <c r="D13" i="6"/>
  <c r="F12" i="6"/>
  <c r="E11" i="6"/>
  <c r="I10" i="6"/>
  <c r="D10" i="6" a="1"/>
  <c r="H10" i="6" s="1"/>
  <c r="D10" i="6"/>
  <c r="D9" i="6" a="1"/>
  <c r="I9" i="6" s="1"/>
  <c r="D8" i="6" a="1"/>
  <c r="I8" i="6" s="1"/>
  <c r="D8" i="6"/>
  <c r="I7" i="6"/>
  <c r="D7" i="6" a="1"/>
  <c r="E12" i="6" s="1"/>
  <c r="D7" i="6"/>
  <c r="D34" i="6" l="1"/>
  <c r="G12" i="6"/>
  <c r="D31" i="6"/>
  <c r="H7" i="6"/>
  <c r="H31" i="6"/>
  <c r="H8" i="6"/>
  <c r="F11" i="6"/>
  <c r="H13" i="6"/>
  <c r="H16" i="6"/>
  <c r="H22" i="6"/>
  <c r="H25" i="6"/>
  <c r="H28" i="6"/>
  <c r="H34" i="6"/>
  <c r="G11" i="6"/>
  <c r="I13" i="6"/>
  <c r="D9" i="6"/>
  <c r="D11" i="6" s="1"/>
  <c r="D14" i="6"/>
  <c r="D17" i="6" s="1"/>
  <c r="D20" i="6"/>
  <c r="D23" i="6"/>
  <c r="D26" i="6"/>
  <c r="D29" i="6"/>
  <c r="D32" i="6"/>
  <c r="D35" i="6"/>
  <c r="E17" i="6"/>
  <c r="E18" i="6" s="1"/>
  <c r="H9" i="6"/>
  <c r="H14" i="6"/>
  <c r="F17" i="6"/>
  <c r="F18" i="6" s="1"/>
  <c r="H20" i="6"/>
  <c r="H23" i="6"/>
  <c r="H26" i="6"/>
  <c r="H29" i="6"/>
  <c r="H32" i="6"/>
  <c r="H35" i="6"/>
  <c r="D12" i="6" l="1"/>
  <c r="D18" i="6" s="1"/>
  <c r="G18" i="6"/>
  <c r="H12" i="6"/>
  <c r="I12" i="6"/>
  <c r="H17" i="6"/>
  <c r="I11" i="6"/>
  <c r="H11" i="6"/>
  <c r="I17" i="6"/>
  <c r="I18" i="6" l="1"/>
  <c r="H18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<sst xmlns="http://schemas.openxmlformats.org/spreadsheetml/2006/main" count="1866" uniqueCount="244">
  <si>
    <t>Acumulado desde Enero</t>
  </si>
  <si>
    <t>Autoridad Portuaria</t>
  </si>
  <si>
    <t>Total</t>
  </si>
  <si>
    <t>GRANELES LÍQUIDOS</t>
  </si>
  <si>
    <t>GRANELES SÓLIDOS</t>
  </si>
  <si>
    <t>MERCANCÍA GENERAL</t>
  </si>
  <si>
    <t>Bahía de Cádiz</t>
  </si>
  <si>
    <t>Var. (%)</t>
  </si>
  <si>
    <t>Almería</t>
  </si>
  <si>
    <t>Bahía de Algeciras</t>
  </si>
  <si>
    <t>Avilés</t>
  </si>
  <si>
    <t>Alicante</t>
  </si>
  <si>
    <t>Variación</t>
  </si>
  <si>
    <t>Diferencia</t>
  </si>
  <si>
    <t>%</t>
  </si>
  <si>
    <t>CONCEPTO</t>
  </si>
  <si>
    <t>MERCANCÍAS SEGÚN SU PRESENTACIÓN</t>
  </si>
  <si>
    <t>OTRAS MERCANCÍAS</t>
  </si>
  <si>
    <t>A Coruña</t>
  </si>
  <si>
    <t>Datos en toneladas salvo indicación expresa</t>
  </si>
  <si>
    <t>RESUMEN DEL TRÁFICO PORTUARIO</t>
  </si>
  <si>
    <t>Graneles líquidos</t>
  </si>
  <si>
    <t>Graneles sólidos</t>
  </si>
  <si>
    <t>Mercancía general</t>
  </si>
  <si>
    <t>En contenedores</t>
  </si>
  <si>
    <t>Convencional</t>
  </si>
  <si>
    <t>SUBTOTAL</t>
  </si>
  <si>
    <t>Pesca</t>
  </si>
  <si>
    <t>Avituallamiento</t>
  </si>
  <si>
    <t>Combustibles líquidos</t>
  </si>
  <si>
    <t>Trafico interior</t>
  </si>
  <si>
    <t>TRÁFICO PORTUARIO TOTAL (*)</t>
  </si>
  <si>
    <t>Mercancías en tránsito</t>
  </si>
  <si>
    <t>Tráfico ro-ro</t>
  </si>
  <si>
    <t>Total (t)</t>
  </si>
  <si>
    <t>UTIS (uds.)</t>
  </si>
  <si>
    <t>Contenedores (TEUS)</t>
  </si>
  <si>
    <t>Buques mercantes</t>
  </si>
  <si>
    <t>Pasajeros (nº)</t>
  </si>
  <si>
    <t>Automóviles (uds.)</t>
  </si>
  <si>
    <t>En tránsito</t>
  </si>
  <si>
    <t>Total número</t>
  </si>
  <si>
    <t>Total GT</t>
  </si>
  <si>
    <t>Cruceros (nº)</t>
  </si>
  <si>
    <t>En régimen de transporte</t>
  </si>
  <si>
    <t>De crucero</t>
  </si>
  <si>
    <t>En régimen de pasaje</t>
  </si>
  <si>
    <t>RESUMEN DE MERCANCÍAS SEGÚN SU NATURALEZA Y PRESENTACIÓN</t>
  </si>
  <si>
    <t>OTROS DATOS DE TRÁFICO</t>
  </si>
  <si>
    <t>(*) Incluye cargas, descargas, tránsito, transbordo y taras</t>
  </si>
  <si>
    <t>1. TRÁFICO PORTUARIO TOTAL</t>
  </si>
  <si>
    <t>Datos en toneladas</t>
  </si>
  <si>
    <t>Incluye cargas, descargas, tránsito, transbordo y taras</t>
  </si>
  <si>
    <t>Taras de contenedores</t>
  </si>
  <si>
    <t>1.1. MERCANCÍAS SEGÚN SU PRESENTACIÓN</t>
  </si>
  <si>
    <t>2. GRANELES LÍQUIDOS</t>
  </si>
  <si>
    <t>Incluye cargas, descargas, tránsito y transbordo</t>
  </si>
  <si>
    <t>3. GRANELES SÓLIDOS</t>
  </si>
  <si>
    <t>4. MERCANCÍA GENERAL</t>
  </si>
  <si>
    <t>4.1. MERCANCÍA GENERAL EN CONTENEDORES</t>
  </si>
  <si>
    <t>5. PESCA</t>
  </si>
  <si>
    <t>6. AVITUALLAMIENTO</t>
  </si>
  <si>
    <t>6.1. AVITUALLAMIENTO DE COMBUSTIBLES LÍQUIDOS</t>
  </si>
  <si>
    <t>7. TRÁFICO INTERIOR</t>
  </si>
  <si>
    <t>8. MERCANCÍAS EN TRÁNSITO</t>
  </si>
  <si>
    <t>Incluye cargas y descargas en tránsito y taras</t>
  </si>
  <si>
    <t>8.1. MERCANCÍAS EN TRÁNSITO EN CONTENEDORES</t>
  </si>
  <si>
    <t>9. TRÁFICO RO-RO</t>
  </si>
  <si>
    <t>Datos en unidades</t>
  </si>
  <si>
    <t>Incluye camiones, remolques, semirremolques, plataformas, cabezas tractoras, furgones y otros equipos</t>
  </si>
  <si>
    <t>9.1. UNIDADES DE TRANSPORTE INTERMODAL RO-RO</t>
  </si>
  <si>
    <t>10. CONTENEDORES</t>
  </si>
  <si>
    <t>Datos en TEUS</t>
  </si>
  <si>
    <t>10.1. CONTENEDORES EN TRÁNSITO</t>
  </si>
  <si>
    <t>11.1. BUQUES MERCANTES (G.T.)</t>
  </si>
  <si>
    <t>11. BUQUES MERCANTES (NÚMERO)</t>
  </si>
  <si>
    <t>Datos en número</t>
  </si>
  <si>
    <t>Incluye tanques, graneleros, carga general, portacontenedores, ro-ro, de pasaje y otros buques mercantes</t>
  </si>
  <si>
    <t>Datos en GT</t>
  </si>
  <si>
    <t>11.2. BUQUES DE CRUCERO (NÚMERO)</t>
  </si>
  <si>
    <t>Incluye embarques, desembarques y tránsito</t>
  </si>
  <si>
    <t>12. PASAJEROS EN RÉGIMEN DE TRANSPORTE Y DE CRUCERO</t>
  </si>
  <si>
    <t>Incluye cargas de combustibles líquidos</t>
  </si>
  <si>
    <t>12.2. PASAJEROS DE CRUCERO</t>
  </si>
  <si>
    <t>13.1. AUTOMÓVILES EN RÉGIMEN DE PASAJE</t>
  </si>
  <si>
    <t>Incluye embarques y desembarques</t>
  </si>
  <si>
    <t>Incluye descargas de peces, moluscos, crustáceos y otros productos</t>
  </si>
  <si>
    <t>12.1. PASAJEROS EN RÉGIMEN DE TRANSPORTE</t>
  </si>
  <si>
    <t>MERCANCÍAS SEGÚN SU NATURALEZA</t>
  </si>
  <si>
    <t>Acumulado desde enero</t>
  </si>
  <si>
    <t>Grupo energético</t>
  </si>
  <si>
    <t>Petróleo crudo</t>
  </si>
  <si>
    <t>Fueloil</t>
  </si>
  <si>
    <t>Gasoil</t>
  </si>
  <si>
    <t>Gasolina</t>
  </si>
  <si>
    <t>Otros productos petrolíferos</t>
  </si>
  <si>
    <t>Gases energéticos de petróleo</t>
  </si>
  <si>
    <t>Carbón y coque de petróleo</t>
  </si>
  <si>
    <t>Gas natural</t>
  </si>
  <si>
    <t>Biocombustibles</t>
  </si>
  <si>
    <t>Grupo siderometalúrgico</t>
  </si>
  <si>
    <t>Mineral de hierro</t>
  </si>
  <si>
    <t>Otros minerales y residuos metálicos</t>
  </si>
  <si>
    <t>Chatarra de hierro</t>
  </si>
  <si>
    <t>Productos siderúrgicos</t>
  </si>
  <si>
    <t>Otros productos metalúrgicos</t>
  </si>
  <si>
    <t>Grupo minerales no metálicos</t>
  </si>
  <si>
    <t>Sal común</t>
  </si>
  <si>
    <t>Otros minerales no metálicos</t>
  </si>
  <si>
    <t>Grupo abonos</t>
  </si>
  <si>
    <t>Fosfatos</t>
  </si>
  <si>
    <t>Potasas</t>
  </si>
  <si>
    <t>Abonos naturales y artificiales</t>
  </si>
  <si>
    <t>Grupo productos químicos</t>
  </si>
  <si>
    <t>Productos químicos</t>
  </si>
  <si>
    <t>Grupo materiales de construcción</t>
  </si>
  <si>
    <t>Asfalto</t>
  </si>
  <si>
    <t>Cemento y clínker</t>
  </si>
  <si>
    <t>Materiales de construcción elaborados</t>
  </si>
  <si>
    <t>Grupo agroganadero y alimentario</t>
  </si>
  <si>
    <t>Cereales y sus harinas</t>
  </si>
  <si>
    <t>Habas de soja</t>
  </si>
  <si>
    <t>Frutas, hortalizas y legumbres</t>
  </si>
  <si>
    <t>Vinos, bebidas, alcoholes y derivados</t>
  </si>
  <si>
    <t>Conservas</t>
  </si>
  <si>
    <t>Tabaco, cacao, café y especias</t>
  </si>
  <si>
    <t>Aceites y grasas</t>
  </si>
  <si>
    <t>Otros productos alimenticios</t>
  </si>
  <si>
    <t>Pescado congelado y refrigerado</t>
  </si>
  <si>
    <t>Piensos y forrajes</t>
  </si>
  <si>
    <t>Grupo otras mercancías</t>
  </si>
  <si>
    <t>Maderas y corcho</t>
  </si>
  <si>
    <t>Papel y pasta</t>
  </si>
  <si>
    <t>Maquinaria, aparatos, herramientas y respuestos</t>
  </si>
  <si>
    <t>Resto de mercancías</t>
  </si>
  <si>
    <t>Grupo vehículos y elementos de transporte</t>
  </si>
  <si>
    <t>Vehículos y sus piezas</t>
  </si>
  <si>
    <t>Taras de equipamiento ro-ro</t>
  </si>
  <si>
    <t>Tara de contenedores</t>
  </si>
  <si>
    <t>TOTAL MERCANCÍAS SEGÚN SU NATURALEZA Y PRESENTACIÓN  (*)</t>
  </si>
  <si>
    <t>Melilla</t>
  </si>
  <si>
    <t>Marín y Ría de Pontevedra</t>
  </si>
  <si>
    <t>Gijón</t>
  </si>
  <si>
    <t>Ferrol-San Cibrao</t>
  </si>
  <si>
    <t>Cartagena</t>
  </si>
  <si>
    <t>Bilbao</t>
  </si>
  <si>
    <t>Las Palmas</t>
  </si>
  <si>
    <t>Ceuta</t>
  </si>
  <si>
    <t>Barcelona</t>
  </si>
  <si>
    <t>Huelva</t>
  </si>
  <si>
    <t>Castellón</t>
  </si>
  <si>
    <t xml:space="preserve"> </t>
  </si>
  <si>
    <t>Motril</t>
  </si>
  <si>
    <t>TOTAL</t>
  </si>
  <si>
    <t xml:space="preserve"> Julio </t>
  </si>
  <si>
    <t xml:space="preserve"> Julio</t>
  </si>
  <si>
    <t>(graneles líquidos, graneles sólidos y mercancía general)</t>
  </si>
  <si>
    <t>13.2. AUTOMÓVILES EN RÉGIMEN DE MERCANCÍA</t>
  </si>
  <si>
    <t>Incluye tractores, autobuses, turismos, camiones, vehículos especiales, motocicletas y resto</t>
  </si>
  <si>
    <t>Incluye inicio, fin de línea y tránsito</t>
  </si>
  <si>
    <t>Incluye cargas de combustibles líquidos, agua, hielo, provisiones y varios</t>
  </si>
  <si>
    <t>Incluye buques de crucero en cualquier tipo de situación (sin indicencias, en reparación, en avituallamiento, en construcción, en desguace e inactivo)</t>
  </si>
  <si>
    <t xml:space="preserve"> TOTAL MERCANCÍAS SEGÚN SU NATURALEZA Y PRESENTACIÓN  (*)</t>
  </si>
  <si>
    <t xml:space="preserve"> Julio de 2026</t>
  </si>
  <si>
    <t>En régimen de mercancía</t>
  </si>
  <si>
    <t>Málaga</t>
  </si>
  <si>
    <t>10.2. CONTENEDORES ORIGEN-DESTINO NACIONAL</t>
  </si>
  <si>
    <t>Incluye descargas y cargas sin tránsito, y el origen o el destino, respectivamente, es nacional. No incluye transbordo</t>
  </si>
  <si>
    <t>10.3. CONTENEDORES IMPORT-EXPORT</t>
  </si>
  <si>
    <t>Incluye descargas y cargas sin tránsito, y el origen o el destino, respectivamente, no es nacional. No incluye transbordo</t>
  </si>
  <si>
    <t>Import-Export</t>
  </si>
  <si>
    <t>Origen-destino nacional</t>
  </si>
  <si>
    <t>Fecha: 24/8/2026</t>
  </si>
  <si>
    <t>Pasaia</t>
  </si>
  <si>
    <t>Maquinaria, aparatos, herramientas y repuestos</t>
  </si>
  <si>
    <t>Baleares</t>
  </si>
  <si>
    <t xml:space="preserve">Julio </t>
  </si>
  <si>
    <t>Santa Cruz de Tenerife</t>
  </si>
  <si>
    <t>Santander</t>
  </si>
  <si>
    <t>Sevilla</t>
  </si>
  <si>
    <t>Tarragona</t>
  </si>
  <si>
    <t>Valencia</t>
  </si>
  <si>
    <t>Vigo</t>
  </si>
  <si>
    <t>Vilagarcía</t>
  </si>
  <si>
    <t>1. IMPORTACIONES TOTALES</t>
  </si>
  <si>
    <t>Fecha: 24/08/2026</t>
  </si>
  <si>
    <t>Var.(%)</t>
  </si>
  <si>
    <t>No incluye tránsito, ni taras ni transbordo y el país de origen es distinto a España</t>
  </si>
  <si>
    <t>1.1. IMPORTACIONES DE GRANELES LÍQUIDOS</t>
  </si>
  <si>
    <t>1.2. IMPORTACIONES DE GRANELES SÓLIDOS</t>
  </si>
  <si>
    <t>1.3. IMPORTACIONES DE MERCANCÍA GENERAL</t>
  </si>
  <si>
    <t>-</t>
  </si>
  <si>
    <t>2. EXPORTACIONES TOTALES</t>
  </si>
  <si>
    <t>No incluye tránsito, ni taras ni transbordo y el país de destino es distinto a España</t>
  </si>
  <si>
    <t>2.1. EXPORTACIONES DE GRANELES LÍQUIDOS</t>
  </si>
  <si>
    <t>2.2. EXPORTACIONES DE GRANELES SÓLIDOS</t>
  </si>
  <si>
    <t>2.3. EXPORTACIONES DE MERCANCÍA GENERAL</t>
  </si>
  <si>
    <t>EVOLUCIÓN MENSUAL (toneladas)</t>
  </si>
  <si>
    <t>En la celda del mes actual del 2022 y 2021 copiar la fórmula del mes anterior y reemplazar el número del mes</t>
  </si>
  <si>
    <t>Año 2021: de enero al mes actual la fórmula está vinculada al resumen 2022 del mes correspondiente, para que los datos sean los más actualizados; para el resto de meses de 2021 la fórmula está vinculada al resumen 2021</t>
  </si>
  <si>
    <t xml:space="preserve">Gráfico 2022: incluir en Selcción datos el mes actual </t>
  </si>
  <si>
    <t>TRAFICO TOTAL</t>
  </si>
  <si>
    <t>GRANELES LIQUIDOS</t>
  </si>
  <si>
    <t>GRANELES SOLIDOS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</si>
  <si>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</si>
  <si>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</si>
  <si>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</si>
  <si>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</si>
  <si>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</si>
  <si>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</si>
  <si>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</si>
  <si>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</si>
  <si>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</si>
  <si>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</si>
  <si>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</si>
  <si>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</si>
  <si>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MERCANCIA GENERAL</t>
  </si>
  <si>
    <t>MERCANCIAS EN CONTENEDORES</t>
  </si>
  <si>
    <t>TEUS</t>
  </si>
  <si>
    <t>EVOLUCIÓN MENSUAL (%)</t>
  </si>
  <si>
    <t>Copiar la fórmula del mes anterior y actualizar de la siguiente forma:</t>
  </si>
  <si>
    <t>Tráfico total: la fórmula debe recoger de la celda AFx a la celda AF9 (para 2022) y de la celda AEx a la AE9 para 2021. Lo mismo para GL y GS pero cambiando la columna</t>
  </si>
  <si>
    <t>Mercancía General: la fórmula debe recoger de la celda AFx a la celda AF36 (para el 2022) y de la celda AEx a la AE36 para el 2021. Igual para M.en contenedores y Teus cambiando la columna</t>
  </si>
  <si>
    <t>Gráfico 2022: se incluirá en Selección datos el mes actual</t>
  </si>
  <si>
    <t>AFx a AF9</t>
  </si>
  <si>
    <t>AEx a AE9</t>
  </si>
  <si>
    <t>AFx a AF36</t>
  </si>
  <si>
    <t>AEx a AE36</t>
  </si>
  <si>
    <t>EVOLUCIÓN INTERANUAL (millones de toneladas)</t>
  </si>
  <si>
    <t>Añadir el mes actual en cada columna y copiar la fórmula del mes anterior, que habrá que cambiar de la siguiente forma:</t>
  </si>
  <si>
    <t>Tráfico total: la fórmula debe recoger de la celda AFx a la celda AF9 (para 2022) y de la celda AE20 a la AEx para 2021. Lo mismo para GL y GS pero cambiando la columna</t>
  </si>
  <si>
    <t>Mercancía General: la fórmula debe recoger de la celda AFx a la celda AF36 (para el 2022) y de la celda AE47 a la Aex para el 2021. Igual para M.en contenedores y Teus cambiando la columna</t>
  </si>
  <si>
    <t>En los gráficos se cambiará la Selección datos para que coja los datos del mes y los once meses anteriores</t>
  </si>
  <si>
    <t>Se marcará en gris la fila con los datos del mes anterior que ya no está en la Selección datos</t>
  </si>
  <si>
    <t>AE20 a AEx</t>
  </si>
  <si>
    <t xml:space="preserve">TEUS </t>
  </si>
  <si>
    <t>AE47 a AEx</t>
  </si>
  <si>
    <t>EVOLUCIÓN INTERANUAL (%)</t>
  </si>
  <si>
    <t>Tráfico total: la fórmula debe recoger de la celda AFx a la celda AF9 (para 2022) y de la celda AE20 a la AEx para 2021; también de la celda Aey a AE9 para el 2021 y de AD20 a Adx para 2020. Lo mismo para GL y GS pero cambiando la columna</t>
  </si>
  <si>
    <t>Mercancía General: la fórmula debe recoger de la celda AFx a la celda AF36 (para el 2022) y de la celda AE47 a la AEx para el 2021; además de la celda AEy a la AE36 para 2021 y de AD47 a Adx para 2020. Igual para M.en contenedores y Teus cambiando la columna</t>
  </si>
  <si>
    <t>AEy a AE9</t>
  </si>
  <si>
    <t>AD20 a ADx</t>
  </si>
  <si>
    <t>AEy a AE36</t>
  </si>
  <si>
    <t>AD47 a ADx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</si>
</sst>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-m\-yyyy;@"/>
    <numFmt numFmtId="165" formatCode="#,##0.0_ ;[Red]\-#,##0.0\ "/>
    <numFmt numFmtId="166" formatCode="#,##0_ ;[Red]\-#,##0\ "/>
    <numFmt numFmtId="167" formatCode="0.0"/>
    <numFmt numFmtId="168" formatCode="#,##0.0"/>
    <numFmt numFmtId="169" formatCode="[$-C0A]mmm\-yy;@"/>
    <numFmt numFmtId="170" formatCode="[$-C0A]mmmm\-yy;@"/>
  </numFmts>
  <fonts count="4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5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4" tint="-0.4999237037263100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28"/>
      <color rgb="FF0A0943"/>
      <name val="Archivo"/>
      <family val="2"/>
    </font>
    <font>
      <sz val="11"/>
      <color theme="1"/>
      <name val="Archivo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b/>
      <sz val="16"/>
      <color rgb="FF0A0A44"/>
      <name val="Arial"/>
      <family val="2"/>
    </font>
    <font>
      <b/>
      <sz val="8"/>
      <color rgb="FF363636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363636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i/>
      <sz val="9"/>
      <color rgb="FFFF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2"/>
      <color rgb="FF0A0A44"/>
      <name val="Arial"/>
      <family val="2"/>
    </font>
    <font>
      <b/>
      <sz val="10"/>
      <color theme="0"/>
      <name val="Arial"/>
      <family val="2"/>
    </font>
    <font>
      <b/>
      <sz val="10"/>
      <color rgb="FF363636"/>
      <name val="Arial"/>
      <family val="2"/>
    </font>
    <font>
      <sz val="10"/>
      <color rgb="FF363636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A0A44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004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7BCE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A0A44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A7BCE3"/>
      </left>
      <right style="thin">
        <color rgb="FFA7BCE3"/>
      </right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rgb="FF0A0A44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0A0A44"/>
      </right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/>
      <diagonal/>
    </border>
    <border>
      <left style="thin">
        <color theme="0"/>
      </left>
      <right/>
      <top/>
      <bottom style="thin">
        <color theme="2" tint="-9.9948118533890809E-2"/>
      </bottom>
      <diagonal/>
    </border>
    <border>
      <left style="thin">
        <color theme="0"/>
      </left>
      <right/>
      <top style="thin">
        <color theme="2" tint="-9.9948118533890809E-2"/>
      </top>
      <bottom/>
      <diagonal/>
    </border>
    <border>
      <left/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8" fillId="0" borderId="0"/>
  </cellStyleXfs>
  <cellXfs count="284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6" fillId="0" borderId="0" xfId="0" applyFont="1"/>
    <xf numFmtId="0" fontId="0" fillId="0" borderId="1" xfId="0" applyBorder="1"/>
    <xf numFmtId="164" fontId="7" fillId="0" borderId="0" xfId="0" applyNumberFormat="1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7" fillId="0" borderId="0" xfId="0" applyFont="1"/>
    <xf numFmtId="0" fontId="1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4" fillId="0" borderId="7" xfId="0" applyFont="1" applyBorder="1"/>
    <xf numFmtId="0" fontId="15" fillId="0" borderId="7" xfId="0" applyFont="1" applyBorder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right"/>
    </xf>
    <xf numFmtId="0" fontId="23" fillId="2" borderId="4" xfId="0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7" fillId="0" borderId="1" xfId="0" applyFont="1" applyBorder="1"/>
    <xf numFmtId="0" fontId="12" fillId="0" borderId="1" xfId="0" applyFont="1" applyBorder="1"/>
    <xf numFmtId="0" fontId="24" fillId="0" borderId="0" xfId="0" applyFont="1"/>
    <xf numFmtId="0" fontId="22" fillId="3" borderId="16" xfId="0" applyFont="1" applyFill="1" applyBorder="1" applyAlignment="1">
      <alignment horizontal="left" vertical="center"/>
    </xf>
    <xf numFmtId="0" fontId="20" fillId="3" borderId="10" xfId="0" applyFont="1" applyFill="1" applyBorder="1" applyAlignment="1">
      <alignment horizontal="right" vertical="center"/>
    </xf>
    <xf numFmtId="0" fontId="20" fillId="4" borderId="4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right" vertical="center"/>
    </xf>
    <xf numFmtId="0" fontId="17" fillId="0" borderId="0" xfId="0" applyFont="1" applyAlignment="1">
      <alignment vertical="center"/>
    </xf>
    <xf numFmtId="3" fontId="28" fillId="4" borderId="6" xfId="0" applyNumberFormat="1" applyFont="1" applyFill="1" applyBorder="1" applyAlignment="1">
      <alignment vertical="center"/>
    </xf>
    <xf numFmtId="3" fontId="28" fillId="0" borderId="6" xfId="0" applyNumberFormat="1" applyFont="1" applyBorder="1" applyAlignment="1">
      <alignment vertical="center"/>
    </xf>
    <xf numFmtId="3" fontId="29" fillId="3" borderId="12" xfId="0" applyNumberFormat="1" applyFont="1" applyFill="1" applyBorder="1" applyAlignment="1">
      <alignment horizontal="right" vertical="center"/>
    </xf>
    <xf numFmtId="3" fontId="29" fillId="3" borderId="4" xfId="0" applyNumberFormat="1" applyFont="1" applyFill="1" applyBorder="1" applyAlignment="1">
      <alignment horizontal="right" vertical="center"/>
    </xf>
    <xf numFmtId="3" fontId="28" fillId="4" borderId="12" xfId="0" applyNumberFormat="1" applyFont="1" applyFill="1" applyBorder="1" applyAlignment="1">
      <alignment horizontal="right" vertical="center"/>
    </xf>
    <xf numFmtId="3" fontId="28" fillId="4" borderId="8" xfId="0" applyNumberFormat="1" applyFont="1" applyFill="1" applyBorder="1" applyAlignment="1">
      <alignment horizontal="right" vertical="center"/>
    </xf>
    <xf numFmtId="3" fontId="28" fillId="4" borderId="4" xfId="0" applyNumberFormat="1" applyFont="1" applyFill="1" applyBorder="1" applyAlignment="1">
      <alignment horizontal="right" vertical="center"/>
    </xf>
    <xf numFmtId="3" fontId="28" fillId="4" borderId="10" xfId="0" applyNumberFormat="1" applyFont="1" applyFill="1" applyBorder="1" applyAlignment="1">
      <alignment horizontal="right" vertical="center"/>
    </xf>
    <xf numFmtId="3" fontId="28" fillId="4" borderId="6" xfId="0" applyNumberFormat="1" applyFont="1" applyFill="1" applyBorder="1" applyAlignment="1">
      <alignment horizontal="right" vertical="center"/>
    </xf>
    <xf numFmtId="3" fontId="28" fillId="0" borderId="4" xfId="0" applyNumberFormat="1" applyFont="1" applyBorder="1" applyAlignment="1">
      <alignment horizontal="right" vertical="center"/>
    </xf>
    <xf numFmtId="3" fontId="28" fillId="0" borderId="9" xfId="0" applyNumberFormat="1" applyFont="1" applyBorder="1" applyAlignment="1">
      <alignment horizontal="right" vertical="center"/>
    </xf>
    <xf numFmtId="3" fontId="28" fillId="0" borderId="8" xfId="0" applyNumberFormat="1" applyFont="1" applyBorder="1" applyAlignment="1">
      <alignment horizontal="right" vertical="center"/>
    </xf>
    <xf numFmtId="3" fontId="28" fillId="4" borderId="3" xfId="0" applyNumberFormat="1" applyFont="1" applyFill="1" applyBorder="1" applyAlignment="1">
      <alignment horizontal="right" vertical="center"/>
    </xf>
    <xf numFmtId="3" fontId="28" fillId="4" borderId="13" xfId="0" applyNumberFormat="1" applyFont="1" applyFill="1" applyBorder="1" applyAlignment="1">
      <alignment horizontal="right" vertical="center"/>
    </xf>
    <xf numFmtId="166" fontId="28" fillId="4" borderId="4" xfId="0" applyNumberFormat="1" applyFont="1" applyFill="1" applyBorder="1" applyAlignment="1">
      <alignment horizontal="right" vertical="center"/>
    </xf>
    <xf numFmtId="165" fontId="28" fillId="4" borderId="4" xfId="0" applyNumberFormat="1" applyFont="1" applyFill="1" applyBorder="1" applyAlignment="1">
      <alignment horizontal="right" vertical="center"/>
    </xf>
    <xf numFmtId="3" fontId="28" fillId="2" borderId="4" xfId="0" applyNumberFormat="1" applyFont="1" applyFill="1" applyBorder="1" applyAlignment="1">
      <alignment horizontal="right" vertical="center"/>
    </xf>
    <xf numFmtId="166" fontId="28" fillId="2" borderId="4" xfId="0" applyNumberFormat="1" applyFont="1" applyFill="1" applyBorder="1" applyAlignment="1">
      <alignment horizontal="right" vertical="center"/>
    </xf>
    <xf numFmtId="165" fontId="28" fillId="2" borderId="4" xfId="0" applyNumberFormat="1" applyFont="1" applyFill="1" applyBorder="1" applyAlignment="1">
      <alignment horizontal="right" vertical="center"/>
    </xf>
    <xf numFmtId="3" fontId="28" fillId="4" borderId="1" xfId="0" applyNumberFormat="1" applyFont="1" applyFill="1" applyBorder="1" applyAlignment="1">
      <alignment horizontal="right" vertical="center"/>
    </xf>
    <xf numFmtId="3" fontId="28" fillId="4" borderId="0" xfId="0" applyNumberFormat="1" applyFont="1" applyFill="1" applyAlignment="1">
      <alignment horizontal="right" vertical="center"/>
    </xf>
    <xf numFmtId="3" fontId="28" fillId="0" borderId="14" xfId="0" applyNumberFormat="1" applyFont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0" fontId="7" fillId="0" borderId="10" xfId="0" applyFont="1" applyBorder="1"/>
    <xf numFmtId="0" fontId="17" fillId="0" borderId="10" xfId="0" applyFont="1" applyBorder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0" fontId="16" fillId="0" borderId="0" xfId="0" applyFont="1"/>
    <xf numFmtId="3" fontId="30" fillId="5" borderId="12" xfId="0" applyNumberFormat="1" applyFont="1" applyFill="1" applyBorder="1" applyAlignment="1">
      <alignment horizontal="right" vertical="center"/>
    </xf>
    <xf numFmtId="3" fontId="30" fillId="5" borderId="8" xfId="0" applyNumberFormat="1" applyFont="1" applyFill="1" applyBorder="1" applyAlignment="1">
      <alignment horizontal="right" vertical="center"/>
    </xf>
    <xf numFmtId="3" fontId="30" fillId="5" borderId="6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32" fillId="5" borderId="14" xfId="0" applyNumberFormat="1" applyFont="1" applyFill="1" applyBorder="1" applyAlignment="1">
      <alignment horizontal="right" vertical="center"/>
    </xf>
    <xf numFmtId="165" fontId="32" fillId="5" borderId="14" xfId="0" applyNumberFormat="1" applyFont="1" applyFill="1" applyBorder="1" applyAlignment="1">
      <alignment horizontal="right" vertical="center"/>
    </xf>
    <xf numFmtId="166" fontId="34" fillId="6" borderId="9" xfId="0" applyNumberFormat="1" applyFont="1" applyFill="1" applyBorder="1" applyAlignment="1">
      <alignment horizontal="right" vertical="center"/>
    </xf>
    <xf numFmtId="165" fontId="34" fillId="6" borderId="9" xfId="0" applyNumberFormat="1" applyFont="1" applyFill="1" applyBorder="1" applyAlignment="1">
      <alignment horizontal="right" vertical="center"/>
    </xf>
    <xf numFmtId="0" fontId="32" fillId="5" borderId="6" xfId="0" applyFont="1" applyFill="1" applyBorder="1" applyAlignment="1">
      <alignment horizontal="center" vertical="center"/>
    </xf>
    <xf numFmtId="165" fontId="34" fillId="6" borderId="17" xfId="0" applyNumberFormat="1" applyFont="1" applyFill="1" applyBorder="1" applyAlignment="1">
      <alignment horizontal="right" vertical="center"/>
    </xf>
    <xf numFmtId="0" fontId="33" fillId="0" borderId="8" xfId="0" applyFont="1" applyBorder="1" applyAlignment="1">
      <alignment vertical="center"/>
    </xf>
    <xf numFmtId="3" fontId="34" fillId="0" borderId="18" xfId="0" applyNumberFormat="1" applyFont="1" applyBorder="1" applyAlignment="1">
      <alignment horizontal="right" vertical="center"/>
    </xf>
    <xf numFmtId="3" fontId="34" fillId="0" borderId="19" xfId="0" applyNumberFormat="1" applyFont="1" applyBorder="1" applyAlignment="1">
      <alignment horizontal="right" vertical="center"/>
    </xf>
    <xf numFmtId="3" fontId="34" fillId="0" borderId="20" xfId="0" applyNumberFormat="1" applyFont="1" applyBorder="1" applyAlignment="1">
      <alignment horizontal="right" vertical="center"/>
    </xf>
    <xf numFmtId="3" fontId="34" fillId="0" borderId="9" xfId="0" applyNumberFormat="1" applyFont="1" applyBorder="1" applyAlignment="1">
      <alignment horizontal="right" vertical="center"/>
    </xf>
    <xf numFmtId="3" fontId="34" fillId="0" borderId="21" xfId="0" applyNumberFormat="1" applyFont="1" applyBorder="1" applyAlignment="1">
      <alignment horizontal="right" vertical="center"/>
    </xf>
    <xf numFmtId="3" fontId="34" fillId="0" borderId="22" xfId="0" applyNumberFormat="1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166" fontId="34" fillId="6" borderId="19" xfId="0" applyNumberFormat="1" applyFont="1" applyFill="1" applyBorder="1" applyAlignment="1">
      <alignment horizontal="right" vertical="center"/>
    </xf>
    <xf numFmtId="165" fontId="34" fillId="6" borderId="24" xfId="0" applyNumberFormat="1" applyFont="1" applyFill="1" applyBorder="1" applyAlignment="1">
      <alignment horizontal="right" vertical="center"/>
    </xf>
    <xf numFmtId="166" fontId="34" fillId="6" borderId="23" xfId="0" applyNumberFormat="1" applyFont="1" applyFill="1" applyBorder="1" applyAlignment="1">
      <alignment horizontal="right" vertical="center"/>
    </xf>
    <xf numFmtId="165" fontId="34" fillId="6" borderId="25" xfId="0" applyNumberFormat="1" applyFont="1" applyFill="1" applyBorder="1" applyAlignment="1">
      <alignment horizontal="right" vertical="center"/>
    </xf>
    <xf numFmtId="0" fontId="33" fillId="0" borderId="26" xfId="0" applyFont="1" applyBorder="1" applyAlignment="1">
      <alignment vertical="center"/>
    </xf>
    <xf numFmtId="3" fontId="34" fillId="0" borderId="27" xfId="0" applyNumberFormat="1" applyFont="1" applyBorder="1" applyAlignment="1">
      <alignment horizontal="right" vertical="center"/>
    </xf>
    <xf numFmtId="165" fontId="34" fillId="6" borderId="19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vertical="center"/>
    </xf>
    <xf numFmtId="3" fontId="34" fillId="0" borderId="29" xfId="0" applyNumberFormat="1" applyFont="1" applyBorder="1" applyAlignment="1">
      <alignment horizontal="right" vertical="center"/>
    </xf>
    <xf numFmtId="165" fontId="34" fillId="6" borderId="23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horizontal="left" vertical="center"/>
    </xf>
    <xf numFmtId="166" fontId="34" fillId="6" borderId="30" xfId="0" applyNumberFormat="1" applyFont="1" applyFill="1" applyBorder="1" applyAlignment="1">
      <alignment horizontal="right" vertical="center"/>
    </xf>
    <xf numFmtId="165" fontId="34" fillId="6" borderId="30" xfId="0" applyNumberFormat="1" applyFont="1" applyFill="1" applyBorder="1" applyAlignment="1">
      <alignment horizontal="right" vertical="center"/>
    </xf>
    <xf numFmtId="165" fontId="34" fillId="6" borderId="31" xfId="0" applyNumberFormat="1" applyFont="1" applyFill="1" applyBorder="1" applyAlignment="1">
      <alignment horizontal="right" vertical="center"/>
    </xf>
    <xf numFmtId="0" fontId="33" fillId="3" borderId="32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3" fontId="34" fillId="4" borderId="9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vertical="center"/>
    </xf>
    <xf numFmtId="3" fontId="34" fillId="4" borderId="20" xfId="0" applyNumberFormat="1" applyFont="1" applyFill="1" applyBorder="1" applyAlignment="1">
      <alignment horizontal="right" vertical="center"/>
    </xf>
    <xf numFmtId="0" fontId="33" fillId="4" borderId="26" xfId="0" applyFont="1" applyFill="1" applyBorder="1" applyAlignment="1">
      <alignment vertical="center"/>
    </xf>
    <xf numFmtId="3" fontId="34" fillId="4" borderId="27" xfId="0" applyNumberFormat="1" applyFont="1" applyFill="1" applyBorder="1" applyAlignment="1">
      <alignment horizontal="right" vertical="center"/>
    </xf>
    <xf numFmtId="3" fontId="34" fillId="4" borderId="19" xfId="0" applyNumberFormat="1" applyFont="1" applyFill="1" applyBorder="1" applyAlignment="1">
      <alignment horizontal="right" vertical="center"/>
    </xf>
    <xf numFmtId="0" fontId="33" fillId="4" borderId="28" xfId="0" applyFont="1" applyFill="1" applyBorder="1" applyAlignment="1">
      <alignment vertical="center"/>
    </xf>
    <xf numFmtId="3" fontId="34" fillId="4" borderId="29" xfId="0" applyNumberFormat="1" applyFont="1" applyFill="1" applyBorder="1" applyAlignment="1">
      <alignment horizontal="right" vertical="center"/>
    </xf>
    <xf numFmtId="3" fontId="34" fillId="4" borderId="23" xfId="0" applyNumberFormat="1" applyFont="1" applyFill="1" applyBorder="1" applyAlignment="1">
      <alignment horizontal="right" vertical="center"/>
    </xf>
    <xf numFmtId="0" fontId="33" fillId="4" borderId="33" xfId="0" applyFont="1" applyFill="1" applyBorder="1" applyAlignment="1">
      <alignment vertical="center"/>
    </xf>
    <xf numFmtId="3" fontId="34" fillId="4" borderId="34" xfId="0" applyNumberFormat="1" applyFont="1" applyFill="1" applyBorder="1" applyAlignment="1">
      <alignment horizontal="right" vertical="center"/>
    </xf>
    <xf numFmtId="3" fontId="34" fillId="4" borderId="30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horizontal="left" vertical="center"/>
    </xf>
    <xf numFmtId="3" fontId="34" fillId="4" borderId="21" xfId="0" applyNumberFormat="1" applyFont="1" applyFill="1" applyBorder="1" applyAlignment="1">
      <alignment horizontal="right" vertical="center"/>
    </xf>
    <xf numFmtId="3" fontId="34" fillId="4" borderId="18" xfId="0" applyNumberFormat="1" applyFont="1" applyFill="1" applyBorder="1" applyAlignment="1">
      <alignment horizontal="right" vertical="center"/>
    </xf>
    <xf numFmtId="3" fontId="34" fillId="4" borderId="22" xfId="0" applyNumberFormat="1" applyFont="1" applyFill="1" applyBorder="1" applyAlignment="1">
      <alignment horizontal="right" vertical="center"/>
    </xf>
    <xf numFmtId="3" fontId="34" fillId="4" borderId="35" xfId="0" applyNumberFormat="1" applyFont="1" applyFill="1" applyBorder="1" applyAlignment="1">
      <alignment horizontal="right" vertical="center"/>
    </xf>
    <xf numFmtId="0" fontId="0" fillId="0" borderId="36" xfId="0" applyBorder="1"/>
    <xf numFmtId="0" fontId="0" fillId="6" borderId="0" xfId="0" applyFill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0" xfId="0" applyAlignment="1">
      <alignment horizontal="left"/>
    </xf>
    <xf numFmtId="0" fontId="37" fillId="0" borderId="0" xfId="0" applyFont="1"/>
    <xf numFmtId="168" fontId="30" fillId="5" borderId="10" xfId="0" applyNumberFormat="1" applyFont="1" applyFill="1" applyBorder="1" applyAlignment="1">
      <alignment horizontal="right" vertical="center"/>
    </xf>
    <xf numFmtId="167" fontId="28" fillId="4" borderId="6" xfId="0" applyNumberFormat="1" applyFont="1" applyFill="1" applyBorder="1" applyAlignment="1">
      <alignment horizontal="right" vertical="center"/>
    </xf>
    <xf numFmtId="167" fontId="28" fillId="4" borderId="4" xfId="0" applyNumberFormat="1" applyFont="1" applyFill="1" applyBorder="1" applyAlignment="1">
      <alignment horizontal="right" vertical="center"/>
    </xf>
    <xf numFmtId="167" fontId="28" fillId="0" borderId="3" xfId="0" applyNumberFormat="1" applyFont="1" applyBorder="1" applyAlignment="1">
      <alignment horizontal="right" vertical="center"/>
    </xf>
    <xf numFmtId="167" fontId="28" fillId="0" borderId="1" xfId="0" applyNumberFormat="1" applyFont="1" applyBorder="1" applyAlignment="1">
      <alignment horizontal="right" vertical="center"/>
    </xf>
    <xf numFmtId="167" fontId="29" fillId="3" borderId="6" xfId="0" applyNumberFormat="1" applyFont="1" applyFill="1" applyBorder="1" applyAlignment="1">
      <alignment horizontal="right" vertical="center"/>
    </xf>
    <xf numFmtId="167" fontId="28" fillId="4" borderId="5" xfId="0" applyNumberFormat="1" applyFont="1" applyFill="1" applyBorder="1" applyAlignment="1">
      <alignment horizontal="right" vertical="center"/>
    </xf>
    <xf numFmtId="167" fontId="28" fillId="0" borderId="7" xfId="0" applyNumberFormat="1" applyFont="1" applyBorder="1" applyAlignment="1">
      <alignment horizontal="right" vertical="center"/>
    </xf>
    <xf numFmtId="0" fontId="20" fillId="4" borderId="3" xfId="0" applyFont="1" applyFill="1" applyBorder="1" applyAlignment="1">
      <alignment horizontal="left" vertical="center"/>
    </xf>
    <xf numFmtId="0" fontId="0" fillId="0" borderId="41" xfId="0" applyBorder="1"/>
    <xf numFmtId="0" fontId="0" fillId="0" borderId="42" xfId="0" applyBorder="1"/>
    <xf numFmtId="0" fontId="27" fillId="0" borderId="0" xfId="0" applyFont="1"/>
    <xf numFmtId="0" fontId="0" fillId="0" borderId="36" xfId="0" applyBorder="1" applyAlignment="1">
      <alignment horizontal="left"/>
    </xf>
    <xf numFmtId="3" fontId="25" fillId="5" borderId="0" xfId="0" applyNumberFormat="1" applyFont="1" applyFill="1" applyAlignment="1">
      <alignment horizontal="right" vertical="center"/>
    </xf>
    <xf numFmtId="0" fontId="30" fillId="5" borderId="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left" vertical="center"/>
    </xf>
    <xf numFmtId="0" fontId="30" fillId="5" borderId="10" xfId="0" applyFont="1" applyFill="1" applyBorder="1" applyAlignment="1">
      <alignment horizontal="left" vertical="center" indent="1"/>
    </xf>
    <xf numFmtId="3" fontId="20" fillId="3" borderId="4" xfId="0" applyNumberFormat="1" applyFont="1" applyFill="1" applyBorder="1" applyAlignment="1">
      <alignment horizontal="right" vertical="center"/>
    </xf>
    <xf numFmtId="3" fontId="20" fillId="3" borderId="6" xfId="0" applyNumberFormat="1" applyFont="1" applyFill="1" applyBorder="1" applyAlignment="1">
      <alignment horizontal="right" vertical="center"/>
    </xf>
    <xf numFmtId="3" fontId="20" fillId="3" borderId="12" xfId="0" applyNumberFormat="1" applyFont="1" applyFill="1" applyBorder="1" applyAlignment="1">
      <alignment horizontal="right" vertical="center"/>
    </xf>
    <xf numFmtId="0" fontId="27" fillId="0" borderId="9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8" fillId="0" borderId="8" xfId="0" applyFont="1" applyBorder="1" applyAlignment="1">
      <alignment horizontal="right" vertical="center"/>
    </xf>
    <xf numFmtId="0" fontId="27" fillId="0" borderId="4" xfId="0" applyFont="1" applyBorder="1" applyAlignment="1">
      <alignment horizontal="left" vertical="center"/>
    </xf>
    <xf numFmtId="0" fontId="30" fillId="5" borderId="4" xfId="0" applyFont="1" applyFill="1" applyBorder="1" applyAlignment="1">
      <alignment horizontal="center" vertical="center"/>
    </xf>
    <xf numFmtId="3" fontId="28" fillId="4" borderId="4" xfId="0" applyNumberFormat="1" applyFont="1" applyFill="1" applyBorder="1" applyAlignment="1">
      <alignment vertical="center"/>
    </xf>
    <xf numFmtId="0" fontId="7" fillId="0" borderId="43" xfId="0" applyFont="1" applyBorder="1"/>
    <xf numFmtId="0" fontId="28" fillId="0" borderId="11" xfId="0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0" fontId="28" fillId="0" borderId="4" xfId="0" applyFont="1" applyBorder="1" applyAlignment="1">
      <alignment vertical="center"/>
    </xf>
    <xf numFmtId="0" fontId="30" fillId="5" borderId="7" xfId="0" applyFont="1" applyFill="1" applyBorder="1" applyAlignment="1">
      <alignment horizontal="center" vertical="center"/>
    </xf>
    <xf numFmtId="0" fontId="7" fillId="0" borderId="44" xfId="0" applyFont="1" applyBorder="1"/>
    <xf numFmtId="3" fontId="25" fillId="5" borderId="8" xfId="0" applyNumberFormat="1" applyFont="1" applyFill="1" applyBorder="1" applyAlignment="1">
      <alignment horizontal="right" vertical="center"/>
    </xf>
    <xf numFmtId="167" fontId="25" fillId="5" borderId="5" xfId="0" applyNumberFormat="1" applyFont="1" applyFill="1" applyBorder="1" applyAlignment="1">
      <alignment horizontal="right" vertical="center"/>
    </xf>
    <xf numFmtId="3" fontId="25" fillId="5" borderId="4" xfId="0" applyNumberFormat="1" applyFont="1" applyFill="1" applyBorder="1" applyAlignment="1">
      <alignment vertical="center"/>
    </xf>
    <xf numFmtId="3" fontId="32" fillId="5" borderId="6" xfId="0" applyNumberFormat="1" applyFont="1" applyFill="1" applyBorder="1" applyAlignment="1">
      <alignment horizontal="right" vertical="center"/>
    </xf>
    <xf numFmtId="165" fontId="32" fillId="5" borderId="6" xfId="0" applyNumberFormat="1" applyFont="1" applyFill="1" applyBorder="1" applyAlignment="1">
      <alignment horizontal="right" vertical="center"/>
    </xf>
    <xf numFmtId="168" fontId="30" fillId="5" borderId="8" xfId="0" applyNumberFormat="1" applyFont="1" applyFill="1" applyBorder="1" applyAlignment="1">
      <alignment horizontal="right" vertical="center"/>
    </xf>
    <xf numFmtId="3" fontId="30" fillId="5" borderId="4" xfId="0" applyNumberFormat="1" applyFont="1" applyFill="1" applyBorder="1" applyAlignment="1">
      <alignment horizontal="right" vertical="center"/>
    </xf>
    <xf numFmtId="0" fontId="30" fillId="5" borderId="7" xfId="0" applyFont="1" applyFill="1" applyBorder="1" applyAlignment="1">
      <alignment horizontal="left" vertical="center" indent="1"/>
    </xf>
    <xf numFmtId="0" fontId="32" fillId="5" borderId="45" xfId="0" applyFont="1" applyFill="1" applyBorder="1" applyAlignment="1">
      <alignment horizontal="center" vertical="center"/>
    </xf>
    <xf numFmtId="0" fontId="33" fillId="3" borderId="53" xfId="0" applyFont="1" applyFill="1" applyBorder="1" applyAlignment="1">
      <alignment horizontal="left" vertical="center" wrapText="1"/>
    </xf>
    <xf numFmtId="0" fontId="33" fillId="2" borderId="54" xfId="0" applyFont="1" applyFill="1" applyBorder="1" applyAlignment="1">
      <alignment horizontal="left" vertical="center" wrapText="1"/>
    </xf>
    <xf numFmtId="3" fontId="34" fillId="2" borderId="55" xfId="0" applyNumberFormat="1" applyFont="1" applyFill="1" applyBorder="1" applyAlignment="1">
      <alignment horizontal="right" vertical="center" wrapText="1"/>
    </xf>
    <xf numFmtId="3" fontId="34" fillId="2" borderId="56" xfId="0" applyNumberFormat="1" applyFont="1" applyFill="1" applyBorder="1" applyAlignment="1">
      <alignment horizontal="right" vertical="center" wrapText="1"/>
    </xf>
    <xf numFmtId="166" fontId="34" fillId="2" borderId="30" xfId="0" applyNumberFormat="1" applyFont="1" applyFill="1" applyBorder="1" applyAlignment="1">
      <alignment horizontal="right" vertical="center" wrapText="1"/>
    </xf>
    <xf numFmtId="165" fontId="34" fillId="2" borderId="57" xfId="0" applyNumberFormat="1" applyFont="1" applyFill="1" applyBorder="1" applyAlignment="1">
      <alignment horizontal="right" vertical="center" wrapText="1"/>
    </xf>
    <xf numFmtId="3" fontId="34" fillId="2" borderId="58" xfId="0" applyNumberFormat="1" applyFont="1" applyFill="1" applyBorder="1" applyAlignment="1">
      <alignment horizontal="right" vertical="center" wrapText="1"/>
    </xf>
    <xf numFmtId="0" fontId="22" fillId="0" borderId="60" xfId="0" applyFont="1" applyBorder="1" applyAlignment="1">
      <alignment horizontal="left" vertical="center" wrapText="1" indent="1"/>
    </xf>
    <xf numFmtId="3" fontId="21" fillId="0" borderId="61" xfId="0" applyNumberFormat="1" applyFont="1" applyBorder="1" applyAlignment="1">
      <alignment horizontal="right" vertical="center" wrapText="1"/>
    </xf>
    <xf numFmtId="168" fontId="21" fillId="0" borderId="61" xfId="0" applyNumberFormat="1" applyFont="1" applyBorder="1" applyAlignment="1">
      <alignment horizontal="right" vertical="center" wrapText="1"/>
    </xf>
    <xf numFmtId="0" fontId="38" fillId="0" borderId="2" xfId="1" applyBorder="1"/>
    <xf numFmtId="0" fontId="38" fillId="0" borderId="3" xfId="1" applyBorder="1"/>
    <xf numFmtId="0" fontId="38" fillId="0" borderId="4" xfId="1" applyBorder="1"/>
    <xf numFmtId="0" fontId="38" fillId="0" borderId="5" xfId="1" applyBorder="1"/>
    <xf numFmtId="0" fontId="38" fillId="0" borderId="0" xfId="1"/>
    <xf numFmtId="0" fontId="38" fillId="0" borderId="6" xfId="1" applyBorder="1"/>
    <xf numFmtId="0" fontId="38" fillId="0" borderId="7" xfId="1" applyBorder="1"/>
    <xf numFmtId="0" fontId="38" fillId="0" borderId="8" xfId="1" applyBorder="1"/>
    <xf numFmtId="0" fontId="38" fillId="0" borderId="9" xfId="1" applyBorder="1"/>
    <xf numFmtId="0" fontId="38" fillId="0" borderId="10" xfId="1" applyBorder="1"/>
    <xf numFmtId="0" fontId="38" fillId="0" borderId="11" xfId="1" applyBorder="1"/>
    <xf numFmtId="0" fontId="38" fillId="0" borderId="1" xfId="1" applyBorder="1"/>
    <xf numFmtId="0" fontId="38" fillId="0" borderId="12" xfId="1" applyBorder="1"/>
    <xf numFmtId="0" fontId="38" fillId="0" borderId="13" xfId="1" applyBorder="1"/>
    <xf numFmtId="0" fontId="38" fillId="0" borderId="14" xfId="1" applyBorder="1"/>
    <xf numFmtId="0" fontId="38" fillId="0" borderId="15" xfId="1" applyBorder="1"/>
    <xf numFmtId="0" fontId="14" fillId="0" borderId="7" xfId="1" applyFont="1" applyBorder="1"/>
    <xf numFmtId="0" fontId="15" fillId="0" borderId="7" xfId="1" applyFont="1" applyBorder="1"/>
    <xf numFmtId="0" fontId="38" fillId="0" borderId="41" xfId="1" applyBorder="1"/>
    <xf numFmtId="0" fontId="38" fillId="0" borderId="42" xfId="1" applyBorder="1"/>
    <xf numFmtId="0" fontId="27" fillId="0" borderId="0" xfId="1" applyFont="1"/>
    <xf numFmtId="0" fontId="30" fillId="5" borderId="6" xfId="0" applyFont="1" applyFill="1" applyBorder="1" applyAlignment="1">
      <alignment horizontal="center" vertical="center"/>
    </xf>
    <xf numFmtId="0" fontId="22" fillId="0" borderId="63" xfId="0" applyFont="1" applyBorder="1" applyAlignment="1">
      <alignment horizontal="left" vertical="center" wrapText="1" indent="1"/>
    </xf>
    <xf numFmtId="3" fontId="21" fillId="0" borderId="64" xfId="0" applyNumberFormat="1" applyFont="1" applyBorder="1" applyAlignment="1">
      <alignment horizontal="right" vertical="center" wrapText="1"/>
    </xf>
    <xf numFmtId="168" fontId="21" fillId="0" borderId="64" xfId="0" applyNumberFormat="1" applyFont="1" applyBorder="1" applyAlignment="1">
      <alignment horizontal="right" vertical="center" wrapText="1"/>
    </xf>
    <xf numFmtId="0" fontId="21" fillId="0" borderId="1" xfId="0" applyFont="1" applyBorder="1"/>
    <xf numFmtId="0" fontId="30" fillId="5" borderId="0" xfId="0" applyFont="1" applyFill="1" applyAlignment="1">
      <alignment horizontal="left" vertical="center" indent="1"/>
    </xf>
    <xf numFmtId="3" fontId="30" fillId="5" borderId="1" xfId="0" applyNumberFormat="1" applyFont="1" applyFill="1" applyBorder="1" applyAlignment="1">
      <alignment horizontal="right" vertical="center"/>
    </xf>
    <xf numFmtId="168" fontId="30" fillId="5" borderId="14" xfId="0" applyNumberFormat="1" applyFont="1" applyFill="1" applyBorder="1" applyAlignment="1">
      <alignment horizontal="right" vertical="center"/>
    </xf>
    <xf numFmtId="0" fontId="0" fillId="0" borderId="65" xfId="0" applyBorder="1"/>
    <xf numFmtId="0" fontId="0" fillId="0" borderId="66" xfId="0" applyBorder="1"/>
    <xf numFmtId="0" fontId="21" fillId="0" borderId="67" xfId="0" applyFont="1" applyBorder="1"/>
    <xf numFmtId="0" fontId="0" fillId="0" borderId="68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69" xfId="0" applyBorder="1"/>
    <xf numFmtId="0" fontId="0" fillId="0" borderId="70" xfId="0" applyBorder="1"/>
    <xf numFmtId="0" fontId="40" fillId="0" borderId="0" xfId="0" applyFont="1" applyAlignment="1">
      <alignment vertical="center"/>
    </xf>
    <xf numFmtId="0" fontId="27" fillId="2" borderId="0" xfId="0" applyFont="1" applyFill="1"/>
    <xf numFmtId="0" fontId="41" fillId="0" borderId="0" xfId="0" applyFont="1"/>
    <xf numFmtId="2" fontId="24" fillId="0" borderId="0" xfId="0" applyNumberFormat="1" applyFont="1"/>
    <xf numFmtId="0" fontId="19" fillId="0" borderId="0" xfId="0" applyFont="1"/>
    <xf numFmtId="0" fontId="42" fillId="2" borderId="0" xfId="0" quotePrefix="1" applyFont="1" applyFill="1" applyAlignment="1">
      <alignment horizontal="right"/>
    </xf>
    <xf numFmtId="0" fontId="43" fillId="0" borderId="0" xfId="0" applyFont="1"/>
    <xf numFmtId="0" fontId="43" fillId="0" borderId="0" xfId="0" applyFont="1" applyAlignment="1">
      <alignment horizontal="center"/>
    </xf>
    <xf numFmtId="3" fontId="41" fillId="0" borderId="0" xfId="0" applyNumberFormat="1" applyFo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4" fillId="6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24" fillId="6" borderId="71" xfId="0" applyFont="1" applyFill="1" applyBorder="1" applyAlignment="1">
      <alignment vertical="center"/>
    </xf>
    <xf numFmtId="0" fontId="24" fillId="6" borderId="72" xfId="0" applyFont="1" applyFill="1" applyBorder="1" applyAlignment="1">
      <alignment vertical="center"/>
    </xf>
    <xf numFmtId="0" fontId="24" fillId="6" borderId="73" xfId="0" applyFont="1" applyFill="1" applyBorder="1" applyAlignment="1">
      <alignment vertical="center"/>
    </xf>
    <xf numFmtId="0" fontId="24" fillId="6" borderId="74" xfId="0" applyFont="1" applyFill="1" applyBorder="1" applyAlignment="1">
      <alignment vertical="center"/>
    </xf>
    <xf numFmtId="0" fontId="39" fillId="0" borderId="0" xfId="0" applyFont="1"/>
    <xf numFmtId="169" fontId="24" fillId="0" borderId="0" xfId="0" applyNumberFormat="1" applyFont="1"/>
    <xf numFmtId="0" fontId="24" fillId="0" borderId="71" xfId="0" applyFont="1" applyBorder="1"/>
    <xf numFmtId="0" fontId="24" fillId="0" borderId="72" xfId="0" applyFont="1" applyBorder="1"/>
    <xf numFmtId="0" fontId="24" fillId="0" borderId="73" xfId="0" applyFont="1" applyBorder="1"/>
    <xf numFmtId="0" fontId="24" fillId="0" borderId="74" xfId="0" applyFont="1" applyBorder="1"/>
    <xf numFmtId="170" fontId="24" fillId="0" borderId="0" xfId="0" applyNumberFormat="1" applyFont="1"/>
    <xf numFmtId="0" fontId="0" fillId="2" borderId="0" xfId="0" applyFill="1" applyAlignment="1">
      <alignment horizontal="center" vertical="center"/>
    </xf>
    <xf numFmtId="3" fontId="24" fillId="0" borderId="0" xfId="0" applyNumberFormat="1" applyFont="1" applyAlignment="1">
      <alignment vertical="center"/>
    </xf>
    <xf numFmtId="169" fontId="24" fillId="0" borderId="0" xfId="0" applyNumberFormat="1" applyFont="1" applyAlignment="1">
      <alignment vertical="center"/>
    </xf>
    <xf numFmtId="170" fontId="2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0" fillId="5" borderId="46" xfId="0" applyFont="1" applyFill="1" applyBorder="1" applyAlignment="1">
      <alignment horizontal="center" vertical="center"/>
    </xf>
    <xf numFmtId="0" fontId="30" fillId="5" borderId="47" xfId="0" applyFont="1" applyFill="1" applyBorder="1" applyAlignment="1">
      <alignment horizontal="center" vertical="center"/>
    </xf>
    <xf numFmtId="0" fontId="30" fillId="5" borderId="48" xfId="0" applyFont="1" applyFill="1" applyBorder="1" applyAlignment="1">
      <alignment horizontal="center" vertical="center"/>
    </xf>
    <xf numFmtId="0" fontId="20" fillId="4" borderId="49" xfId="0" applyFont="1" applyFill="1" applyBorder="1" applyAlignment="1">
      <alignment horizontal="left" vertical="center"/>
    </xf>
    <xf numFmtId="0" fontId="20" fillId="3" borderId="48" xfId="0" applyFont="1" applyFill="1" applyBorder="1" applyAlignment="1">
      <alignment horizontal="left" vertical="center" wrapText="1" indent="1"/>
    </xf>
    <xf numFmtId="0" fontId="20" fillId="3" borderId="48" xfId="0" applyFont="1" applyFill="1" applyBorder="1" applyAlignment="1">
      <alignment horizontal="left" vertical="center" indent="1"/>
    </xf>
    <xf numFmtId="0" fontId="25" fillId="5" borderId="47" xfId="0" applyFont="1" applyFill="1" applyBorder="1" applyAlignment="1">
      <alignment horizontal="right" vertical="center"/>
    </xf>
    <xf numFmtId="0" fontId="20" fillId="3" borderId="5" xfId="0" applyFont="1" applyFill="1" applyBorder="1" applyAlignment="1">
      <alignment horizontal="left" vertical="center" indent="1"/>
    </xf>
    <xf numFmtId="0" fontId="32" fillId="5" borderId="50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32" fillId="5" borderId="46" xfId="0" applyFont="1" applyFill="1" applyBorder="1" applyAlignment="1">
      <alignment horizontal="center" vertical="center"/>
    </xf>
    <xf numFmtId="0" fontId="32" fillId="5" borderId="51" xfId="0" applyFont="1" applyFill="1" applyBorder="1" applyAlignment="1">
      <alignment horizontal="center" vertical="center"/>
    </xf>
    <xf numFmtId="0" fontId="33" fillId="3" borderId="45" xfId="0" applyFont="1" applyFill="1" applyBorder="1" applyAlignment="1">
      <alignment horizontal="left" vertical="center" wrapText="1"/>
    </xf>
    <xf numFmtId="0" fontId="33" fillId="3" borderId="32" xfId="0" applyFont="1" applyFill="1" applyBorder="1" applyAlignment="1">
      <alignment horizontal="left" vertical="center" wrapText="1"/>
    </xf>
    <xf numFmtId="0" fontId="33" fillId="3" borderId="52" xfId="0" applyFont="1" applyFill="1" applyBorder="1" applyAlignment="1">
      <alignment horizontal="left" vertical="center" wrapText="1"/>
    </xf>
    <xf numFmtId="0" fontId="32" fillId="5" borderId="47" xfId="0" applyFont="1" applyFill="1" applyBorder="1" applyAlignment="1">
      <alignment horizontal="right" vertical="center"/>
    </xf>
    <xf numFmtId="0" fontId="32" fillId="5" borderId="59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0" fillId="5" borderId="62" xfId="0" applyFont="1" applyFill="1" applyBorder="1" applyAlignment="1">
      <alignment horizontal="center" vertical="center"/>
    </xf>
    <xf numFmtId="0" fontId="30" fillId="5" borderId="15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  <xf numFmtId="0" fontId="44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F543C608-ACE3-4152-A12F-747B5F055FCE}"/>
  </cellStyles>
  <dxfs count="74"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tráfico'!$E$7:$E$34</c:f>
              <c:numCache>
                <c:formatCode>#,##0</c:formatCode>
                <c:ptCount val="28"/>
                <c:pt idx="0">
                  <c:v>7595273.8839999996</c:v>
                </c:pt>
                <c:pt idx="1">
                  <c:v>1989523</c:v>
                </c:pt>
                <c:pt idx="2">
                  <c:v>3863606.264</c:v>
                </c:pt>
                <c:pt idx="3">
                  <c:v>2611051.9670000002</c:v>
                </c:pt>
                <c:pt idx="4">
                  <c:v>59064189.960000001</c:v>
                </c:pt>
                <c:pt idx="5">
                  <c:v>3295397.1549999998</c:v>
                </c:pt>
                <c:pt idx="6">
                  <c:v>10495399.885</c:v>
                </c:pt>
                <c:pt idx="7">
                  <c:v>41687360.053000003</c:v>
                </c:pt>
                <c:pt idx="8">
                  <c:v>19916513</c:v>
                </c:pt>
                <c:pt idx="9">
                  <c:v>20335719.817000002</c:v>
                </c:pt>
                <c:pt idx="10">
                  <c:v>11758939.821</c:v>
                </c:pt>
                <c:pt idx="11">
                  <c:v>1283547.7069999999</c:v>
                </c:pt>
                <c:pt idx="12">
                  <c:v>4190860.1260000002</c:v>
                </c:pt>
                <c:pt idx="13">
                  <c:v>7273490.6629999997</c:v>
                </c:pt>
                <c:pt idx="14">
                  <c:v>17148979.728</c:v>
                </c:pt>
                <c:pt idx="15">
                  <c:v>21127174.844000001</c:v>
                </c:pt>
                <c:pt idx="16">
                  <c:v>3608870.4169999999</c:v>
                </c:pt>
                <c:pt idx="17">
                  <c:v>1322901.9269999999</c:v>
                </c:pt>
                <c:pt idx="18">
                  <c:v>324057</c:v>
                </c:pt>
                <c:pt idx="19">
                  <c:v>1505594.0160000001</c:v>
                </c:pt>
                <c:pt idx="20">
                  <c:v>2072275.226</c:v>
                </c:pt>
                <c:pt idx="21">
                  <c:v>8097987.5880000005</c:v>
                </c:pt>
                <c:pt idx="22">
                  <c:v>4127228.2319999998</c:v>
                </c:pt>
                <c:pt idx="23">
                  <c:v>2365825</c:v>
                </c:pt>
                <c:pt idx="24">
                  <c:v>17659065.984999999</c:v>
                </c:pt>
                <c:pt idx="25">
                  <c:v>46660864.324000001</c:v>
                </c:pt>
                <c:pt idx="26">
                  <c:v>3130518.4130000002</c:v>
                </c:pt>
                <c:pt idx="27">
                  <c:v>932906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F-4DA6-823E-2ADBFDB40C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tráfico'!$D$7:$D$34</c:f>
              <c:numCache>
                <c:formatCode>#,##0</c:formatCode>
                <c:ptCount val="28"/>
                <c:pt idx="0">
                  <c:v>7735975.9369999999</c:v>
                </c:pt>
                <c:pt idx="1">
                  <c:v>1577814.953</c:v>
                </c:pt>
                <c:pt idx="2">
                  <c:v>3640775.2519999999</c:v>
                </c:pt>
                <c:pt idx="3">
                  <c:v>2722988.1529999999</c:v>
                </c:pt>
                <c:pt idx="4">
                  <c:v>59454213.663000003</c:v>
                </c:pt>
                <c:pt idx="5">
                  <c:v>2986130.0980000002</c:v>
                </c:pt>
                <c:pt idx="6">
                  <c:v>10592169.001</c:v>
                </c:pt>
                <c:pt idx="7">
                  <c:v>40874491.578000002</c:v>
                </c:pt>
                <c:pt idx="8">
                  <c:v>18312832</c:v>
                </c:pt>
                <c:pt idx="9">
                  <c:v>19119381.423999999</c:v>
                </c:pt>
                <c:pt idx="10">
                  <c:v>10799711.304</c:v>
                </c:pt>
                <c:pt idx="11">
                  <c:v>1212745.031</c:v>
                </c:pt>
                <c:pt idx="12">
                  <c:v>3977388.4479999999</c:v>
                </c:pt>
                <c:pt idx="13">
                  <c:v>10069196.471999999</c:v>
                </c:pt>
                <c:pt idx="14">
                  <c:v>17507812.848000001</c:v>
                </c:pt>
                <c:pt idx="15">
                  <c:v>21127580.793000001</c:v>
                </c:pt>
                <c:pt idx="16">
                  <c:v>3171085.3670000001</c:v>
                </c:pt>
                <c:pt idx="17">
                  <c:v>1316526.1769999999</c:v>
                </c:pt>
                <c:pt idx="18">
                  <c:v>319460</c:v>
                </c:pt>
                <c:pt idx="19">
                  <c:v>1753629.264</c:v>
                </c:pt>
                <c:pt idx="20">
                  <c:v>2028417.642</c:v>
                </c:pt>
                <c:pt idx="21">
                  <c:v>8376514.4060000004</c:v>
                </c:pt>
                <c:pt idx="22">
                  <c:v>4104265.45</c:v>
                </c:pt>
                <c:pt idx="23">
                  <c:v>2393590</c:v>
                </c:pt>
                <c:pt idx="24">
                  <c:v>16711369.74</c:v>
                </c:pt>
                <c:pt idx="25">
                  <c:v>48105596.060000002</c:v>
                </c:pt>
                <c:pt idx="26">
                  <c:v>3220699.9780000001</c:v>
                </c:pt>
                <c:pt idx="27">
                  <c:v>893138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DF-4DA6-823E-2ADBFDB40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1657355"/>
        <c:axId val="21697299"/>
      </c:barChart>
      <c:catAx>
        <c:axId val="3165735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697299"/>
        <c:crosses val="autoZero"/>
        <c:auto val="1"/>
        <c:lblAlgn val="ctr"/>
        <c:lblOffset val="100"/>
        <c:noMultiLvlLbl val="0"/>
      </c:catAx>
      <c:valAx>
        <c:axId val="2169729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9525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657355"/>
        <c:crosses val="autoZero"/>
        <c:crossBetween val="between"/>
      </c:valAx>
      <c:spPr>
        <a:noFill/>
        <a:ln w="9525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10000</c:v>
                </c:pt>
                <c:pt idx="4">
                  <c:v>2206520</c:v>
                </c:pt>
                <c:pt idx="5">
                  <c:v>0</c:v>
                </c:pt>
                <c:pt idx="6">
                  <c:v>24</c:v>
                </c:pt>
                <c:pt idx="7">
                  <c:v>0</c:v>
                </c:pt>
                <c:pt idx="8">
                  <c:v>6283</c:v>
                </c:pt>
                <c:pt idx="9">
                  <c:v>4942</c:v>
                </c:pt>
                <c:pt idx="10">
                  <c:v>0</c:v>
                </c:pt>
                <c:pt idx="11">
                  <c:v>0</c:v>
                </c:pt>
                <c:pt idx="12">
                  <c:v>10797</c:v>
                </c:pt>
                <c:pt idx="13">
                  <c:v>0</c:v>
                </c:pt>
                <c:pt idx="14">
                  <c:v>135727</c:v>
                </c:pt>
                <c:pt idx="15">
                  <c:v>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1171</c:v>
                </c:pt>
                <c:pt idx="22">
                  <c:v>1</c:v>
                </c:pt>
                <c:pt idx="23">
                  <c:v>0</c:v>
                </c:pt>
                <c:pt idx="24">
                  <c:v>15321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8-427E-AF61-270FD6A93B3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interior'!$D$7:$D$34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14700</c:v>
                </c:pt>
                <c:pt idx="4">
                  <c:v>1868844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5151</c:v>
                </c:pt>
                <c:pt idx="13">
                  <c:v>0</c:v>
                </c:pt>
                <c:pt idx="14">
                  <c:v>171083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1175</c:v>
                </c:pt>
                <c:pt idx="22">
                  <c:v>0</c:v>
                </c:pt>
                <c:pt idx="23">
                  <c:v>0</c:v>
                </c:pt>
                <c:pt idx="24">
                  <c:v>91494</c:v>
                </c:pt>
                <c:pt idx="25">
                  <c:v>0</c:v>
                </c:pt>
                <c:pt idx="26">
                  <c:v>84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8-427E-AF61-270FD6A93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7238387"/>
        <c:axId val="16981037"/>
      </c:barChart>
      <c:catAx>
        <c:axId val="2723838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981037"/>
        <c:crosses val="autoZero"/>
        <c:auto val="1"/>
        <c:lblAlgn val="ctr"/>
        <c:lblOffset val="100"/>
        <c:noMultiLvlLbl val="0"/>
      </c:catAx>
      <c:valAx>
        <c:axId val="1698103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23838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tránsito'!$E$7:$E$34</c:f>
              <c:numCache>
                <c:formatCode>#,##0</c:formatCode>
                <c:ptCount val="28"/>
                <c:pt idx="0">
                  <c:v>16400</c:v>
                </c:pt>
                <c:pt idx="1">
                  <c:v>293844</c:v>
                </c:pt>
                <c:pt idx="2">
                  <c:v>0</c:v>
                </c:pt>
                <c:pt idx="3">
                  <c:v>32052</c:v>
                </c:pt>
                <c:pt idx="4">
                  <c:v>34651883</c:v>
                </c:pt>
                <c:pt idx="5">
                  <c:v>638847</c:v>
                </c:pt>
                <c:pt idx="6">
                  <c:v>45607</c:v>
                </c:pt>
                <c:pt idx="7">
                  <c:v>15392440</c:v>
                </c:pt>
                <c:pt idx="8">
                  <c:v>247825</c:v>
                </c:pt>
                <c:pt idx="9">
                  <c:v>296061</c:v>
                </c:pt>
                <c:pt idx="10">
                  <c:v>423707</c:v>
                </c:pt>
                <c:pt idx="11">
                  <c:v>1701</c:v>
                </c:pt>
                <c:pt idx="12">
                  <c:v>91130</c:v>
                </c:pt>
                <c:pt idx="13">
                  <c:v>228879</c:v>
                </c:pt>
                <c:pt idx="14">
                  <c:v>2048400</c:v>
                </c:pt>
                <c:pt idx="15">
                  <c:v>10236556</c:v>
                </c:pt>
                <c:pt idx="16">
                  <c:v>2189297</c:v>
                </c:pt>
                <c:pt idx="17">
                  <c:v>64452</c:v>
                </c:pt>
                <c:pt idx="18">
                  <c:v>0</c:v>
                </c:pt>
                <c:pt idx="19">
                  <c:v>50166</c:v>
                </c:pt>
                <c:pt idx="20">
                  <c:v>27262</c:v>
                </c:pt>
                <c:pt idx="21">
                  <c:v>455537</c:v>
                </c:pt>
                <c:pt idx="22">
                  <c:v>262089</c:v>
                </c:pt>
                <c:pt idx="23">
                  <c:v>1354</c:v>
                </c:pt>
                <c:pt idx="24">
                  <c:v>1250405</c:v>
                </c:pt>
                <c:pt idx="25">
                  <c:v>17068425</c:v>
                </c:pt>
                <c:pt idx="26">
                  <c:v>213945</c:v>
                </c:pt>
                <c:pt idx="27">
                  <c:v>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8-48A4-B360-C96A9BBF412C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tránsito'!$D$7:$D$34</c:f>
              <c:numCache>
                <c:formatCode>#,##0</c:formatCode>
                <c:ptCount val="28"/>
                <c:pt idx="0">
                  <c:v>181959</c:v>
                </c:pt>
                <c:pt idx="1">
                  <c:v>7939</c:v>
                </c:pt>
                <c:pt idx="2">
                  <c:v>197</c:v>
                </c:pt>
                <c:pt idx="3">
                  <c:v>10210</c:v>
                </c:pt>
                <c:pt idx="4">
                  <c:v>36100931</c:v>
                </c:pt>
                <c:pt idx="5">
                  <c:v>685625</c:v>
                </c:pt>
                <c:pt idx="6">
                  <c:v>8471</c:v>
                </c:pt>
                <c:pt idx="7">
                  <c:v>14381711</c:v>
                </c:pt>
                <c:pt idx="8">
                  <c:v>39631</c:v>
                </c:pt>
                <c:pt idx="9">
                  <c:v>12574</c:v>
                </c:pt>
                <c:pt idx="10">
                  <c:v>73120</c:v>
                </c:pt>
                <c:pt idx="11">
                  <c:v>0</c:v>
                </c:pt>
                <c:pt idx="12">
                  <c:v>206218</c:v>
                </c:pt>
                <c:pt idx="13">
                  <c:v>347626</c:v>
                </c:pt>
                <c:pt idx="14">
                  <c:v>1562912</c:v>
                </c:pt>
                <c:pt idx="15">
                  <c:v>10537988</c:v>
                </c:pt>
                <c:pt idx="16">
                  <c:v>2054690</c:v>
                </c:pt>
                <c:pt idx="17">
                  <c:v>607</c:v>
                </c:pt>
                <c:pt idx="18">
                  <c:v>0</c:v>
                </c:pt>
                <c:pt idx="19">
                  <c:v>25211</c:v>
                </c:pt>
                <c:pt idx="20">
                  <c:v>17787</c:v>
                </c:pt>
                <c:pt idx="21">
                  <c:v>737212</c:v>
                </c:pt>
                <c:pt idx="22">
                  <c:v>189042</c:v>
                </c:pt>
                <c:pt idx="23">
                  <c:v>0</c:v>
                </c:pt>
                <c:pt idx="24">
                  <c:v>1190258</c:v>
                </c:pt>
                <c:pt idx="25">
                  <c:v>19037406</c:v>
                </c:pt>
                <c:pt idx="26">
                  <c:v>263927</c:v>
                </c:pt>
                <c:pt idx="27">
                  <c:v>19931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E8-48A4-B360-C96A9BBF4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2471500"/>
        <c:axId val="17277562"/>
      </c:barChart>
      <c:catAx>
        <c:axId val="324715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277562"/>
        <c:crosses val="autoZero"/>
        <c:auto val="1"/>
        <c:lblAlgn val="ctr"/>
        <c:lblOffset val="100"/>
        <c:noMultiLvlLbl val="0"/>
      </c:catAx>
      <c:valAx>
        <c:axId val="1727756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247150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293844</c:v>
                </c:pt>
                <c:pt idx="2">
                  <c:v>0</c:v>
                </c:pt>
                <c:pt idx="3">
                  <c:v>0</c:v>
                </c:pt>
                <c:pt idx="4">
                  <c:v>26745473</c:v>
                </c:pt>
                <c:pt idx="5">
                  <c:v>131737</c:v>
                </c:pt>
                <c:pt idx="6">
                  <c:v>13</c:v>
                </c:pt>
                <c:pt idx="7">
                  <c:v>10128053</c:v>
                </c:pt>
                <c:pt idx="8">
                  <c:v>237152</c:v>
                </c:pt>
                <c:pt idx="9">
                  <c:v>13207</c:v>
                </c:pt>
                <c:pt idx="10">
                  <c:v>423688</c:v>
                </c:pt>
                <c:pt idx="11">
                  <c:v>0</c:v>
                </c:pt>
                <c:pt idx="12">
                  <c:v>90954</c:v>
                </c:pt>
                <c:pt idx="13">
                  <c:v>736</c:v>
                </c:pt>
                <c:pt idx="14">
                  <c:v>233337</c:v>
                </c:pt>
                <c:pt idx="15">
                  <c:v>6686551</c:v>
                </c:pt>
                <c:pt idx="16">
                  <c:v>2183275</c:v>
                </c:pt>
                <c:pt idx="17">
                  <c:v>64382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409515</c:v>
                </c:pt>
                <c:pt idx="22">
                  <c:v>258948</c:v>
                </c:pt>
                <c:pt idx="23">
                  <c:v>8</c:v>
                </c:pt>
                <c:pt idx="24">
                  <c:v>455</c:v>
                </c:pt>
                <c:pt idx="25">
                  <c:v>16735890</c:v>
                </c:pt>
                <c:pt idx="26">
                  <c:v>156224</c:v>
                </c:pt>
                <c:pt idx="27">
                  <c:v>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1-4CE0-B3B8-715469C6260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7939</c:v>
                </c:pt>
                <c:pt idx="2">
                  <c:v>197</c:v>
                </c:pt>
                <c:pt idx="3">
                  <c:v>0</c:v>
                </c:pt>
                <c:pt idx="4">
                  <c:v>27644724</c:v>
                </c:pt>
                <c:pt idx="5">
                  <c:v>134676</c:v>
                </c:pt>
                <c:pt idx="6">
                  <c:v>46</c:v>
                </c:pt>
                <c:pt idx="7">
                  <c:v>9293682</c:v>
                </c:pt>
                <c:pt idx="8">
                  <c:v>22345</c:v>
                </c:pt>
                <c:pt idx="9">
                  <c:v>1445</c:v>
                </c:pt>
                <c:pt idx="10">
                  <c:v>73120</c:v>
                </c:pt>
                <c:pt idx="11">
                  <c:v>0</c:v>
                </c:pt>
                <c:pt idx="12">
                  <c:v>107487</c:v>
                </c:pt>
                <c:pt idx="13">
                  <c:v>439</c:v>
                </c:pt>
                <c:pt idx="14">
                  <c:v>242356</c:v>
                </c:pt>
                <c:pt idx="15">
                  <c:v>6910790</c:v>
                </c:pt>
                <c:pt idx="16">
                  <c:v>2041763</c:v>
                </c:pt>
                <c:pt idx="17">
                  <c:v>607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708727</c:v>
                </c:pt>
                <c:pt idx="22">
                  <c:v>182106</c:v>
                </c:pt>
                <c:pt idx="23">
                  <c:v>0</c:v>
                </c:pt>
                <c:pt idx="24">
                  <c:v>0</c:v>
                </c:pt>
                <c:pt idx="25">
                  <c:v>18731820</c:v>
                </c:pt>
                <c:pt idx="26">
                  <c:v>191133</c:v>
                </c:pt>
                <c:pt idx="27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21-4CE0-B3B8-715469C62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707471"/>
        <c:axId val="7148738"/>
      </c:barChart>
      <c:catAx>
        <c:axId val="270747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48738"/>
        <c:crosses val="autoZero"/>
        <c:auto val="1"/>
        <c:lblAlgn val="ctr"/>
        <c:lblOffset val="100"/>
        <c:noMultiLvlLbl val="0"/>
      </c:catAx>
      <c:valAx>
        <c:axId val="714873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0747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'Ro-Ro'!$E$7:$E$34</c:f>
              <c:numCache>
                <c:formatCode>#,##0</c:formatCode>
                <c:ptCount val="28"/>
                <c:pt idx="0">
                  <c:v>109</c:v>
                </c:pt>
                <c:pt idx="1">
                  <c:v>60972</c:v>
                </c:pt>
                <c:pt idx="2">
                  <c:v>711769</c:v>
                </c:pt>
                <c:pt idx="3">
                  <c:v>0</c:v>
                </c:pt>
                <c:pt idx="4">
                  <c:v>7901633</c:v>
                </c:pt>
                <c:pt idx="5">
                  <c:v>550925</c:v>
                </c:pt>
                <c:pt idx="6">
                  <c:v>9246810</c:v>
                </c:pt>
                <c:pt idx="7">
                  <c:v>7290692</c:v>
                </c:pt>
                <c:pt idx="8">
                  <c:v>614660</c:v>
                </c:pt>
                <c:pt idx="9">
                  <c:v>0</c:v>
                </c:pt>
                <c:pt idx="10">
                  <c:v>0</c:v>
                </c:pt>
                <c:pt idx="11">
                  <c:v>341923</c:v>
                </c:pt>
                <c:pt idx="12">
                  <c:v>9180</c:v>
                </c:pt>
                <c:pt idx="13">
                  <c:v>0</c:v>
                </c:pt>
                <c:pt idx="14">
                  <c:v>336357</c:v>
                </c:pt>
                <c:pt idx="15">
                  <c:v>3489484</c:v>
                </c:pt>
                <c:pt idx="16">
                  <c:v>261892</c:v>
                </c:pt>
                <c:pt idx="17">
                  <c:v>0</c:v>
                </c:pt>
                <c:pt idx="18">
                  <c:v>267629</c:v>
                </c:pt>
                <c:pt idx="19">
                  <c:v>35712</c:v>
                </c:pt>
                <c:pt idx="20">
                  <c:v>325385</c:v>
                </c:pt>
                <c:pt idx="21">
                  <c:v>2736931</c:v>
                </c:pt>
                <c:pt idx="22">
                  <c:v>1219124</c:v>
                </c:pt>
                <c:pt idx="23">
                  <c:v>78065</c:v>
                </c:pt>
                <c:pt idx="24">
                  <c:v>221129</c:v>
                </c:pt>
                <c:pt idx="25">
                  <c:v>8114550</c:v>
                </c:pt>
                <c:pt idx="26">
                  <c:v>777159</c:v>
                </c:pt>
                <c:pt idx="27">
                  <c:v>220006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9-481C-B6E1-E5E25EC171FB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'Ro-Ro'!$D$7:$D$34</c:f>
              <c:numCache>
                <c:formatCode>#,##0</c:formatCode>
                <c:ptCount val="28"/>
                <c:pt idx="0">
                  <c:v>0</c:v>
                </c:pt>
                <c:pt idx="1">
                  <c:v>48392</c:v>
                </c:pt>
                <c:pt idx="2">
                  <c:v>626842</c:v>
                </c:pt>
                <c:pt idx="3">
                  <c:v>0</c:v>
                </c:pt>
                <c:pt idx="4">
                  <c:v>7784987</c:v>
                </c:pt>
                <c:pt idx="5">
                  <c:v>525748</c:v>
                </c:pt>
                <c:pt idx="6">
                  <c:v>9325874</c:v>
                </c:pt>
                <c:pt idx="7">
                  <c:v>7155682</c:v>
                </c:pt>
                <c:pt idx="8">
                  <c:v>753266</c:v>
                </c:pt>
                <c:pt idx="9">
                  <c:v>366</c:v>
                </c:pt>
                <c:pt idx="10">
                  <c:v>0</c:v>
                </c:pt>
                <c:pt idx="11">
                  <c:v>341861</c:v>
                </c:pt>
                <c:pt idx="12">
                  <c:v>10650</c:v>
                </c:pt>
                <c:pt idx="13">
                  <c:v>0</c:v>
                </c:pt>
                <c:pt idx="14">
                  <c:v>374447</c:v>
                </c:pt>
                <c:pt idx="15">
                  <c:v>3322949</c:v>
                </c:pt>
                <c:pt idx="16">
                  <c:v>256630</c:v>
                </c:pt>
                <c:pt idx="17">
                  <c:v>0</c:v>
                </c:pt>
                <c:pt idx="18">
                  <c:v>269892</c:v>
                </c:pt>
                <c:pt idx="19">
                  <c:v>368471</c:v>
                </c:pt>
                <c:pt idx="20">
                  <c:v>323179</c:v>
                </c:pt>
                <c:pt idx="21">
                  <c:v>2743948</c:v>
                </c:pt>
                <c:pt idx="22">
                  <c:v>1268771</c:v>
                </c:pt>
                <c:pt idx="23">
                  <c:v>94987</c:v>
                </c:pt>
                <c:pt idx="24">
                  <c:v>208054</c:v>
                </c:pt>
                <c:pt idx="25">
                  <c:v>8356308</c:v>
                </c:pt>
                <c:pt idx="26">
                  <c:v>830619</c:v>
                </c:pt>
                <c:pt idx="27">
                  <c:v>57722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9-481C-B6E1-E5E25EC17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4365269"/>
        <c:axId val="25376148"/>
      </c:barChart>
      <c:catAx>
        <c:axId val="5436526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376148"/>
        <c:crosses val="autoZero"/>
        <c:auto val="1"/>
        <c:lblAlgn val="ctr"/>
        <c:lblOffset val="100"/>
        <c:noMultiLvlLbl val="0"/>
      </c:catAx>
      <c:valAx>
        <c:axId val="2537614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36526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UTIS'!$E$7:$E$34</c:f>
              <c:numCache>
                <c:formatCode>#,##0</c:formatCode>
                <c:ptCount val="28"/>
                <c:pt idx="0">
                  <c:v>0</c:v>
                </c:pt>
                <c:pt idx="1">
                  <c:v>1498</c:v>
                </c:pt>
                <c:pt idx="2">
                  <c:v>33645</c:v>
                </c:pt>
                <c:pt idx="3">
                  <c:v>0</c:v>
                </c:pt>
                <c:pt idx="4">
                  <c:v>329813</c:v>
                </c:pt>
                <c:pt idx="5">
                  <c:v>20967</c:v>
                </c:pt>
                <c:pt idx="6">
                  <c:v>437446</c:v>
                </c:pt>
                <c:pt idx="7">
                  <c:v>266989</c:v>
                </c:pt>
                <c:pt idx="8">
                  <c:v>22327</c:v>
                </c:pt>
                <c:pt idx="9">
                  <c:v>0</c:v>
                </c:pt>
                <c:pt idx="10">
                  <c:v>0</c:v>
                </c:pt>
                <c:pt idx="11">
                  <c:v>18377</c:v>
                </c:pt>
                <c:pt idx="12">
                  <c:v>43</c:v>
                </c:pt>
                <c:pt idx="13">
                  <c:v>0</c:v>
                </c:pt>
                <c:pt idx="14">
                  <c:v>16789</c:v>
                </c:pt>
                <c:pt idx="15">
                  <c:v>206411</c:v>
                </c:pt>
                <c:pt idx="16">
                  <c:v>12160</c:v>
                </c:pt>
                <c:pt idx="17">
                  <c:v>0</c:v>
                </c:pt>
                <c:pt idx="18">
                  <c:v>16620</c:v>
                </c:pt>
                <c:pt idx="19">
                  <c:v>1794</c:v>
                </c:pt>
                <c:pt idx="20">
                  <c:v>1982</c:v>
                </c:pt>
                <c:pt idx="21">
                  <c:v>176746</c:v>
                </c:pt>
                <c:pt idx="22">
                  <c:v>24379</c:v>
                </c:pt>
                <c:pt idx="23">
                  <c:v>4273</c:v>
                </c:pt>
                <c:pt idx="24">
                  <c:v>0</c:v>
                </c:pt>
                <c:pt idx="25">
                  <c:v>300820</c:v>
                </c:pt>
                <c:pt idx="26">
                  <c:v>10164</c:v>
                </c:pt>
                <c:pt idx="27">
                  <c:v>6672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7-4CF7-88FA-6129A2ECC02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UTIS'!$D$7:$D$34</c:f>
              <c:numCache>
                <c:formatCode>#,##0</c:formatCode>
                <c:ptCount val="28"/>
                <c:pt idx="0">
                  <c:v>0</c:v>
                </c:pt>
                <c:pt idx="1">
                  <c:v>1238</c:v>
                </c:pt>
                <c:pt idx="2">
                  <c:v>32977</c:v>
                </c:pt>
                <c:pt idx="3">
                  <c:v>0</c:v>
                </c:pt>
                <c:pt idx="4">
                  <c:v>326785</c:v>
                </c:pt>
                <c:pt idx="5">
                  <c:v>19207</c:v>
                </c:pt>
                <c:pt idx="6">
                  <c:v>434270</c:v>
                </c:pt>
                <c:pt idx="7">
                  <c:v>260150</c:v>
                </c:pt>
                <c:pt idx="8">
                  <c:v>27979</c:v>
                </c:pt>
                <c:pt idx="9">
                  <c:v>0</c:v>
                </c:pt>
                <c:pt idx="10">
                  <c:v>0</c:v>
                </c:pt>
                <c:pt idx="11">
                  <c:v>18976</c:v>
                </c:pt>
                <c:pt idx="12">
                  <c:v>15</c:v>
                </c:pt>
                <c:pt idx="13">
                  <c:v>0</c:v>
                </c:pt>
                <c:pt idx="14">
                  <c:v>20469</c:v>
                </c:pt>
                <c:pt idx="15">
                  <c:v>203699</c:v>
                </c:pt>
                <c:pt idx="16">
                  <c:v>12668</c:v>
                </c:pt>
                <c:pt idx="17">
                  <c:v>0</c:v>
                </c:pt>
                <c:pt idx="18">
                  <c:v>17016</c:v>
                </c:pt>
                <c:pt idx="19">
                  <c:v>15685</c:v>
                </c:pt>
                <c:pt idx="20">
                  <c:v>1834</c:v>
                </c:pt>
                <c:pt idx="21">
                  <c:v>176477</c:v>
                </c:pt>
                <c:pt idx="22">
                  <c:v>27920</c:v>
                </c:pt>
                <c:pt idx="23">
                  <c:v>4988</c:v>
                </c:pt>
                <c:pt idx="24">
                  <c:v>0</c:v>
                </c:pt>
                <c:pt idx="25">
                  <c:v>318251</c:v>
                </c:pt>
                <c:pt idx="26">
                  <c:v>10491</c:v>
                </c:pt>
                <c:pt idx="27">
                  <c:v>1610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47-4CF7-88FA-6129A2ECC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7381346"/>
        <c:axId val="27988859"/>
      </c:barChart>
      <c:catAx>
        <c:axId val="2738134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988859"/>
        <c:crosses val="autoZero"/>
        <c:auto val="1"/>
        <c:lblAlgn val="ctr"/>
        <c:lblOffset val="100"/>
        <c:noMultiLvlLbl val="0"/>
      </c:catAx>
      <c:valAx>
        <c:axId val="2798885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38134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TEUS!$E$7:$E$34</c:f>
              <c:numCache>
                <c:formatCode>#,##0</c:formatCode>
                <c:ptCount val="28"/>
                <c:pt idx="0">
                  <c:v>0</c:v>
                </c:pt>
                <c:pt idx="1">
                  <c:v>143490.25</c:v>
                </c:pt>
                <c:pt idx="2">
                  <c:v>8092</c:v>
                </c:pt>
                <c:pt idx="3">
                  <c:v>8</c:v>
                </c:pt>
                <c:pt idx="4">
                  <c:v>2760323</c:v>
                </c:pt>
                <c:pt idx="5">
                  <c:v>123181</c:v>
                </c:pt>
                <c:pt idx="6">
                  <c:v>52622</c:v>
                </c:pt>
                <c:pt idx="7">
                  <c:v>2227953</c:v>
                </c:pt>
                <c:pt idx="8">
                  <c:v>250997.25</c:v>
                </c:pt>
                <c:pt idx="9">
                  <c:v>25081</c:v>
                </c:pt>
                <c:pt idx="10">
                  <c:v>87004.75</c:v>
                </c:pt>
                <c:pt idx="11">
                  <c:v>5613.75</c:v>
                </c:pt>
                <c:pt idx="12">
                  <c:v>7094.25</c:v>
                </c:pt>
                <c:pt idx="13">
                  <c:v>39959</c:v>
                </c:pt>
                <c:pt idx="14">
                  <c:v>68576.5</c:v>
                </c:pt>
                <c:pt idx="15">
                  <c:v>913368</c:v>
                </c:pt>
                <c:pt idx="16">
                  <c:v>262220.75</c:v>
                </c:pt>
                <c:pt idx="17">
                  <c:v>30166.5</c:v>
                </c:pt>
                <c:pt idx="18">
                  <c:v>2128</c:v>
                </c:pt>
                <c:pt idx="19">
                  <c:v>0</c:v>
                </c:pt>
                <c:pt idx="20">
                  <c:v>4</c:v>
                </c:pt>
                <c:pt idx="21">
                  <c:v>296718</c:v>
                </c:pt>
                <c:pt idx="22">
                  <c:v>100264.25</c:v>
                </c:pt>
                <c:pt idx="23">
                  <c:v>97044.25</c:v>
                </c:pt>
                <c:pt idx="24">
                  <c:v>9709</c:v>
                </c:pt>
                <c:pt idx="25">
                  <c:v>3282340</c:v>
                </c:pt>
                <c:pt idx="26">
                  <c:v>183955</c:v>
                </c:pt>
                <c:pt idx="27">
                  <c:v>24758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4-4719-9577-B5C7A17B8D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TEUS!$D$7:$D$34</c:f>
              <c:numCache>
                <c:formatCode>#,##0</c:formatCode>
                <c:ptCount val="28"/>
                <c:pt idx="0">
                  <c:v>3</c:v>
                </c:pt>
                <c:pt idx="1">
                  <c:v>108160.25</c:v>
                </c:pt>
                <c:pt idx="2">
                  <c:v>12923</c:v>
                </c:pt>
                <c:pt idx="3">
                  <c:v>0</c:v>
                </c:pt>
                <c:pt idx="4">
                  <c:v>2729367</c:v>
                </c:pt>
                <c:pt idx="5">
                  <c:v>123383.75</c:v>
                </c:pt>
                <c:pt idx="6">
                  <c:v>50494</c:v>
                </c:pt>
                <c:pt idx="7">
                  <c:v>2195034.5</c:v>
                </c:pt>
                <c:pt idx="8">
                  <c:v>253910.25</c:v>
                </c:pt>
                <c:pt idx="9">
                  <c:v>25189</c:v>
                </c:pt>
                <c:pt idx="10">
                  <c:v>61293.5</c:v>
                </c:pt>
                <c:pt idx="11">
                  <c:v>3240</c:v>
                </c:pt>
                <c:pt idx="12">
                  <c:v>18907.5</c:v>
                </c:pt>
                <c:pt idx="13">
                  <c:v>41659</c:v>
                </c:pt>
                <c:pt idx="14">
                  <c:v>100701</c:v>
                </c:pt>
                <c:pt idx="15">
                  <c:v>877901</c:v>
                </c:pt>
                <c:pt idx="16">
                  <c:v>206532.75</c:v>
                </c:pt>
                <c:pt idx="17">
                  <c:v>24450.25</c:v>
                </c:pt>
                <c:pt idx="18">
                  <c:v>2760.75</c:v>
                </c:pt>
                <c:pt idx="19">
                  <c:v>154</c:v>
                </c:pt>
                <c:pt idx="20">
                  <c:v>2</c:v>
                </c:pt>
                <c:pt idx="21">
                  <c:v>325060</c:v>
                </c:pt>
                <c:pt idx="22">
                  <c:v>92350.75</c:v>
                </c:pt>
                <c:pt idx="23">
                  <c:v>86451.75</c:v>
                </c:pt>
                <c:pt idx="24">
                  <c:v>8962</c:v>
                </c:pt>
                <c:pt idx="25">
                  <c:v>3323636</c:v>
                </c:pt>
                <c:pt idx="26">
                  <c:v>182436</c:v>
                </c:pt>
                <c:pt idx="27">
                  <c:v>20397.5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4-4719-9577-B5C7A17B8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1724751"/>
        <c:axId val="58689253"/>
      </c:barChart>
      <c:catAx>
        <c:axId val="4172475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689253"/>
        <c:crosses val="autoZero"/>
        <c:auto val="1"/>
        <c:lblAlgn val="ctr"/>
        <c:lblOffset val="100"/>
        <c:noMultiLvlLbl val="0"/>
      </c:catAx>
      <c:valAx>
        <c:axId val="5868925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72475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25569.5</c:v>
                </c:pt>
                <c:pt idx="2">
                  <c:v>0</c:v>
                </c:pt>
                <c:pt idx="3">
                  <c:v>0</c:v>
                </c:pt>
                <c:pt idx="4">
                  <c:v>2385857</c:v>
                </c:pt>
                <c:pt idx="5">
                  <c:v>12263.25</c:v>
                </c:pt>
                <c:pt idx="6">
                  <c:v>6</c:v>
                </c:pt>
                <c:pt idx="7">
                  <c:v>955491.5</c:v>
                </c:pt>
                <c:pt idx="8">
                  <c:v>17500.5</c:v>
                </c:pt>
                <c:pt idx="9">
                  <c:v>1104</c:v>
                </c:pt>
                <c:pt idx="10">
                  <c:v>30008</c:v>
                </c:pt>
                <c:pt idx="11">
                  <c:v>0</c:v>
                </c:pt>
                <c:pt idx="12">
                  <c:v>5705</c:v>
                </c:pt>
                <c:pt idx="13">
                  <c:v>304</c:v>
                </c:pt>
                <c:pt idx="14">
                  <c:v>21444.75</c:v>
                </c:pt>
                <c:pt idx="15">
                  <c:v>546945</c:v>
                </c:pt>
                <c:pt idx="16">
                  <c:v>212025</c:v>
                </c:pt>
                <c:pt idx="17">
                  <c:v>6019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27571</c:v>
                </c:pt>
                <c:pt idx="22">
                  <c:v>22155.5</c:v>
                </c:pt>
                <c:pt idx="23">
                  <c:v>1</c:v>
                </c:pt>
                <c:pt idx="24">
                  <c:v>202</c:v>
                </c:pt>
                <c:pt idx="25">
                  <c:v>1400027</c:v>
                </c:pt>
                <c:pt idx="26">
                  <c:v>11930</c:v>
                </c:pt>
                <c:pt idx="27">
                  <c:v>70.5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5-4873-8549-5D52A0BDBFE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805</c:v>
                </c:pt>
                <c:pt idx="2">
                  <c:v>90</c:v>
                </c:pt>
                <c:pt idx="3">
                  <c:v>0</c:v>
                </c:pt>
                <c:pt idx="4">
                  <c:v>2359551</c:v>
                </c:pt>
                <c:pt idx="5">
                  <c:v>10951.25</c:v>
                </c:pt>
                <c:pt idx="6">
                  <c:v>10</c:v>
                </c:pt>
                <c:pt idx="7">
                  <c:v>902800</c:v>
                </c:pt>
                <c:pt idx="8">
                  <c:v>2002.25</c:v>
                </c:pt>
                <c:pt idx="9">
                  <c:v>202</c:v>
                </c:pt>
                <c:pt idx="10">
                  <c:v>5921.5</c:v>
                </c:pt>
                <c:pt idx="11">
                  <c:v>0</c:v>
                </c:pt>
                <c:pt idx="12">
                  <c:v>8340.5</c:v>
                </c:pt>
                <c:pt idx="13">
                  <c:v>127</c:v>
                </c:pt>
                <c:pt idx="14">
                  <c:v>23176</c:v>
                </c:pt>
                <c:pt idx="15">
                  <c:v>527999</c:v>
                </c:pt>
                <c:pt idx="16">
                  <c:v>182295.75</c:v>
                </c:pt>
                <c:pt idx="17">
                  <c:v>271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53576</c:v>
                </c:pt>
                <c:pt idx="22">
                  <c:v>14845.75</c:v>
                </c:pt>
                <c:pt idx="23">
                  <c:v>0</c:v>
                </c:pt>
                <c:pt idx="24">
                  <c:v>0</c:v>
                </c:pt>
                <c:pt idx="25">
                  <c:v>1544729</c:v>
                </c:pt>
                <c:pt idx="26">
                  <c:v>14488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F5-4873-8549-5D52A0BDB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54223"/>
        <c:axId val="44804330"/>
      </c:barChart>
      <c:catAx>
        <c:axId val="755422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804330"/>
        <c:crosses val="autoZero"/>
        <c:auto val="1"/>
        <c:lblAlgn val="ctr"/>
        <c:lblOffset val="100"/>
        <c:noMultiLvlLbl val="0"/>
      </c:catAx>
      <c:valAx>
        <c:axId val="4480433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55422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nacional'!$E$7:$E$34</c:f>
              <c:numCache>
                <c:formatCode>#,##0</c:formatCode>
                <c:ptCount val="28"/>
                <c:pt idx="0">
                  <c:v>0</c:v>
                </c:pt>
                <c:pt idx="1">
                  <c:v>98597.25</c:v>
                </c:pt>
                <c:pt idx="2">
                  <c:v>2721</c:v>
                </c:pt>
                <c:pt idx="3">
                  <c:v>0</c:v>
                </c:pt>
                <c:pt idx="4">
                  <c:v>0</c:v>
                </c:pt>
                <c:pt idx="5">
                  <c:v>92976</c:v>
                </c:pt>
                <c:pt idx="6">
                  <c:v>52558</c:v>
                </c:pt>
                <c:pt idx="7">
                  <c:v>131941.5</c:v>
                </c:pt>
                <c:pt idx="8">
                  <c:v>8201</c:v>
                </c:pt>
                <c:pt idx="9">
                  <c:v>3441.5</c:v>
                </c:pt>
                <c:pt idx="10">
                  <c:v>6743.5</c:v>
                </c:pt>
                <c:pt idx="11">
                  <c:v>5530</c:v>
                </c:pt>
                <c:pt idx="12">
                  <c:v>0</c:v>
                </c:pt>
                <c:pt idx="13">
                  <c:v>2790</c:v>
                </c:pt>
                <c:pt idx="14">
                  <c:v>42832.5</c:v>
                </c:pt>
                <c:pt idx="15">
                  <c:v>306554</c:v>
                </c:pt>
                <c:pt idx="16">
                  <c:v>6173.5</c:v>
                </c:pt>
                <c:pt idx="17">
                  <c:v>2844.25</c:v>
                </c:pt>
                <c:pt idx="18">
                  <c:v>2128</c:v>
                </c:pt>
                <c:pt idx="19">
                  <c:v>0</c:v>
                </c:pt>
                <c:pt idx="20">
                  <c:v>0</c:v>
                </c:pt>
                <c:pt idx="21">
                  <c:v>233263</c:v>
                </c:pt>
                <c:pt idx="22">
                  <c:v>17532.75</c:v>
                </c:pt>
                <c:pt idx="23">
                  <c:v>96563.5</c:v>
                </c:pt>
                <c:pt idx="24">
                  <c:v>0</c:v>
                </c:pt>
                <c:pt idx="25">
                  <c:v>117790</c:v>
                </c:pt>
                <c:pt idx="26">
                  <c:v>11085</c:v>
                </c:pt>
                <c:pt idx="27">
                  <c:v>20669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5-4040-8761-9E0FE1E8312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nacional'!$D$7:$D$34</c:f>
              <c:numCache>
                <c:formatCode>#,##0</c:formatCode>
                <c:ptCount val="28"/>
                <c:pt idx="0">
                  <c:v>0</c:v>
                </c:pt>
                <c:pt idx="1">
                  <c:v>89384.75</c:v>
                </c:pt>
                <c:pt idx="2">
                  <c:v>3247</c:v>
                </c:pt>
                <c:pt idx="3">
                  <c:v>0</c:v>
                </c:pt>
                <c:pt idx="4">
                  <c:v>0</c:v>
                </c:pt>
                <c:pt idx="5">
                  <c:v>95071.25</c:v>
                </c:pt>
                <c:pt idx="6">
                  <c:v>50444</c:v>
                </c:pt>
                <c:pt idx="7">
                  <c:v>130796.5</c:v>
                </c:pt>
                <c:pt idx="8">
                  <c:v>10410.5</c:v>
                </c:pt>
                <c:pt idx="9">
                  <c:v>3989</c:v>
                </c:pt>
                <c:pt idx="10">
                  <c:v>4581.25</c:v>
                </c:pt>
                <c:pt idx="11">
                  <c:v>3152</c:v>
                </c:pt>
                <c:pt idx="12">
                  <c:v>2864</c:v>
                </c:pt>
                <c:pt idx="13">
                  <c:v>6677</c:v>
                </c:pt>
                <c:pt idx="14">
                  <c:v>51054.75</c:v>
                </c:pt>
                <c:pt idx="15">
                  <c:v>299508</c:v>
                </c:pt>
                <c:pt idx="16">
                  <c:v>4688.25</c:v>
                </c:pt>
                <c:pt idx="17">
                  <c:v>4829.75</c:v>
                </c:pt>
                <c:pt idx="18">
                  <c:v>2760.75</c:v>
                </c:pt>
                <c:pt idx="19">
                  <c:v>0</c:v>
                </c:pt>
                <c:pt idx="20">
                  <c:v>0</c:v>
                </c:pt>
                <c:pt idx="21">
                  <c:v>229391</c:v>
                </c:pt>
                <c:pt idx="22">
                  <c:v>14325.25</c:v>
                </c:pt>
                <c:pt idx="23">
                  <c:v>84988.5</c:v>
                </c:pt>
                <c:pt idx="24">
                  <c:v>0</c:v>
                </c:pt>
                <c:pt idx="25">
                  <c:v>124246</c:v>
                </c:pt>
                <c:pt idx="26">
                  <c:v>7644</c:v>
                </c:pt>
                <c:pt idx="27">
                  <c:v>16707.25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5-4040-8761-9E0FE1E8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6067990"/>
        <c:axId val="57574377"/>
      </c:barChart>
      <c:catAx>
        <c:axId val="4606799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574377"/>
        <c:crosses val="autoZero"/>
        <c:auto val="1"/>
        <c:lblAlgn val="ctr"/>
        <c:lblOffset val="100"/>
        <c:noMultiLvlLbl val="0"/>
      </c:catAx>
      <c:valAx>
        <c:axId val="5757437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06799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19323.5</c:v>
                </c:pt>
                <c:pt idx="2">
                  <c:v>5371</c:v>
                </c:pt>
                <c:pt idx="3">
                  <c:v>8</c:v>
                </c:pt>
                <c:pt idx="4">
                  <c:v>374466</c:v>
                </c:pt>
                <c:pt idx="5">
                  <c:v>17941.75</c:v>
                </c:pt>
                <c:pt idx="6">
                  <c:v>58</c:v>
                </c:pt>
                <c:pt idx="7">
                  <c:v>1140520</c:v>
                </c:pt>
                <c:pt idx="8">
                  <c:v>225295.75</c:v>
                </c:pt>
                <c:pt idx="9">
                  <c:v>20535.5</c:v>
                </c:pt>
                <c:pt idx="10">
                  <c:v>50253.25</c:v>
                </c:pt>
                <c:pt idx="11">
                  <c:v>83.75</c:v>
                </c:pt>
                <c:pt idx="12">
                  <c:v>1389.25</c:v>
                </c:pt>
                <c:pt idx="13">
                  <c:v>36865</c:v>
                </c:pt>
                <c:pt idx="14">
                  <c:v>4299.25</c:v>
                </c:pt>
                <c:pt idx="15">
                  <c:v>59869</c:v>
                </c:pt>
                <c:pt idx="16">
                  <c:v>44022.25</c:v>
                </c:pt>
                <c:pt idx="17">
                  <c:v>21303.25</c:v>
                </c:pt>
                <c:pt idx="18">
                  <c:v>0</c:v>
                </c:pt>
                <c:pt idx="19">
                  <c:v>0</c:v>
                </c:pt>
                <c:pt idx="20">
                  <c:v>4</c:v>
                </c:pt>
                <c:pt idx="21">
                  <c:v>35884</c:v>
                </c:pt>
                <c:pt idx="22">
                  <c:v>60576</c:v>
                </c:pt>
                <c:pt idx="23">
                  <c:v>479.75</c:v>
                </c:pt>
                <c:pt idx="24">
                  <c:v>9507</c:v>
                </c:pt>
                <c:pt idx="25">
                  <c:v>1764523</c:v>
                </c:pt>
                <c:pt idx="26">
                  <c:v>160940</c:v>
                </c:pt>
                <c:pt idx="27">
                  <c:v>4018.5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F-468E-AFC3-94BA895CAC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exterior'!$D$7:$D$34</c:f>
              <c:numCache>
                <c:formatCode>#,##0</c:formatCode>
                <c:ptCount val="28"/>
                <c:pt idx="0">
                  <c:v>3</c:v>
                </c:pt>
                <c:pt idx="1">
                  <c:v>17970.5</c:v>
                </c:pt>
                <c:pt idx="2">
                  <c:v>9586</c:v>
                </c:pt>
                <c:pt idx="3">
                  <c:v>0</c:v>
                </c:pt>
                <c:pt idx="4">
                  <c:v>369816</c:v>
                </c:pt>
                <c:pt idx="5">
                  <c:v>17361.25</c:v>
                </c:pt>
                <c:pt idx="6">
                  <c:v>40</c:v>
                </c:pt>
                <c:pt idx="7">
                  <c:v>1161438</c:v>
                </c:pt>
                <c:pt idx="8">
                  <c:v>241497.5</c:v>
                </c:pt>
                <c:pt idx="9">
                  <c:v>20998</c:v>
                </c:pt>
                <c:pt idx="10">
                  <c:v>50790.75</c:v>
                </c:pt>
                <c:pt idx="11">
                  <c:v>88</c:v>
                </c:pt>
                <c:pt idx="12">
                  <c:v>7703</c:v>
                </c:pt>
                <c:pt idx="13">
                  <c:v>34855</c:v>
                </c:pt>
                <c:pt idx="14">
                  <c:v>26470.25</c:v>
                </c:pt>
                <c:pt idx="15">
                  <c:v>50394</c:v>
                </c:pt>
                <c:pt idx="16">
                  <c:v>19548.75</c:v>
                </c:pt>
                <c:pt idx="17">
                  <c:v>19349.5</c:v>
                </c:pt>
                <c:pt idx="18">
                  <c:v>0</c:v>
                </c:pt>
                <c:pt idx="19">
                  <c:v>154</c:v>
                </c:pt>
                <c:pt idx="20">
                  <c:v>2</c:v>
                </c:pt>
                <c:pt idx="21">
                  <c:v>42093</c:v>
                </c:pt>
                <c:pt idx="22">
                  <c:v>63179.75</c:v>
                </c:pt>
                <c:pt idx="23">
                  <c:v>1463.25</c:v>
                </c:pt>
                <c:pt idx="24">
                  <c:v>8962</c:v>
                </c:pt>
                <c:pt idx="25">
                  <c:v>1654661</c:v>
                </c:pt>
                <c:pt idx="26">
                  <c:v>160304</c:v>
                </c:pt>
                <c:pt idx="27">
                  <c:v>3688.25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F-468E-AFC3-94BA895C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042067"/>
        <c:axId val="42803747"/>
      </c:barChart>
      <c:catAx>
        <c:axId val="404206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803747"/>
        <c:crosses val="autoZero"/>
        <c:auto val="1"/>
        <c:lblAlgn val="ctr"/>
        <c:lblOffset val="100"/>
        <c:noMultiLvlLbl val="0"/>
      </c:catAx>
      <c:valAx>
        <c:axId val="4280374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4206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número'!$E$7:$E$34</c:f>
              <c:numCache>
                <c:formatCode>#,##0</c:formatCode>
                <c:ptCount val="28"/>
                <c:pt idx="0">
                  <c:v>598</c:v>
                </c:pt>
                <c:pt idx="1">
                  <c:v>482</c:v>
                </c:pt>
                <c:pt idx="2">
                  <c:v>963</c:v>
                </c:pt>
                <c:pt idx="3">
                  <c:v>401</c:v>
                </c:pt>
                <c:pt idx="4">
                  <c:v>16649</c:v>
                </c:pt>
                <c:pt idx="5">
                  <c:v>988</c:v>
                </c:pt>
                <c:pt idx="6">
                  <c:v>25145</c:v>
                </c:pt>
                <c:pt idx="7">
                  <c:v>4760</c:v>
                </c:pt>
                <c:pt idx="8">
                  <c:v>1488</c:v>
                </c:pt>
                <c:pt idx="9">
                  <c:v>1375</c:v>
                </c:pt>
                <c:pt idx="10">
                  <c:v>840</c:v>
                </c:pt>
                <c:pt idx="11">
                  <c:v>5487</c:v>
                </c:pt>
                <c:pt idx="12">
                  <c:v>425</c:v>
                </c:pt>
                <c:pt idx="13">
                  <c:v>659</c:v>
                </c:pt>
                <c:pt idx="14">
                  <c:v>1301</c:v>
                </c:pt>
                <c:pt idx="15">
                  <c:v>9182</c:v>
                </c:pt>
                <c:pt idx="16">
                  <c:v>813</c:v>
                </c:pt>
                <c:pt idx="17">
                  <c:v>341</c:v>
                </c:pt>
                <c:pt idx="18">
                  <c:v>445</c:v>
                </c:pt>
                <c:pt idx="19">
                  <c:v>353</c:v>
                </c:pt>
                <c:pt idx="20">
                  <c:v>526</c:v>
                </c:pt>
                <c:pt idx="21">
                  <c:v>10629</c:v>
                </c:pt>
                <c:pt idx="22">
                  <c:v>827</c:v>
                </c:pt>
                <c:pt idx="23">
                  <c:v>555</c:v>
                </c:pt>
                <c:pt idx="24">
                  <c:v>1290</c:v>
                </c:pt>
                <c:pt idx="25">
                  <c:v>4206</c:v>
                </c:pt>
                <c:pt idx="26">
                  <c:v>1062</c:v>
                </c:pt>
                <c:pt idx="27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E-4CEB-A03E-C97F0E5D8C1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número'!$D$7:$D$34</c:f>
              <c:numCache>
                <c:formatCode>#,##0</c:formatCode>
                <c:ptCount val="28"/>
                <c:pt idx="0">
                  <c:v>637</c:v>
                </c:pt>
                <c:pt idx="1">
                  <c:v>488</c:v>
                </c:pt>
                <c:pt idx="2">
                  <c:v>963</c:v>
                </c:pt>
                <c:pt idx="3">
                  <c:v>474</c:v>
                </c:pt>
                <c:pt idx="4">
                  <c:v>17241</c:v>
                </c:pt>
                <c:pt idx="5">
                  <c:v>897</c:v>
                </c:pt>
                <c:pt idx="6">
                  <c:v>26444</c:v>
                </c:pt>
                <c:pt idx="7">
                  <c:v>4780</c:v>
                </c:pt>
                <c:pt idx="8">
                  <c:v>1569</c:v>
                </c:pt>
                <c:pt idx="9">
                  <c:v>1179</c:v>
                </c:pt>
                <c:pt idx="10">
                  <c:v>800</c:v>
                </c:pt>
                <c:pt idx="11">
                  <c:v>6057</c:v>
                </c:pt>
                <c:pt idx="12">
                  <c:v>531</c:v>
                </c:pt>
                <c:pt idx="13">
                  <c:v>673</c:v>
                </c:pt>
                <c:pt idx="14">
                  <c:v>1306</c:v>
                </c:pt>
                <c:pt idx="15">
                  <c:v>8754</c:v>
                </c:pt>
                <c:pt idx="16">
                  <c:v>727</c:v>
                </c:pt>
                <c:pt idx="17">
                  <c:v>283</c:v>
                </c:pt>
                <c:pt idx="18">
                  <c:v>444</c:v>
                </c:pt>
                <c:pt idx="19">
                  <c:v>543</c:v>
                </c:pt>
                <c:pt idx="20">
                  <c:v>530</c:v>
                </c:pt>
                <c:pt idx="21">
                  <c:v>10508</c:v>
                </c:pt>
                <c:pt idx="22">
                  <c:v>920</c:v>
                </c:pt>
                <c:pt idx="23">
                  <c:v>537</c:v>
                </c:pt>
                <c:pt idx="24">
                  <c:v>1272</c:v>
                </c:pt>
                <c:pt idx="25">
                  <c:v>4245</c:v>
                </c:pt>
                <c:pt idx="26">
                  <c:v>1043</c:v>
                </c:pt>
                <c:pt idx="27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1E-4CEB-A03E-C97F0E5D8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778662"/>
        <c:axId val="9126571"/>
      </c:barChart>
      <c:catAx>
        <c:axId val="2277866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126571"/>
        <c:crosses val="autoZero"/>
        <c:auto val="1"/>
        <c:lblAlgn val="ctr"/>
        <c:lblOffset val="100"/>
        <c:noMultiLvlLbl val="0"/>
      </c:catAx>
      <c:valAx>
        <c:axId val="912657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77866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presentación'!$E$7:$E$34</c:f>
              <c:numCache>
                <c:formatCode>#,##0</c:formatCode>
                <c:ptCount val="28"/>
                <c:pt idx="0">
                  <c:v>7552664</c:v>
                </c:pt>
                <c:pt idx="1">
                  <c:v>1976526</c:v>
                </c:pt>
                <c:pt idx="2">
                  <c:v>3817086</c:v>
                </c:pt>
                <c:pt idx="3">
                  <c:v>2568503</c:v>
                </c:pt>
                <c:pt idx="4">
                  <c:v>55049022</c:v>
                </c:pt>
                <c:pt idx="5">
                  <c:v>3205215</c:v>
                </c:pt>
                <c:pt idx="6">
                  <c:v>10429704</c:v>
                </c:pt>
                <c:pt idx="7">
                  <c:v>40623473</c:v>
                </c:pt>
                <c:pt idx="8">
                  <c:v>19893252</c:v>
                </c:pt>
                <c:pt idx="9">
                  <c:v>20174730</c:v>
                </c:pt>
                <c:pt idx="10">
                  <c:v>11740921</c:v>
                </c:pt>
                <c:pt idx="11">
                  <c:v>837630</c:v>
                </c:pt>
                <c:pt idx="12">
                  <c:v>4172605</c:v>
                </c:pt>
                <c:pt idx="13">
                  <c:v>7254130</c:v>
                </c:pt>
                <c:pt idx="14">
                  <c:v>16920346</c:v>
                </c:pt>
                <c:pt idx="15">
                  <c:v>19400222</c:v>
                </c:pt>
                <c:pt idx="16">
                  <c:v>3529870</c:v>
                </c:pt>
                <c:pt idx="17">
                  <c:v>1309896</c:v>
                </c:pt>
                <c:pt idx="18">
                  <c:v>321881</c:v>
                </c:pt>
                <c:pt idx="19">
                  <c:v>1491076</c:v>
                </c:pt>
                <c:pt idx="20">
                  <c:v>2044117</c:v>
                </c:pt>
                <c:pt idx="21">
                  <c:v>7544308</c:v>
                </c:pt>
                <c:pt idx="22">
                  <c:v>4099250</c:v>
                </c:pt>
                <c:pt idx="23">
                  <c:v>2346188</c:v>
                </c:pt>
                <c:pt idx="24">
                  <c:v>17576469</c:v>
                </c:pt>
                <c:pt idx="25">
                  <c:v>46295042</c:v>
                </c:pt>
                <c:pt idx="26">
                  <c:v>3074857</c:v>
                </c:pt>
                <c:pt idx="27">
                  <c:v>926924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9-4755-865B-2A34AFB513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presentación'!$D$7:$D$34</c:f>
              <c:numCache>
                <c:formatCode>#,##0</c:formatCode>
                <c:ptCount val="28"/>
                <c:pt idx="0">
                  <c:v>7679874</c:v>
                </c:pt>
                <c:pt idx="1">
                  <c:v>1567616</c:v>
                </c:pt>
                <c:pt idx="2">
                  <c:v>3591043</c:v>
                </c:pt>
                <c:pt idx="3">
                  <c:v>2670628</c:v>
                </c:pt>
                <c:pt idx="4">
                  <c:v>55782816</c:v>
                </c:pt>
                <c:pt idx="5">
                  <c:v>2907191</c:v>
                </c:pt>
                <c:pt idx="6">
                  <c:v>10514021</c:v>
                </c:pt>
                <c:pt idx="7">
                  <c:v>39869487</c:v>
                </c:pt>
                <c:pt idx="8">
                  <c:v>18298293</c:v>
                </c:pt>
                <c:pt idx="9">
                  <c:v>18977101</c:v>
                </c:pt>
                <c:pt idx="10">
                  <c:v>10784743</c:v>
                </c:pt>
                <c:pt idx="11">
                  <c:v>779758</c:v>
                </c:pt>
                <c:pt idx="12">
                  <c:v>3962230</c:v>
                </c:pt>
                <c:pt idx="13">
                  <c:v>10040425</c:v>
                </c:pt>
                <c:pt idx="14">
                  <c:v>17261559</c:v>
                </c:pt>
                <c:pt idx="15">
                  <c:v>19360740</c:v>
                </c:pt>
                <c:pt idx="16">
                  <c:v>3133085</c:v>
                </c:pt>
                <c:pt idx="17">
                  <c:v>1300658</c:v>
                </c:pt>
                <c:pt idx="18">
                  <c:v>316525</c:v>
                </c:pt>
                <c:pt idx="19">
                  <c:v>1737821</c:v>
                </c:pt>
                <c:pt idx="20">
                  <c:v>1997686</c:v>
                </c:pt>
                <c:pt idx="21">
                  <c:v>7915761</c:v>
                </c:pt>
                <c:pt idx="22">
                  <c:v>4071394</c:v>
                </c:pt>
                <c:pt idx="23">
                  <c:v>2371482</c:v>
                </c:pt>
                <c:pt idx="24">
                  <c:v>16531916</c:v>
                </c:pt>
                <c:pt idx="25">
                  <c:v>47756238</c:v>
                </c:pt>
                <c:pt idx="26">
                  <c:v>3129335</c:v>
                </c:pt>
                <c:pt idx="27">
                  <c:v>888825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19-4755-865B-2A34AFB51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3622535"/>
        <c:axId val="67097012"/>
      </c:barChart>
      <c:catAx>
        <c:axId val="6362253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097012"/>
        <c:crosses val="autoZero"/>
        <c:auto val="1"/>
        <c:lblAlgn val="ctr"/>
        <c:lblOffset val="100"/>
        <c:noMultiLvlLbl val="0"/>
      </c:catAx>
      <c:valAx>
        <c:axId val="6709701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62253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GT'!$E$7:$E$34</c:f>
              <c:numCache>
                <c:formatCode>#,##0</c:formatCode>
                <c:ptCount val="28"/>
                <c:pt idx="0">
                  <c:v>16463796</c:v>
                </c:pt>
                <c:pt idx="1">
                  <c:v>11335781</c:v>
                </c:pt>
                <c:pt idx="2">
                  <c:v>17624285</c:v>
                </c:pt>
                <c:pt idx="3">
                  <c:v>3020591</c:v>
                </c:pt>
                <c:pt idx="4">
                  <c:v>296479044</c:v>
                </c:pt>
                <c:pt idx="5">
                  <c:v>23337967</c:v>
                </c:pt>
                <c:pt idx="6">
                  <c:v>147605239</c:v>
                </c:pt>
                <c:pt idx="7">
                  <c:v>216633308</c:v>
                </c:pt>
                <c:pt idx="8">
                  <c:v>35145936</c:v>
                </c:pt>
                <c:pt idx="9">
                  <c:v>29573534</c:v>
                </c:pt>
                <c:pt idx="10">
                  <c:v>12377719</c:v>
                </c:pt>
                <c:pt idx="11">
                  <c:v>47784431</c:v>
                </c:pt>
                <c:pt idx="12">
                  <c:v>7625497</c:v>
                </c:pt>
                <c:pt idx="13">
                  <c:v>10566399</c:v>
                </c:pt>
                <c:pt idx="14">
                  <c:v>22161730</c:v>
                </c:pt>
                <c:pt idx="15">
                  <c:v>199760422</c:v>
                </c:pt>
                <c:pt idx="16">
                  <c:v>37034720</c:v>
                </c:pt>
                <c:pt idx="17">
                  <c:v>2088601</c:v>
                </c:pt>
                <c:pt idx="18">
                  <c:v>12503885</c:v>
                </c:pt>
                <c:pt idx="19">
                  <c:v>6714622</c:v>
                </c:pt>
                <c:pt idx="20">
                  <c:v>4050478</c:v>
                </c:pt>
                <c:pt idx="21">
                  <c:v>138792443</c:v>
                </c:pt>
                <c:pt idx="22">
                  <c:v>16679460</c:v>
                </c:pt>
                <c:pt idx="23">
                  <c:v>3506264</c:v>
                </c:pt>
                <c:pt idx="24">
                  <c:v>25810216</c:v>
                </c:pt>
                <c:pt idx="25">
                  <c:v>168194503</c:v>
                </c:pt>
                <c:pt idx="26">
                  <c:v>29307381</c:v>
                </c:pt>
                <c:pt idx="27">
                  <c:v>2213401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F-4206-8A10-BBCF0B8B449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GT'!$D$7:$D$34</c:f>
              <c:numCache>
                <c:formatCode>#,##0</c:formatCode>
                <c:ptCount val="28"/>
                <c:pt idx="0">
                  <c:v>18416239</c:v>
                </c:pt>
                <c:pt idx="1">
                  <c:v>10014544</c:v>
                </c:pt>
                <c:pt idx="2">
                  <c:v>18331310</c:v>
                </c:pt>
                <c:pt idx="3">
                  <c:v>3302350</c:v>
                </c:pt>
                <c:pt idx="4">
                  <c:v>310624955</c:v>
                </c:pt>
                <c:pt idx="5">
                  <c:v>20325758</c:v>
                </c:pt>
                <c:pt idx="6">
                  <c:v>158316560</c:v>
                </c:pt>
                <c:pt idx="7">
                  <c:v>210948734</c:v>
                </c:pt>
                <c:pt idx="8">
                  <c:v>31577018</c:v>
                </c:pt>
                <c:pt idx="9">
                  <c:v>26922562</c:v>
                </c:pt>
                <c:pt idx="10">
                  <c:v>11822328</c:v>
                </c:pt>
                <c:pt idx="11">
                  <c:v>43560489</c:v>
                </c:pt>
                <c:pt idx="12">
                  <c:v>9140961</c:v>
                </c:pt>
                <c:pt idx="13">
                  <c:v>11674838</c:v>
                </c:pt>
                <c:pt idx="14">
                  <c:v>23853166</c:v>
                </c:pt>
                <c:pt idx="15">
                  <c:v>199315161</c:v>
                </c:pt>
                <c:pt idx="16">
                  <c:v>36017977</c:v>
                </c:pt>
                <c:pt idx="17">
                  <c:v>1770158</c:v>
                </c:pt>
                <c:pt idx="18">
                  <c:v>12624982</c:v>
                </c:pt>
                <c:pt idx="19">
                  <c:v>9099848</c:v>
                </c:pt>
                <c:pt idx="20">
                  <c:v>4209416</c:v>
                </c:pt>
                <c:pt idx="21">
                  <c:v>131157358</c:v>
                </c:pt>
                <c:pt idx="22">
                  <c:v>18061449</c:v>
                </c:pt>
                <c:pt idx="23">
                  <c:v>3265593</c:v>
                </c:pt>
                <c:pt idx="24">
                  <c:v>25988663</c:v>
                </c:pt>
                <c:pt idx="25">
                  <c:v>175827066</c:v>
                </c:pt>
                <c:pt idx="26">
                  <c:v>28438103</c:v>
                </c:pt>
                <c:pt idx="27">
                  <c:v>1873550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BF-4206-8A10-BBCF0B8B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806388"/>
        <c:axId val="64220974"/>
      </c:barChart>
      <c:catAx>
        <c:axId val="78063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220974"/>
        <c:crosses val="autoZero"/>
        <c:auto val="1"/>
        <c:lblAlgn val="ctr"/>
        <c:lblOffset val="100"/>
        <c:noMultiLvlLbl val="0"/>
      </c:catAx>
      <c:valAx>
        <c:axId val="6422097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80638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Cruceros!$E$7:$E$34</c:f>
              <c:numCache>
                <c:formatCode>#,##0</c:formatCode>
                <c:ptCount val="28"/>
                <c:pt idx="0">
                  <c:v>82</c:v>
                </c:pt>
                <c:pt idx="1">
                  <c:v>53</c:v>
                </c:pt>
                <c:pt idx="2">
                  <c:v>13</c:v>
                </c:pt>
                <c:pt idx="3">
                  <c:v>2</c:v>
                </c:pt>
                <c:pt idx="4">
                  <c:v>2</c:v>
                </c:pt>
                <c:pt idx="5">
                  <c:v>187</c:v>
                </c:pt>
                <c:pt idx="6">
                  <c:v>397</c:v>
                </c:pt>
                <c:pt idx="7">
                  <c:v>481</c:v>
                </c:pt>
                <c:pt idx="8">
                  <c:v>48</c:v>
                </c:pt>
                <c:pt idx="9">
                  <c:v>92</c:v>
                </c:pt>
                <c:pt idx="10">
                  <c:v>1</c:v>
                </c:pt>
                <c:pt idx="11">
                  <c:v>2</c:v>
                </c:pt>
                <c:pt idx="12">
                  <c:v>8</c:v>
                </c:pt>
                <c:pt idx="13">
                  <c:v>19</c:v>
                </c:pt>
                <c:pt idx="14">
                  <c:v>9</c:v>
                </c:pt>
                <c:pt idx="15">
                  <c:v>504</c:v>
                </c:pt>
                <c:pt idx="16">
                  <c:v>164</c:v>
                </c:pt>
                <c:pt idx="17">
                  <c:v>0</c:v>
                </c:pt>
                <c:pt idx="18">
                  <c:v>4</c:v>
                </c:pt>
                <c:pt idx="19">
                  <c:v>32</c:v>
                </c:pt>
                <c:pt idx="20">
                  <c:v>5</c:v>
                </c:pt>
                <c:pt idx="21">
                  <c:v>427</c:v>
                </c:pt>
                <c:pt idx="22">
                  <c:v>15</c:v>
                </c:pt>
                <c:pt idx="23">
                  <c:v>51</c:v>
                </c:pt>
                <c:pt idx="24">
                  <c:v>34</c:v>
                </c:pt>
                <c:pt idx="25">
                  <c:v>135</c:v>
                </c:pt>
                <c:pt idx="26">
                  <c:v>61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6-4A50-99F9-0DBF01617224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Cruceros!$D$7:$D$34</c:f>
              <c:numCache>
                <c:formatCode>#,##0</c:formatCode>
                <c:ptCount val="28"/>
                <c:pt idx="0">
                  <c:v>95</c:v>
                </c:pt>
                <c:pt idx="1">
                  <c:v>51</c:v>
                </c:pt>
                <c:pt idx="2">
                  <c:v>17</c:v>
                </c:pt>
                <c:pt idx="3">
                  <c:v>1</c:v>
                </c:pt>
                <c:pt idx="4">
                  <c:v>0</c:v>
                </c:pt>
                <c:pt idx="5">
                  <c:v>169</c:v>
                </c:pt>
                <c:pt idx="6">
                  <c:v>428</c:v>
                </c:pt>
                <c:pt idx="7">
                  <c:v>463</c:v>
                </c:pt>
                <c:pt idx="8">
                  <c:v>52</c:v>
                </c:pt>
                <c:pt idx="9">
                  <c:v>87</c:v>
                </c:pt>
                <c:pt idx="10">
                  <c:v>3</c:v>
                </c:pt>
                <c:pt idx="11">
                  <c:v>8</c:v>
                </c:pt>
                <c:pt idx="12">
                  <c:v>12</c:v>
                </c:pt>
                <c:pt idx="13">
                  <c:v>15</c:v>
                </c:pt>
                <c:pt idx="14">
                  <c:v>7</c:v>
                </c:pt>
                <c:pt idx="15">
                  <c:v>459</c:v>
                </c:pt>
                <c:pt idx="16">
                  <c:v>172</c:v>
                </c:pt>
                <c:pt idx="17">
                  <c:v>0</c:v>
                </c:pt>
                <c:pt idx="18">
                  <c:v>7</c:v>
                </c:pt>
                <c:pt idx="19">
                  <c:v>25</c:v>
                </c:pt>
                <c:pt idx="20">
                  <c:v>2</c:v>
                </c:pt>
                <c:pt idx="21">
                  <c:v>402</c:v>
                </c:pt>
                <c:pt idx="22">
                  <c:v>20</c:v>
                </c:pt>
                <c:pt idx="23">
                  <c:v>45</c:v>
                </c:pt>
                <c:pt idx="24">
                  <c:v>30</c:v>
                </c:pt>
                <c:pt idx="25">
                  <c:v>162</c:v>
                </c:pt>
                <c:pt idx="26">
                  <c:v>63</c:v>
                </c:pt>
                <c:pt idx="2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F6-4A50-99F9-0DBF0161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658511"/>
        <c:axId val="52834501"/>
      </c:barChart>
      <c:catAx>
        <c:axId val="765851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834501"/>
        <c:crosses val="autoZero"/>
        <c:auto val="1"/>
        <c:lblAlgn val="ctr"/>
        <c:lblOffset val="100"/>
        <c:noMultiLvlLbl val="0"/>
      </c:catAx>
      <c:valAx>
        <c:axId val="5283450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65851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total'!$E$7:$E$34</c:f>
              <c:numCache>
                <c:formatCode>#,##0</c:formatCode>
                <c:ptCount val="28"/>
                <c:pt idx="0">
                  <c:v>209001</c:v>
                </c:pt>
                <c:pt idx="1">
                  <c:v>239596</c:v>
                </c:pt>
                <c:pt idx="2">
                  <c:v>426108</c:v>
                </c:pt>
                <c:pt idx="3">
                  <c:v>294</c:v>
                </c:pt>
                <c:pt idx="4">
                  <c:v>3186538</c:v>
                </c:pt>
                <c:pt idx="5">
                  <c:v>355170</c:v>
                </c:pt>
                <c:pt idx="6">
                  <c:v>5207422</c:v>
                </c:pt>
                <c:pt idx="7">
                  <c:v>3231556</c:v>
                </c:pt>
                <c:pt idx="8">
                  <c:v>192623</c:v>
                </c:pt>
                <c:pt idx="9">
                  <c:v>148732</c:v>
                </c:pt>
                <c:pt idx="10">
                  <c:v>245</c:v>
                </c:pt>
                <c:pt idx="11">
                  <c:v>1014007</c:v>
                </c:pt>
                <c:pt idx="12">
                  <c:v>4977</c:v>
                </c:pt>
                <c:pt idx="13">
                  <c:v>31880</c:v>
                </c:pt>
                <c:pt idx="14">
                  <c:v>26355</c:v>
                </c:pt>
                <c:pt idx="15">
                  <c:v>2168907</c:v>
                </c:pt>
                <c:pt idx="16">
                  <c:v>457164</c:v>
                </c:pt>
                <c:pt idx="17">
                  <c:v>0</c:v>
                </c:pt>
                <c:pt idx="18">
                  <c:v>351665</c:v>
                </c:pt>
                <c:pt idx="19">
                  <c:v>138851</c:v>
                </c:pt>
                <c:pt idx="20">
                  <c:v>1380</c:v>
                </c:pt>
                <c:pt idx="21">
                  <c:v>4252893</c:v>
                </c:pt>
                <c:pt idx="22">
                  <c:v>134475</c:v>
                </c:pt>
                <c:pt idx="23">
                  <c:v>12312</c:v>
                </c:pt>
                <c:pt idx="24">
                  <c:v>55774</c:v>
                </c:pt>
                <c:pt idx="25">
                  <c:v>745605</c:v>
                </c:pt>
                <c:pt idx="26">
                  <c:v>155693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F-4435-B65C-C639A4EB950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total'!$D$7:$D$34</c:f>
              <c:numCache>
                <c:formatCode>#,##0</c:formatCode>
                <c:ptCount val="28"/>
                <c:pt idx="0">
                  <c:v>252434</c:v>
                </c:pt>
                <c:pt idx="1">
                  <c:v>214466</c:v>
                </c:pt>
                <c:pt idx="2">
                  <c:v>432984</c:v>
                </c:pt>
                <c:pt idx="3">
                  <c:v>221</c:v>
                </c:pt>
                <c:pt idx="4">
                  <c:v>3275624</c:v>
                </c:pt>
                <c:pt idx="5">
                  <c:v>309492</c:v>
                </c:pt>
                <c:pt idx="6">
                  <c:v>5493396</c:v>
                </c:pt>
                <c:pt idx="7">
                  <c:v>3070172</c:v>
                </c:pt>
                <c:pt idx="8">
                  <c:v>178050</c:v>
                </c:pt>
                <c:pt idx="9">
                  <c:v>119144</c:v>
                </c:pt>
                <c:pt idx="10">
                  <c:v>1735</c:v>
                </c:pt>
                <c:pt idx="11">
                  <c:v>1135386</c:v>
                </c:pt>
                <c:pt idx="12">
                  <c:v>10606</c:v>
                </c:pt>
                <c:pt idx="13">
                  <c:v>31728</c:v>
                </c:pt>
                <c:pt idx="14">
                  <c:v>29337</c:v>
                </c:pt>
                <c:pt idx="15">
                  <c:v>2065329</c:v>
                </c:pt>
                <c:pt idx="16">
                  <c:v>453650</c:v>
                </c:pt>
                <c:pt idx="17">
                  <c:v>0</c:v>
                </c:pt>
                <c:pt idx="18">
                  <c:v>308288</c:v>
                </c:pt>
                <c:pt idx="19">
                  <c:v>110687</c:v>
                </c:pt>
                <c:pt idx="20">
                  <c:v>1089</c:v>
                </c:pt>
                <c:pt idx="21">
                  <c:v>4247840</c:v>
                </c:pt>
                <c:pt idx="22">
                  <c:v>140590</c:v>
                </c:pt>
                <c:pt idx="23">
                  <c:v>12397</c:v>
                </c:pt>
                <c:pt idx="24">
                  <c:v>57194</c:v>
                </c:pt>
                <c:pt idx="25">
                  <c:v>896144</c:v>
                </c:pt>
                <c:pt idx="26">
                  <c:v>160668</c:v>
                </c:pt>
                <c:pt idx="27">
                  <c:v>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F-4435-B65C-C639A4EB9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5303865"/>
        <c:axId val="30539191"/>
      </c:barChart>
      <c:catAx>
        <c:axId val="5530386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539191"/>
        <c:crosses val="autoZero"/>
        <c:auto val="1"/>
        <c:lblAlgn val="ctr"/>
        <c:lblOffset val="100"/>
        <c:noMultiLvlLbl val="0"/>
      </c:catAx>
      <c:valAx>
        <c:axId val="3053919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30386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regulares'!$E$7:$E$34</c:f>
              <c:numCache>
                <c:formatCode>#,##0</c:formatCode>
                <c:ptCount val="28"/>
                <c:pt idx="0">
                  <c:v>0</c:v>
                </c:pt>
                <c:pt idx="1">
                  <c:v>80743</c:v>
                </c:pt>
                <c:pt idx="2">
                  <c:v>421526</c:v>
                </c:pt>
                <c:pt idx="3">
                  <c:v>0</c:v>
                </c:pt>
                <c:pt idx="4">
                  <c:v>3186538</c:v>
                </c:pt>
                <c:pt idx="5">
                  <c:v>24137</c:v>
                </c:pt>
                <c:pt idx="6">
                  <c:v>3960906</c:v>
                </c:pt>
                <c:pt idx="7">
                  <c:v>929540</c:v>
                </c:pt>
                <c:pt idx="8">
                  <c:v>81207</c:v>
                </c:pt>
                <c:pt idx="9">
                  <c:v>0</c:v>
                </c:pt>
                <c:pt idx="10">
                  <c:v>0</c:v>
                </c:pt>
                <c:pt idx="11">
                  <c:v>1013182</c:v>
                </c:pt>
                <c:pt idx="12">
                  <c:v>0</c:v>
                </c:pt>
                <c:pt idx="13">
                  <c:v>5</c:v>
                </c:pt>
                <c:pt idx="14">
                  <c:v>25233</c:v>
                </c:pt>
                <c:pt idx="15">
                  <c:v>860805</c:v>
                </c:pt>
                <c:pt idx="16">
                  <c:v>202951</c:v>
                </c:pt>
                <c:pt idx="17">
                  <c:v>0</c:v>
                </c:pt>
                <c:pt idx="18">
                  <c:v>346766</c:v>
                </c:pt>
                <c:pt idx="19">
                  <c:v>84310</c:v>
                </c:pt>
                <c:pt idx="20">
                  <c:v>0</c:v>
                </c:pt>
                <c:pt idx="21">
                  <c:v>3244845</c:v>
                </c:pt>
                <c:pt idx="22">
                  <c:v>112843</c:v>
                </c:pt>
                <c:pt idx="23">
                  <c:v>0</c:v>
                </c:pt>
                <c:pt idx="24">
                  <c:v>19</c:v>
                </c:pt>
                <c:pt idx="25">
                  <c:v>463584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C-43D5-B0A4-02B0546F78B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regulares'!$D$7:$D$34</c:f>
              <c:numCache>
                <c:formatCode>#,##0</c:formatCode>
                <c:ptCount val="28"/>
                <c:pt idx="0">
                  <c:v>0</c:v>
                </c:pt>
                <c:pt idx="1">
                  <c:v>87849</c:v>
                </c:pt>
                <c:pt idx="2">
                  <c:v>421617</c:v>
                </c:pt>
                <c:pt idx="3">
                  <c:v>0</c:v>
                </c:pt>
                <c:pt idx="4">
                  <c:v>3275624</c:v>
                </c:pt>
                <c:pt idx="5">
                  <c:v>24748</c:v>
                </c:pt>
                <c:pt idx="6">
                  <c:v>4076169</c:v>
                </c:pt>
                <c:pt idx="7">
                  <c:v>925087</c:v>
                </c:pt>
                <c:pt idx="8">
                  <c:v>90218</c:v>
                </c:pt>
                <c:pt idx="9">
                  <c:v>0</c:v>
                </c:pt>
                <c:pt idx="10">
                  <c:v>0</c:v>
                </c:pt>
                <c:pt idx="11">
                  <c:v>1128175</c:v>
                </c:pt>
                <c:pt idx="12">
                  <c:v>0</c:v>
                </c:pt>
                <c:pt idx="13">
                  <c:v>0</c:v>
                </c:pt>
                <c:pt idx="14">
                  <c:v>27322</c:v>
                </c:pt>
                <c:pt idx="15">
                  <c:v>871957</c:v>
                </c:pt>
                <c:pt idx="16">
                  <c:v>189514</c:v>
                </c:pt>
                <c:pt idx="17">
                  <c:v>0</c:v>
                </c:pt>
                <c:pt idx="18">
                  <c:v>304895</c:v>
                </c:pt>
                <c:pt idx="19">
                  <c:v>87355</c:v>
                </c:pt>
                <c:pt idx="20">
                  <c:v>5</c:v>
                </c:pt>
                <c:pt idx="21">
                  <c:v>3330100</c:v>
                </c:pt>
                <c:pt idx="22">
                  <c:v>120857</c:v>
                </c:pt>
                <c:pt idx="23">
                  <c:v>0</c:v>
                </c:pt>
                <c:pt idx="24">
                  <c:v>0</c:v>
                </c:pt>
                <c:pt idx="25">
                  <c:v>465921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C-43D5-B0A4-02B0546F7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282490"/>
        <c:axId val="61316282"/>
      </c:barChart>
      <c:catAx>
        <c:axId val="428249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316282"/>
        <c:crosses val="autoZero"/>
        <c:auto val="1"/>
        <c:lblAlgn val="ctr"/>
        <c:lblOffset val="100"/>
        <c:noMultiLvlLbl val="0"/>
      </c:catAx>
      <c:valAx>
        <c:axId val="6131628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8249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crucero'!$E$7:$E$34</c:f>
              <c:numCache>
                <c:formatCode>#,##0</c:formatCode>
                <c:ptCount val="28"/>
                <c:pt idx="0">
                  <c:v>209001</c:v>
                </c:pt>
                <c:pt idx="1">
                  <c:v>158853</c:v>
                </c:pt>
                <c:pt idx="2">
                  <c:v>4582</c:v>
                </c:pt>
                <c:pt idx="3">
                  <c:v>294</c:v>
                </c:pt>
                <c:pt idx="4">
                  <c:v>0</c:v>
                </c:pt>
                <c:pt idx="5">
                  <c:v>331033</c:v>
                </c:pt>
                <c:pt idx="6">
                  <c:v>1246516</c:v>
                </c:pt>
                <c:pt idx="7">
                  <c:v>2302016</c:v>
                </c:pt>
                <c:pt idx="8">
                  <c:v>111416</c:v>
                </c:pt>
                <c:pt idx="9">
                  <c:v>148732</c:v>
                </c:pt>
                <c:pt idx="10">
                  <c:v>245</c:v>
                </c:pt>
                <c:pt idx="11">
                  <c:v>825</c:v>
                </c:pt>
                <c:pt idx="12">
                  <c:v>4977</c:v>
                </c:pt>
                <c:pt idx="13">
                  <c:v>31875</c:v>
                </c:pt>
                <c:pt idx="14">
                  <c:v>1122</c:v>
                </c:pt>
                <c:pt idx="15">
                  <c:v>1308102</c:v>
                </c:pt>
                <c:pt idx="16">
                  <c:v>254213</c:v>
                </c:pt>
                <c:pt idx="17">
                  <c:v>0</c:v>
                </c:pt>
                <c:pt idx="18">
                  <c:v>4899</c:v>
                </c:pt>
                <c:pt idx="19">
                  <c:v>54541</c:v>
                </c:pt>
                <c:pt idx="20">
                  <c:v>1380</c:v>
                </c:pt>
                <c:pt idx="21">
                  <c:v>1008048</c:v>
                </c:pt>
                <c:pt idx="22">
                  <c:v>21632</c:v>
                </c:pt>
                <c:pt idx="23">
                  <c:v>12312</c:v>
                </c:pt>
                <c:pt idx="24">
                  <c:v>55755</c:v>
                </c:pt>
                <c:pt idx="25">
                  <c:v>282021</c:v>
                </c:pt>
                <c:pt idx="26">
                  <c:v>155693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B4-4CA6-AE04-1A99204756F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crucero'!$D$7:$D$34</c:f>
              <c:numCache>
                <c:formatCode>#,##0</c:formatCode>
                <c:ptCount val="28"/>
                <c:pt idx="0">
                  <c:v>252434</c:v>
                </c:pt>
                <c:pt idx="1">
                  <c:v>126617</c:v>
                </c:pt>
                <c:pt idx="2">
                  <c:v>11367</c:v>
                </c:pt>
                <c:pt idx="3">
                  <c:v>221</c:v>
                </c:pt>
                <c:pt idx="4">
                  <c:v>0</c:v>
                </c:pt>
                <c:pt idx="5">
                  <c:v>284744</c:v>
                </c:pt>
                <c:pt idx="6">
                  <c:v>1417227</c:v>
                </c:pt>
                <c:pt idx="7">
                  <c:v>2145085</c:v>
                </c:pt>
                <c:pt idx="8">
                  <c:v>87832</c:v>
                </c:pt>
                <c:pt idx="9">
                  <c:v>119144</c:v>
                </c:pt>
                <c:pt idx="10">
                  <c:v>1735</c:v>
                </c:pt>
                <c:pt idx="11">
                  <c:v>7211</c:v>
                </c:pt>
                <c:pt idx="12">
                  <c:v>10606</c:v>
                </c:pt>
                <c:pt idx="13">
                  <c:v>31728</c:v>
                </c:pt>
                <c:pt idx="14">
                  <c:v>2015</c:v>
                </c:pt>
                <c:pt idx="15">
                  <c:v>1193372</c:v>
                </c:pt>
                <c:pt idx="16">
                  <c:v>264136</c:v>
                </c:pt>
                <c:pt idx="17">
                  <c:v>0</c:v>
                </c:pt>
                <c:pt idx="18">
                  <c:v>3393</c:v>
                </c:pt>
                <c:pt idx="19">
                  <c:v>23332</c:v>
                </c:pt>
                <c:pt idx="20">
                  <c:v>1084</c:v>
                </c:pt>
                <c:pt idx="21">
                  <c:v>917740</c:v>
                </c:pt>
                <c:pt idx="22">
                  <c:v>19733</c:v>
                </c:pt>
                <c:pt idx="23">
                  <c:v>12397</c:v>
                </c:pt>
                <c:pt idx="24">
                  <c:v>57194</c:v>
                </c:pt>
                <c:pt idx="25">
                  <c:v>430223</c:v>
                </c:pt>
                <c:pt idx="26">
                  <c:v>160668</c:v>
                </c:pt>
                <c:pt idx="27">
                  <c:v>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B4-4CA6-AE04-1A9920475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268693"/>
        <c:axId val="12927359"/>
      </c:barChart>
      <c:catAx>
        <c:axId val="626869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27359"/>
        <c:crosses val="autoZero"/>
        <c:auto val="1"/>
        <c:lblAlgn val="ctr"/>
        <c:lblOffset val="100"/>
        <c:noMultiLvlLbl val="0"/>
      </c:catAx>
      <c:valAx>
        <c:axId val="1292735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6869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pasaje'!$E$7:$E$34</c:f>
              <c:numCache>
                <c:formatCode>#,##0</c:formatCode>
                <c:ptCount val="28"/>
                <c:pt idx="0">
                  <c:v>0</c:v>
                </c:pt>
                <c:pt idx="1">
                  <c:v>40018</c:v>
                </c:pt>
                <c:pt idx="2">
                  <c:v>119771</c:v>
                </c:pt>
                <c:pt idx="3">
                  <c:v>0</c:v>
                </c:pt>
                <c:pt idx="4">
                  <c:v>698893</c:v>
                </c:pt>
                <c:pt idx="5">
                  <c:v>14397</c:v>
                </c:pt>
                <c:pt idx="6">
                  <c:v>702462</c:v>
                </c:pt>
                <c:pt idx="7">
                  <c:v>289639</c:v>
                </c:pt>
                <c:pt idx="8">
                  <c:v>36833</c:v>
                </c:pt>
                <c:pt idx="9">
                  <c:v>0</c:v>
                </c:pt>
                <c:pt idx="10">
                  <c:v>0</c:v>
                </c:pt>
                <c:pt idx="11">
                  <c:v>242450</c:v>
                </c:pt>
                <c:pt idx="12">
                  <c:v>0</c:v>
                </c:pt>
                <c:pt idx="13">
                  <c:v>0</c:v>
                </c:pt>
                <c:pt idx="14">
                  <c:v>15809</c:v>
                </c:pt>
                <c:pt idx="15">
                  <c:v>373905</c:v>
                </c:pt>
                <c:pt idx="16">
                  <c:v>47170</c:v>
                </c:pt>
                <c:pt idx="17">
                  <c:v>0</c:v>
                </c:pt>
                <c:pt idx="18">
                  <c:v>91206</c:v>
                </c:pt>
                <c:pt idx="19">
                  <c:v>24666</c:v>
                </c:pt>
                <c:pt idx="20">
                  <c:v>0</c:v>
                </c:pt>
                <c:pt idx="21">
                  <c:v>1064395</c:v>
                </c:pt>
                <c:pt idx="22">
                  <c:v>55071</c:v>
                </c:pt>
                <c:pt idx="23">
                  <c:v>0</c:v>
                </c:pt>
                <c:pt idx="24">
                  <c:v>0</c:v>
                </c:pt>
                <c:pt idx="25">
                  <c:v>127002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3-4BE3-8B92-16935B3EE76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pasaje'!$D$7:$D$34</c:f>
              <c:numCache>
                <c:formatCode>#,##0</c:formatCode>
                <c:ptCount val="28"/>
                <c:pt idx="0">
                  <c:v>0</c:v>
                </c:pt>
                <c:pt idx="1">
                  <c:v>34598</c:v>
                </c:pt>
                <c:pt idx="2">
                  <c:v>116410</c:v>
                </c:pt>
                <c:pt idx="3">
                  <c:v>0</c:v>
                </c:pt>
                <c:pt idx="4">
                  <c:v>719622</c:v>
                </c:pt>
                <c:pt idx="5">
                  <c:v>14629</c:v>
                </c:pt>
                <c:pt idx="6">
                  <c:v>726705</c:v>
                </c:pt>
                <c:pt idx="7">
                  <c:v>284527</c:v>
                </c:pt>
                <c:pt idx="8">
                  <c:v>39713</c:v>
                </c:pt>
                <c:pt idx="9">
                  <c:v>0</c:v>
                </c:pt>
                <c:pt idx="10">
                  <c:v>0</c:v>
                </c:pt>
                <c:pt idx="11">
                  <c:v>285294</c:v>
                </c:pt>
                <c:pt idx="12">
                  <c:v>0</c:v>
                </c:pt>
                <c:pt idx="13">
                  <c:v>0</c:v>
                </c:pt>
                <c:pt idx="14">
                  <c:v>16525</c:v>
                </c:pt>
                <c:pt idx="15">
                  <c:v>374870</c:v>
                </c:pt>
                <c:pt idx="16">
                  <c:v>42147</c:v>
                </c:pt>
                <c:pt idx="17">
                  <c:v>0</c:v>
                </c:pt>
                <c:pt idx="18">
                  <c:v>74726</c:v>
                </c:pt>
                <c:pt idx="19">
                  <c:v>22444</c:v>
                </c:pt>
                <c:pt idx="20">
                  <c:v>0</c:v>
                </c:pt>
                <c:pt idx="21">
                  <c:v>1074437</c:v>
                </c:pt>
                <c:pt idx="22">
                  <c:v>57367</c:v>
                </c:pt>
                <c:pt idx="23">
                  <c:v>0</c:v>
                </c:pt>
                <c:pt idx="24">
                  <c:v>0</c:v>
                </c:pt>
                <c:pt idx="25">
                  <c:v>124138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3-4BE3-8B92-16935B3E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587688"/>
        <c:axId val="19836786"/>
      </c:barChart>
      <c:catAx>
        <c:axId val="115876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836786"/>
        <c:crosses val="autoZero"/>
        <c:auto val="1"/>
        <c:lblAlgn val="ctr"/>
        <c:lblOffset val="100"/>
        <c:noMultiLvlLbl val="0"/>
      </c:catAx>
      <c:valAx>
        <c:axId val="1983678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58768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mercancía'!$E$7:$E$34</c:f>
              <c:numCache>
                <c:formatCode>#,##0</c:formatCode>
                <c:ptCount val="28"/>
                <c:pt idx="0">
                  <c:v>0</c:v>
                </c:pt>
                <c:pt idx="1">
                  <c:v>18796</c:v>
                </c:pt>
                <c:pt idx="2">
                  <c:v>3590</c:v>
                </c:pt>
                <c:pt idx="3">
                  <c:v>0</c:v>
                </c:pt>
                <c:pt idx="4">
                  <c:v>4329</c:v>
                </c:pt>
                <c:pt idx="5">
                  <c:v>14961</c:v>
                </c:pt>
                <c:pt idx="6">
                  <c:v>78255</c:v>
                </c:pt>
                <c:pt idx="7">
                  <c:v>443526</c:v>
                </c:pt>
                <c:pt idx="8">
                  <c:v>11148</c:v>
                </c:pt>
                <c:pt idx="9">
                  <c:v>172</c:v>
                </c:pt>
                <c:pt idx="10">
                  <c:v>8810</c:v>
                </c:pt>
                <c:pt idx="11">
                  <c:v>3148</c:v>
                </c:pt>
                <c:pt idx="12">
                  <c:v>703</c:v>
                </c:pt>
                <c:pt idx="13">
                  <c:v>1626</c:v>
                </c:pt>
                <c:pt idx="14">
                  <c:v>34151</c:v>
                </c:pt>
                <c:pt idx="15">
                  <c:v>105719</c:v>
                </c:pt>
                <c:pt idx="16">
                  <c:v>75050</c:v>
                </c:pt>
                <c:pt idx="17">
                  <c:v>662</c:v>
                </c:pt>
                <c:pt idx="18">
                  <c:v>1503</c:v>
                </c:pt>
                <c:pt idx="19">
                  <c:v>7188</c:v>
                </c:pt>
                <c:pt idx="20">
                  <c:v>113797</c:v>
                </c:pt>
                <c:pt idx="21">
                  <c:v>49958</c:v>
                </c:pt>
                <c:pt idx="22">
                  <c:v>226984</c:v>
                </c:pt>
                <c:pt idx="23">
                  <c:v>20213</c:v>
                </c:pt>
                <c:pt idx="24">
                  <c:v>139451</c:v>
                </c:pt>
                <c:pt idx="25">
                  <c:v>325393</c:v>
                </c:pt>
                <c:pt idx="26">
                  <c:v>388115</c:v>
                </c:pt>
                <c:pt idx="27">
                  <c:v>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8E-4967-B55B-08375064A4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mercancía'!$D$7:$D$34</c:f>
              <c:numCache>
                <c:formatCode>#,##0</c:formatCode>
                <c:ptCount val="28"/>
                <c:pt idx="0">
                  <c:v>0</c:v>
                </c:pt>
                <c:pt idx="1">
                  <c:v>6403</c:v>
                </c:pt>
                <c:pt idx="2">
                  <c:v>2391</c:v>
                </c:pt>
                <c:pt idx="3">
                  <c:v>0</c:v>
                </c:pt>
                <c:pt idx="4">
                  <c:v>4387</c:v>
                </c:pt>
                <c:pt idx="5">
                  <c:v>53314</c:v>
                </c:pt>
                <c:pt idx="6">
                  <c:v>85979</c:v>
                </c:pt>
                <c:pt idx="7">
                  <c:v>424630</c:v>
                </c:pt>
                <c:pt idx="8">
                  <c:v>12661</c:v>
                </c:pt>
                <c:pt idx="9">
                  <c:v>293</c:v>
                </c:pt>
                <c:pt idx="10">
                  <c:v>91</c:v>
                </c:pt>
                <c:pt idx="11">
                  <c:v>1232</c:v>
                </c:pt>
                <c:pt idx="12">
                  <c:v>3252</c:v>
                </c:pt>
                <c:pt idx="13">
                  <c:v>168</c:v>
                </c:pt>
                <c:pt idx="14">
                  <c:v>22669</c:v>
                </c:pt>
                <c:pt idx="15">
                  <c:v>126681</c:v>
                </c:pt>
                <c:pt idx="16">
                  <c:v>83310</c:v>
                </c:pt>
                <c:pt idx="17">
                  <c:v>302</c:v>
                </c:pt>
                <c:pt idx="18">
                  <c:v>1524</c:v>
                </c:pt>
                <c:pt idx="19">
                  <c:v>54</c:v>
                </c:pt>
                <c:pt idx="20">
                  <c:v>129327</c:v>
                </c:pt>
                <c:pt idx="21">
                  <c:v>53571</c:v>
                </c:pt>
                <c:pt idx="22">
                  <c:v>229598</c:v>
                </c:pt>
                <c:pt idx="23">
                  <c:v>8871</c:v>
                </c:pt>
                <c:pt idx="24">
                  <c:v>139590</c:v>
                </c:pt>
                <c:pt idx="25">
                  <c:v>293947</c:v>
                </c:pt>
                <c:pt idx="26">
                  <c:v>405938</c:v>
                </c:pt>
                <c:pt idx="27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8E-4967-B55B-08375064A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079332"/>
        <c:axId val="62705868"/>
      </c:barChart>
      <c:catAx>
        <c:axId val="600793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705868"/>
        <c:crosses val="autoZero"/>
        <c:auto val="1"/>
        <c:lblAlgn val="ctr"/>
        <c:lblOffset val="100"/>
        <c:noMultiLvlLbl val="0"/>
      </c:catAx>
      <c:valAx>
        <c:axId val="6270586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07933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total'!$E$7:$E$34</c:f>
              <c:numCache>
                <c:formatCode>#,##0</c:formatCode>
                <c:ptCount val="28"/>
                <c:pt idx="0">
                  <c:v>5091145</c:v>
                </c:pt>
                <c:pt idx="1">
                  <c:v>351568</c:v>
                </c:pt>
                <c:pt idx="2">
                  <c:v>523457</c:v>
                </c:pt>
                <c:pt idx="3">
                  <c:v>1395014</c:v>
                </c:pt>
                <c:pt idx="4">
                  <c:v>10779945</c:v>
                </c:pt>
                <c:pt idx="5">
                  <c:v>892744</c:v>
                </c:pt>
                <c:pt idx="6">
                  <c:v>163341</c:v>
                </c:pt>
                <c:pt idx="7">
                  <c:v>10370502</c:v>
                </c:pt>
                <c:pt idx="8">
                  <c:v>13207251</c:v>
                </c:pt>
                <c:pt idx="9">
                  <c:v>13108677</c:v>
                </c:pt>
                <c:pt idx="10">
                  <c:v>8206855</c:v>
                </c:pt>
                <c:pt idx="11">
                  <c:v>427947</c:v>
                </c:pt>
                <c:pt idx="12">
                  <c:v>2952617</c:v>
                </c:pt>
                <c:pt idx="13">
                  <c:v>4326413</c:v>
                </c:pt>
                <c:pt idx="14">
                  <c:v>8596906</c:v>
                </c:pt>
                <c:pt idx="15">
                  <c:v>1161521</c:v>
                </c:pt>
                <c:pt idx="16">
                  <c:v>579492</c:v>
                </c:pt>
                <c:pt idx="17">
                  <c:v>828667</c:v>
                </c:pt>
                <c:pt idx="18">
                  <c:v>0</c:v>
                </c:pt>
                <c:pt idx="19">
                  <c:v>515297</c:v>
                </c:pt>
                <c:pt idx="20">
                  <c:v>1330523</c:v>
                </c:pt>
                <c:pt idx="21">
                  <c:v>750845</c:v>
                </c:pt>
                <c:pt idx="22">
                  <c:v>1729795</c:v>
                </c:pt>
                <c:pt idx="23">
                  <c:v>1105345</c:v>
                </c:pt>
                <c:pt idx="24">
                  <c:v>12516978</c:v>
                </c:pt>
                <c:pt idx="25">
                  <c:v>10754213</c:v>
                </c:pt>
                <c:pt idx="26">
                  <c:v>1131052</c:v>
                </c:pt>
                <c:pt idx="27">
                  <c:v>460922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BC-4F1A-A18C-35AFD5FFA18A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total'!$D$7:$D$34</c:f>
              <c:numCache>
                <c:formatCode>#,##0</c:formatCode>
                <c:ptCount val="28"/>
                <c:pt idx="0">
                  <c:v>5057161</c:v>
                </c:pt>
                <c:pt idx="1">
                  <c:v>379591</c:v>
                </c:pt>
                <c:pt idx="2">
                  <c:v>585760</c:v>
                </c:pt>
                <c:pt idx="3">
                  <c:v>1141498</c:v>
                </c:pt>
                <c:pt idx="4">
                  <c:v>10060115</c:v>
                </c:pt>
                <c:pt idx="5">
                  <c:v>540208</c:v>
                </c:pt>
                <c:pt idx="6">
                  <c:v>200807</c:v>
                </c:pt>
                <c:pt idx="7">
                  <c:v>10537941</c:v>
                </c:pt>
                <c:pt idx="8">
                  <c:v>12058729</c:v>
                </c:pt>
                <c:pt idx="9">
                  <c:v>13539682</c:v>
                </c:pt>
                <c:pt idx="10">
                  <c:v>7740257</c:v>
                </c:pt>
                <c:pt idx="11">
                  <c:v>216095</c:v>
                </c:pt>
                <c:pt idx="12">
                  <c:v>2658959</c:v>
                </c:pt>
                <c:pt idx="13">
                  <c:v>6914305</c:v>
                </c:pt>
                <c:pt idx="14">
                  <c:v>9028994</c:v>
                </c:pt>
                <c:pt idx="15">
                  <c:v>1055124</c:v>
                </c:pt>
                <c:pt idx="16">
                  <c:v>506149</c:v>
                </c:pt>
                <c:pt idx="17">
                  <c:v>883691</c:v>
                </c:pt>
                <c:pt idx="18">
                  <c:v>180</c:v>
                </c:pt>
                <c:pt idx="19">
                  <c:v>825370</c:v>
                </c:pt>
                <c:pt idx="20">
                  <c:v>1311967</c:v>
                </c:pt>
                <c:pt idx="21">
                  <c:v>666799</c:v>
                </c:pt>
                <c:pt idx="22">
                  <c:v>1693995</c:v>
                </c:pt>
                <c:pt idx="23">
                  <c:v>1159089</c:v>
                </c:pt>
                <c:pt idx="24">
                  <c:v>11826664</c:v>
                </c:pt>
                <c:pt idx="25">
                  <c:v>9863929</c:v>
                </c:pt>
                <c:pt idx="26">
                  <c:v>1091300</c:v>
                </c:pt>
                <c:pt idx="27">
                  <c:v>475330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BC-4F1A-A18C-35AFD5FFA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3682551"/>
        <c:axId val="34709616"/>
      </c:barChart>
      <c:catAx>
        <c:axId val="4368255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709616"/>
        <c:crosses val="autoZero"/>
        <c:auto val="1"/>
        <c:lblAlgn val="ctr"/>
        <c:lblOffset val="100"/>
        <c:noMultiLvlLbl val="0"/>
      </c:catAx>
      <c:valAx>
        <c:axId val="3470961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8255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GL'!$E$7:$E$34</c:f>
              <c:numCache>
                <c:formatCode>#,##0</c:formatCode>
                <c:ptCount val="28"/>
                <c:pt idx="0">
                  <c:v>3409791</c:v>
                </c:pt>
                <c:pt idx="1">
                  <c:v>6200</c:v>
                </c:pt>
                <c:pt idx="2">
                  <c:v>35210</c:v>
                </c:pt>
                <c:pt idx="3">
                  <c:v>129903</c:v>
                </c:pt>
                <c:pt idx="4">
                  <c:v>7168506</c:v>
                </c:pt>
                <c:pt idx="5">
                  <c:v>4697</c:v>
                </c:pt>
                <c:pt idx="6">
                  <c:v>99859</c:v>
                </c:pt>
                <c:pt idx="7">
                  <c:v>4009166</c:v>
                </c:pt>
                <c:pt idx="8">
                  <c:v>9764392</c:v>
                </c:pt>
                <c:pt idx="9">
                  <c:v>10105103</c:v>
                </c:pt>
                <c:pt idx="10">
                  <c:v>3774657</c:v>
                </c:pt>
                <c:pt idx="11">
                  <c:v>427088</c:v>
                </c:pt>
                <c:pt idx="12">
                  <c:v>1406609</c:v>
                </c:pt>
                <c:pt idx="13">
                  <c:v>623526</c:v>
                </c:pt>
                <c:pt idx="14">
                  <c:v>6811113</c:v>
                </c:pt>
                <c:pt idx="15">
                  <c:v>688645</c:v>
                </c:pt>
                <c:pt idx="16">
                  <c:v>42985</c:v>
                </c:pt>
                <c:pt idx="17">
                  <c:v>0</c:v>
                </c:pt>
                <c:pt idx="18">
                  <c:v>0</c:v>
                </c:pt>
                <c:pt idx="19">
                  <c:v>331343</c:v>
                </c:pt>
                <c:pt idx="20">
                  <c:v>0</c:v>
                </c:pt>
                <c:pt idx="21">
                  <c:v>471684</c:v>
                </c:pt>
                <c:pt idx="22">
                  <c:v>110308</c:v>
                </c:pt>
                <c:pt idx="23">
                  <c:v>350139</c:v>
                </c:pt>
                <c:pt idx="24">
                  <c:v>8244266</c:v>
                </c:pt>
                <c:pt idx="25">
                  <c:v>1612831</c:v>
                </c:pt>
                <c:pt idx="26">
                  <c:v>24977</c:v>
                </c:pt>
                <c:pt idx="27">
                  <c:v>144176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44-43EB-B7EB-6DD54A3EAE68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GL'!$D$7:$D$34</c:f>
              <c:numCache>
                <c:formatCode>#,##0</c:formatCode>
                <c:ptCount val="28"/>
                <c:pt idx="0">
                  <c:v>3350964</c:v>
                </c:pt>
                <c:pt idx="1">
                  <c:v>2000</c:v>
                </c:pt>
                <c:pt idx="2">
                  <c:v>23432</c:v>
                </c:pt>
                <c:pt idx="3">
                  <c:v>167248</c:v>
                </c:pt>
                <c:pt idx="4">
                  <c:v>6550102</c:v>
                </c:pt>
                <c:pt idx="5">
                  <c:v>34753</c:v>
                </c:pt>
                <c:pt idx="6">
                  <c:v>147089</c:v>
                </c:pt>
                <c:pt idx="7">
                  <c:v>4255647</c:v>
                </c:pt>
                <c:pt idx="8">
                  <c:v>8542930</c:v>
                </c:pt>
                <c:pt idx="9">
                  <c:v>10978319</c:v>
                </c:pt>
                <c:pt idx="10">
                  <c:v>3756112</c:v>
                </c:pt>
                <c:pt idx="11">
                  <c:v>215099</c:v>
                </c:pt>
                <c:pt idx="12">
                  <c:v>1257536</c:v>
                </c:pt>
                <c:pt idx="13">
                  <c:v>629481</c:v>
                </c:pt>
                <c:pt idx="14">
                  <c:v>7386834</c:v>
                </c:pt>
                <c:pt idx="15">
                  <c:v>612047</c:v>
                </c:pt>
                <c:pt idx="16">
                  <c:v>14109</c:v>
                </c:pt>
                <c:pt idx="17">
                  <c:v>0</c:v>
                </c:pt>
                <c:pt idx="18">
                  <c:v>0</c:v>
                </c:pt>
                <c:pt idx="19">
                  <c:v>530879</c:v>
                </c:pt>
                <c:pt idx="20">
                  <c:v>0</c:v>
                </c:pt>
                <c:pt idx="21">
                  <c:v>402251</c:v>
                </c:pt>
                <c:pt idx="22">
                  <c:v>87490</c:v>
                </c:pt>
                <c:pt idx="23">
                  <c:v>259269</c:v>
                </c:pt>
                <c:pt idx="24">
                  <c:v>7866926</c:v>
                </c:pt>
                <c:pt idx="25">
                  <c:v>1613733</c:v>
                </c:pt>
                <c:pt idx="26">
                  <c:v>14032</c:v>
                </c:pt>
                <c:pt idx="27">
                  <c:v>199393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44-43EB-B7EB-6DD54A3EA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0774011"/>
        <c:axId val="15515313"/>
      </c:barChart>
      <c:catAx>
        <c:axId val="5077401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515313"/>
        <c:crosses val="autoZero"/>
        <c:auto val="1"/>
        <c:lblAlgn val="ctr"/>
        <c:lblOffset val="100"/>
        <c:noMultiLvlLbl val="0"/>
      </c:catAx>
      <c:valAx>
        <c:axId val="1551531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77401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GS'!$E$7:$E$34</c:f>
              <c:numCache>
                <c:formatCode>#,##0</c:formatCode>
                <c:ptCount val="28"/>
                <c:pt idx="0">
                  <c:v>1424285</c:v>
                </c:pt>
                <c:pt idx="1">
                  <c:v>220772</c:v>
                </c:pt>
                <c:pt idx="2">
                  <c:v>111498</c:v>
                </c:pt>
                <c:pt idx="3">
                  <c:v>840236</c:v>
                </c:pt>
                <c:pt idx="4">
                  <c:v>120068</c:v>
                </c:pt>
                <c:pt idx="5">
                  <c:v>838099</c:v>
                </c:pt>
                <c:pt idx="6">
                  <c:v>50885</c:v>
                </c:pt>
                <c:pt idx="7">
                  <c:v>1301725</c:v>
                </c:pt>
                <c:pt idx="8">
                  <c:v>1218918</c:v>
                </c:pt>
                <c:pt idx="9">
                  <c:v>2709252</c:v>
                </c:pt>
                <c:pt idx="10">
                  <c:v>4338948</c:v>
                </c:pt>
                <c:pt idx="11">
                  <c:v>0</c:v>
                </c:pt>
                <c:pt idx="12">
                  <c:v>1459040</c:v>
                </c:pt>
                <c:pt idx="13">
                  <c:v>3190640</c:v>
                </c:pt>
                <c:pt idx="14">
                  <c:v>1666394</c:v>
                </c:pt>
                <c:pt idx="15">
                  <c:v>186287</c:v>
                </c:pt>
                <c:pt idx="16">
                  <c:v>367204</c:v>
                </c:pt>
                <c:pt idx="17">
                  <c:v>526561</c:v>
                </c:pt>
                <c:pt idx="18">
                  <c:v>0</c:v>
                </c:pt>
                <c:pt idx="19">
                  <c:v>134295</c:v>
                </c:pt>
                <c:pt idx="20">
                  <c:v>377484</c:v>
                </c:pt>
                <c:pt idx="21">
                  <c:v>88434</c:v>
                </c:pt>
                <c:pt idx="22">
                  <c:v>1100267</c:v>
                </c:pt>
                <c:pt idx="23">
                  <c:v>699151</c:v>
                </c:pt>
                <c:pt idx="24">
                  <c:v>3583930</c:v>
                </c:pt>
                <c:pt idx="25">
                  <c:v>1114120</c:v>
                </c:pt>
                <c:pt idx="26">
                  <c:v>38993</c:v>
                </c:pt>
                <c:pt idx="27">
                  <c:v>137283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3C-4663-8789-AF23943389D5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GS'!$D$7:$D$34</c:f>
              <c:numCache>
                <c:formatCode>#,##0</c:formatCode>
                <c:ptCount val="28"/>
                <c:pt idx="0">
                  <c:v>1518251</c:v>
                </c:pt>
                <c:pt idx="1">
                  <c:v>263148</c:v>
                </c:pt>
                <c:pt idx="2">
                  <c:v>156502</c:v>
                </c:pt>
                <c:pt idx="3">
                  <c:v>908936</c:v>
                </c:pt>
                <c:pt idx="4">
                  <c:v>106067</c:v>
                </c:pt>
                <c:pt idx="5">
                  <c:v>460561</c:v>
                </c:pt>
                <c:pt idx="6">
                  <c:v>45144</c:v>
                </c:pt>
                <c:pt idx="7">
                  <c:v>1298738</c:v>
                </c:pt>
                <c:pt idx="8">
                  <c:v>1286975</c:v>
                </c:pt>
                <c:pt idx="9">
                  <c:v>2276737</c:v>
                </c:pt>
                <c:pt idx="10">
                  <c:v>3920410</c:v>
                </c:pt>
                <c:pt idx="11">
                  <c:v>0</c:v>
                </c:pt>
                <c:pt idx="12">
                  <c:v>1336437</c:v>
                </c:pt>
                <c:pt idx="13">
                  <c:v>5923945</c:v>
                </c:pt>
                <c:pt idx="14">
                  <c:v>1577104</c:v>
                </c:pt>
                <c:pt idx="15">
                  <c:v>190244</c:v>
                </c:pt>
                <c:pt idx="16">
                  <c:v>380833</c:v>
                </c:pt>
                <c:pt idx="17">
                  <c:v>618273</c:v>
                </c:pt>
                <c:pt idx="18">
                  <c:v>180</c:v>
                </c:pt>
                <c:pt idx="19">
                  <c:v>107692</c:v>
                </c:pt>
                <c:pt idx="20">
                  <c:v>507693</c:v>
                </c:pt>
                <c:pt idx="21">
                  <c:v>86618</c:v>
                </c:pt>
                <c:pt idx="22">
                  <c:v>1089587</c:v>
                </c:pt>
                <c:pt idx="23">
                  <c:v>798949</c:v>
                </c:pt>
                <c:pt idx="24">
                  <c:v>3279818</c:v>
                </c:pt>
                <c:pt idx="25">
                  <c:v>975574</c:v>
                </c:pt>
                <c:pt idx="26">
                  <c:v>44706</c:v>
                </c:pt>
                <c:pt idx="27">
                  <c:v>109993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3C-4663-8789-AF2394338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6578687"/>
        <c:axId val="52998463"/>
      </c:barChart>
      <c:catAx>
        <c:axId val="3657868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998463"/>
        <c:crosses val="autoZero"/>
        <c:auto val="1"/>
        <c:lblAlgn val="ctr"/>
        <c:lblOffset val="100"/>
        <c:noMultiLvlLbl val="0"/>
      </c:catAx>
      <c:valAx>
        <c:axId val="5299846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57868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Líquidos!$E$7:$E$34</c:f>
              <c:numCache>
                <c:formatCode>#,##0</c:formatCode>
                <c:ptCount val="28"/>
                <c:pt idx="0">
                  <c:v>5369313</c:v>
                </c:pt>
                <c:pt idx="1">
                  <c:v>51961</c:v>
                </c:pt>
                <c:pt idx="2">
                  <c:v>84402</c:v>
                </c:pt>
                <c:pt idx="3">
                  <c:v>369691</c:v>
                </c:pt>
                <c:pt idx="4">
                  <c:v>16666315</c:v>
                </c:pt>
                <c:pt idx="5">
                  <c:v>449536</c:v>
                </c:pt>
                <c:pt idx="6">
                  <c:v>949585</c:v>
                </c:pt>
                <c:pt idx="7">
                  <c:v>9887130</c:v>
                </c:pt>
                <c:pt idx="8">
                  <c:v>12788955</c:v>
                </c:pt>
                <c:pt idx="9">
                  <c:v>15005378</c:v>
                </c:pt>
                <c:pt idx="10">
                  <c:v>5525942</c:v>
                </c:pt>
                <c:pt idx="11">
                  <c:v>487986</c:v>
                </c:pt>
                <c:pt idx="12">
                  <c:v>1815137</c:v>
                </c:pt>
                <c:pt idx="13">
                  <c:v>940919</c:v>
                </c:pt>
                <c:pt idx="14">
                  <c:v>12729812</c:v>
                </c:pt>
                <c:pt idx="15">
                  <c:v>6319894</c:v>
                </c:pt>
                <c:pt idx="16">
                  <c:v>57088</c:v>
                </c:pt>
                <c:pt idx="17">
                  <c:v>0</c:v>
                </c:pt>
                <c:pt idx="18">
                  <c:v>42031</c:v>
                </c:pt>
                <c:pt idx="19">
                  <c:v>830581</c:v>
                </c:pt>
                <c:pt idx="20">
                  <c:v>0</c:v>
                </c:pt>
                <c:pt idx="21">
                  <c:v>2181636</c:v>
                </c:pt>
                <c:pt idx="22">
                  <c:v>130672</c:v>
                </c:pt>
                <c:pt idx="23">
                  <c:v>368395</c:v>
                </c:pt>
                <c:pt idx="24">
                  <c:v>11512416</c:v>
                </c:pt>
                <c:pt idx="25">
                  <c:v>2349981</c:v>
                </c:pt>
                <c:pt idx="26">
                  <c:v>24980</c:v>
                </c:pt>
                <c:pt idx="27">
                  <c:v>144265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2-4C19-B9CE-87D70C8FD9E3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Líquidos!$D$7:$D$34</c:f>
              <c:numCache>
                <c:formatCode>#,##0</c:formatCode>
                <c:ptCount val="28"/>
                <c:pt idx="0">
                  <c:v>5334612</c:v>
                </c:pt>
                <c:pt idx="1">
                  <c:v>31715</c:v>
                </c:pt>
                <c:pt idx="2">
                  <c:v>57671</c:v>
                </c:pt>
                <c:pt idx="3">
                  <c:v>340389</c:v>
                </c:pt>
                <c:pt idx="4">
                  <c:v>16490672</c:v>
                </c:pt>
                <c:pt idx="5">
                  <c:v>570380</c:v>
                </c:pt>
                <c:pt idx="6">
                  <c:v>938726</c:v>
                </c:pt>
                <c:pt idx="7">
                  <c:v>9614543</c:v>
                </c:pt>
                <c:pt idx="8">
                  <c:v>10826086</c:v>
                </c:pt>
                <c:pt idx="9">
                  <c:v>14847850</c:v>
                </c:pt>
                <c:pt idx="10">
                  <c:v>5451215</c:v>
                </c:pt>
                <c:pt idx="11">
                  <c:v>427770</c:v>
                </c:pt>
                <c:pt idx="12">
                  <c:v>1382279</c:v>
                </c:pt>
                <c:pt idx="13">
                  <c:v>932238</c:v>
                </c:pt>
                <c:pt idx="14">
                  <c:v>13012043</c:v>
                </c:pt>
                <c:pt idx="15">
                  <c:v>6332195</c:v>
                </c:pt>
                <c:pt idx="16">
                  <c:v>52157</c:v>
                </c:pt>
                <c:pt idx="17">
                  <c:v>0</c:v>
                </c:pt>
                <c:pt idx="18">
                  <c:v>38239</c:v>
                </c:pt>
                <c:pt idx="19">
                  <c:v>839632</c:v>
                </c:pt>
                <c:pt idx="20">
                  <c:v>0</c:v>
                </c:pt>
                <c:pt idx="21">
                  <c:v>2324271</c:v>
                </c:pt>
                <c:pt idx="22">
                  <c:v>115368</c:v>
                </c:pt>
                <c:pt idx="23">
                  <c:v>279527</c:v>
                </c:pt>
                <c:pt idx="24">
                  <c:v>10913790</c:v>
                </c:pt>
                <c:pt idx="25">
                  <c:v>2206239</c:v>
                </c:pt>
                <c:pt idx="26">
                  <c:v>14055</c:v>
                </c:pt>
                <c:pt idx="27">
                  <c:v>199393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32-4C19-B9CE-87D70C8F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5882619"/>
        <c:axId val="7994382"/>
      </c:barChart>
      <c:catAx>
        <c:axId val="5588261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994382"/>
        <c:crosses val="autoZero"/>
        <c:auto val="1"/>
        <c:lblAlgn val="ctr"/>
        <c:lblOffset val="100"/>
        <c:noMultiLvlLbl val="0"/>
      </c:catAx>
      <c:valAx>
        <c:axId val="799438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88261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MG'!$E$7:$E$34</c:f>
              <c:numCache>
                <c:formatCode>#,##0</c:formatCode>
                <c:ptCount val="28"/>
                <c:pt idx="0">
                  <c:v>257069</c:v>
                </c:pt>
                <c:pt idx="1">
                  <c:v>124596</c:v>
                </c:pt>
                <c:pt idx="2">
                  <c:v>376749</c:v>
                </c:pt>
                <c:pt idx="3">
                  <c:v>424875</c:v>
                </c:pt>
                <c:pt idx="4">
                  <c:v>3491371</c:v>
                </c:pt>
                <c:pt idx="5">
                  <c:v>49948</c:v>
                </c:pt>
                <c:pt idx="6">
                  <c:v>12597</c:v>
                </c:pt>
                <c:pt idx="7">
                  <c:v>5059611</c:v>
                </c:pt>
                <c:pt idx="8">
                  <c:v>2223941</c:v>
                </c:pt>
                <c:pt idx="9">
                  <c:v>294322</c:v>
                </c:pt>
                <c:pt idx="10">
                  <c:v>93250</c:v>
                </c:pt>
                <c:pt idx="11">
                  <c:v>859</c:v>
                </c:pt>
                <c:pt idx="12">
                  <c:v>86968</c:v>
                </c:pt>
                <c:pt idx="13">
                  <c:v>512247</c:v>
                </c:pt>
                <c:pt idx="14">
                  <c:v>119399</c:v>
                </c:pt>
                <c:pt idx="15">
                  <c:v>286589</c:v>
                </c:pt>
                <c:pt idx="16">
                  <c:v>169303</c:v>
                </c:pt>
                <c:pt idx="17">
                  <c:v>302106</c:v>
                </c:pt>
                <c:pt idx="18">
                  <c:v>0</c:v>
                </c:pt>
                <c:pt idx="19">
                  <c:v>49659</c:v>
                </c:pt>
                <c:pt idx="20">
                  <c:v>953039</c:v>
                </c:pt>
                <c:pt idx="21">
                  <c:v>190727</c:v>
                </c:pt>
                <c:pt idx="22">
                  <c:v>519220</c:v>
                </c:pt>
                <c:pt idx="23">
                  <c:v>56055</c:v>
                </c:pt>
                <c:pt idx="24">
                  <c:v>688782</c:v>
                </c:pt>
                <c:pt idx="25">
                  <c:v>8027262</c:v>
                </c:pt>
                <c:pt idx="26">
                  <c:v>1067082</c:v>
                </c:pt>
                <c:pt idx="27">
                  <c:v>179463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5C-4A18-8597-904E53D40699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MG'!$D$7:$D$34</c:f>
              <c:numCache>
                <c:formatCode>#,##0</c:formatCode>
                <c:ptCount val="28"/>
                <c:pt idx="0">
                  <c:v>187946</c:v>
                </c:pt>
                <c:pt idx="1">
                  <c:v>114443</c:v>
                </c:pt>
                <c:pt idx="2">
                  <c:v>405826</c:v>
                </c:pt>
                <c:pt idx="3">
                  <c:v>65314</c:v>
                </c:pt>
                <c:pt idx="4">
                  <c:v>3403946</c:v>
                </c:pt>
                <c:pt idx="5">
                  <c:v>44894</c:v>
                </c:pt>
                <c:pt idx="6">
                  <c:v>8574</c:v>
                </c:pt>
                <c:pt idx="7">
                  <c:v>4983556</c:v>
                </c:pt>
                <c:pt idx="8">
                  <c:v>2228824</c:v>
                </c:pt>
                <c:pt idx="9">
                  <c:v>284626</c:v>
                </c:pt>
                <c:pt idx="10">
                  <c:v>63735</c:v>
                </c:pt>
                <c:pt idx="11">
                  <c:v>996</c:v>
                </c:pt>
                <c:pt idx="12">
                  <c:v>64986</c:v>
                </c:pt>
                <c:pt idx="13">
                  <c:v>360879</c:v>
                </c:pt>
                <c:pt idx="14">
                  <c:v>65056</c:v>
                </c:pt>
                <c:pt idx="15">
                  <c:v>252833</c:v>
                </c:pt>
                <c:pt idx="16">
                  <c:v>111207</c:v>
                </c:pt>
                <c:pt idx="17">
                  <c:v>265418</c:v>
                </c:pt>
                <c:pt idx="18">
                  <c:v>0</c:v>
                </c:pt>
                <c:pt idx="19">
                  <c:v>186799</c:v>
                </c:pt>
                <c:pt idx="20">
                  <c:v>804274</c:v>
                </c:pt>
                <c:pt idx="21">
                  <c:v>177930</c:v>
                </c:pt>
                <c:pt idx="22">
                  <c:v>516918</c:v>
                </c:pt>
                <c:pt idx="23">
                  <c:v>100871</c:v>
                </c:pt>
                <c:pt idx="24">
                  <c:v>679920</c:v>
                </c:pt>
                <c:pt idx="25">
                  <c:v>7274622</c:v>
                </c:pt>
                <c:pt idx="26">
                  <c:v>1032562</c:v>
                </c:pt>
                <c:pt idx="27">
                  <c:v>165944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5C-4A18-8597-904E53D40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792572"/>
        <c:axId val="53245055"/>
      </c:barChart>
      <c:catAx>
        <c:axId val="227925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245055"/>
        <c:crosses val="autoZero"/>
        <c:auto val="1"/>
        <c:lblAlgn val="ctr"/>
        <c:lblOffset val="100"/>
        <c:noMultiLvlLbl val="0"/>
      </c:catAx>
      <c:valAx>
        <c:axId val="5324505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79257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72500000000000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total'!$E$7:$E$34</c:f>
              <c:numCache>
                <c:formatCode>#,##0</c:formatCode>
                <c:ptCount val="28"/>
                <c:pt idx="0">
                  <c:v>1104364</c:v>
                </c:pt>
                <c:pt idx="1">
                  <c:v>582882</c:v>
                </c:pt>
                <c:pt idx="2">
                  <c:v>2404622</c:v>
                </c:pt>
                <c:pt idx="3">
                  <c:v>948955</c:v>
                </c:pt>
                <c:pt idx="4">
                  <c:v>5084219</c:v>
                </c:pt>
                <c:pt idx="5">
                  <c:v>502270</c:v>
                </c:pt>
                <c:pt idx="6">
                  <c:v>1223</c:v>
                </c:pt>
                <c:pt idx="7">
                  <c:v>6586103</c:v>
                </c:pt>
                <c:pt idx="8">
                  <c:v>4241888</c:v>
                </c:pt>
                <c:pt idx="9">
                  <c:v>4079625</c:v>
                </c:pt>
                <c:pt idx="10">
                  <c:v>1811792</c:v>
                </c:pt>
                <c:pt idx="11">
                  <c:v>12592</c:v>
                </c:pt>
                <c:pt idx="12">
                  <c:v>1013678</c:v>
                </c:pt>
                <c:pt idx="13">
                  <c:v>1829848</c:v>
                </c:pt>
                <c:pt idx="14">
                  <c:v>3005464</c:v>
                </c:pt>
                <c:pt idx="15">
                  <c:v>264565</c:v>
                </c:pt>
                <c:pt idx="16">
                  <c:v>436668</c:v>
                </c:pt>
                <c:pt idx="17">
                  <c:v>354917</c:v>
                </c:pt>
                <c:pt idx="18">
                  <c:v>39</c:v>
                </c:pt>
                <c:pt idx="19">
                  <c:v>411543</c:v>
                </c:pt>
                <c:pt idx="20">
                  <c:v>612568</c:v>
                </c:pt>
                <c:pt idx="21">
                  <c:v>79739</c:v>
                </c:pt>
                <c:pt idx="22">
                  <c:v>1565201</c:v>
                </c:pt>
                <c:pt idx="23">
                  <c:v>348985</c:v>
                </c:pt>
                <c:pt idx="24">
                  <c:v>1935735</c:v>
                </c:pt>
                <c:pt idx="25">
                  <c:v>8337959</c:v>
                </c:pt>
                <c:pt idx="26">
                  <c:v>1112811</c:v>
                </c:pt>
                <c:pt idx="27">
                  <c:v>208250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0D-485E-AC2E-4E38A3A30F99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total'!$D$7:$D$34</c:f>
              <c:numCache>
                <c:formatCode>#,##0</c:formatCode>
                <c:ptCount val="28"/>
                <c:pt idx="0">
                  <c:v>1305275</c:v>
                </c:pt>
                <c:pt idx="1">
                  <c:v>345978</c:v>
                </c:pt>
                <c:pt idx="2">
                  <c:v>2213910</c:v>
                </c:pt>
                <c:pt idx="3">
                  <c:v>1356737</c:v>
                </c:pt>
                <c:pt idx="4">
                  <c:v>5128225</c:v>
                </c:pt>
                <c:pt idx="5">
                  <c:v>471582</c:v>
                </c:pt>
                <c:pt idx="6">
                  <c:v>3072</c:v>
                </c:pt>
                <c:pt idx="7">
                  <c:v>6811042</c:v>
                </c:pt>
                <c:pt idx="8">
                  <c:v>4521020</c:v>
                </c:pt>
                <c:pt idx="9">
                  <c:v>3774362</c:v>
                </c:pt>
                <c:pt idx="10">
                  <c:v>1586360</c:v>
                </c:pt>
                <c:pt idx="11">
                  <c:v>11437</c:v>
                </c:pt>
                <c:pt idx="12">
                  <c:v>1001675</c:v>
                </c:pt>
                <c:pt idx="13">
                  <c:v>2014944</c:v>
                </c:pt>
                <c:pt idx="14">
                  <c:v>3291204</c:v>
                </c:pt>
                <c:pt idx="15">
                  <c:v>228922</c:v>
                </c:pt>
                <c:pt idx="16">
                  <c:v>305260</c:v>
                </c:pt>
                <c:pt idx="17">
                  <c:v>359768</c:v>
                </c:pt>
                <c:pt idx="18">
                  <c:v>92</c:v>
                </c:pt>
                <c:pt idx="19">
                  <c:v>416922</c:v>
                </c:pt>
                <c:pt idx="20">
                  <c:v>643297</c:v>
                </c:pt>
                <c:pt idx="21">
                  <c:v>116062</c:v>
                </c:pt>
                <c:pt idx="22">
                  <c:v>1671786</c:v>
                </c:pt>
                <c:pt idx="23">
                  <c:v>401360</c:v>
                </c:pt>
                <c:pt idx="24">
                  <c:v>2018260</c:v>
                </c:pt>
                <c:pt idx="25">
                  <c:v>8925121</c:v>
                </c:pt>
                <c:pt idx="26">
                  <c:v>1174340</c:v>
                </c:pt>
                <c:pt idx="27">
                  <c:v>192687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0D-485E-AC2E-4E38A3A30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1683794"/>
        <c:axId val="6623102"/>
      </c:barChart>
      <c:catAx>
        <c:axId val="6168379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23102"/>
        <c:crosses val="autoZero"/>
        <c:auto val="1"/>
        <c:lblAlgn val="ctr"/>
        <c:lblOffset val="100"/>
        <c:noMultiLvlLbl val="0"/>
      </c:catAx>
      <c:valAx>
        <c:axId val="662310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68379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GL'!$E$7:$E$34</c:f>
              <c:numCache>
                <c:formatCode>#,##0</c:formatCode>
                <c:ptCount val="28"/>
                <c:pt idx="0">
                  <c:v>740350</c:v>
                </c:pt>
                <c:pt idx="1">
                  <c:v>447</c:v>
                </c:pt>
                <c:pt idx="2">
                  <c:v>49192</c:v>
                </c:pt>
                <c:pt idx="3">
                  <c:v>153131</c:v>
                </c:pt>
                <c:pt idx="4">
                  <c:v>1866479</c:v>
                </c:pt>
                <c:pt idx="5">
                  <c:v>428</c:v>
                </c:pt>
                <c:pt idx="6">
                  <c:v>0</c:v>
                </c:pt>
                <c:pt idx="7">
                  <c:v>378838</c:v>
                </c:pt>
                <c:pt idx="8">
                  <c:v>1556458</c:v>
                </c:pt>
                <c:pt idx="9">
                  <c:v>2353564</c:v>
                </c:pt>
                <c:pt idx="10">
                  <c:v>793939</c:v>
                </c:pt>
                <c:pt idx="11">
                  <c:v>12592</c:v>
                </c:pt>
                <c:pt idx="12">
                  <c:v>328095</c:v>
                </c:pt>
                <c:pt idx="13">
                  <c:v>52243</c:v>
                </c:pt>
                <c:pt idx="14">
                  <c:v>1953704</c:v>
                </c:pt>
                <c:pt idx="15">
                  <c:v>118002</c:v>
                </c:pt>
                <c:pt idx="16">
                  <c:v>14103</c:v>
                </c:pt>
                <c:pt idx="17">
                  <c:v>0</c:v>
                </c:pt>
                <c:pt idx="18">
                  <c:v>0</c:v>
                </c:pt>
                <c:pt idx="19">
                  <c:v>5313</c:v>
                </c:pt>
                <c:pt idx="20">
                  <c:v>0</c:v>
                </c:pt>
                <c:pt idx="21">
                  <c:v>31309</c:v>
                </c:pt>
                <c:pt idx="22">
                  <c:v>0</c:v>
                </c:pt>
                <c:pt idx="23">
                  <c:v>3142</c:v>
                </c:pt>
                <c:pt idx="24">
                  <c:v>1423231</c:v>
                </c:pt>
                <c:pt idx="25">
                  <c:v>133891</c:v>
                </c:pt>
                <c:pt idx="26">
                  <c:v>3</c:v>
                </c:pt>
                <c:pt idx="27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E3-4D27-B1C0-BAAF64C0298F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GL'!$D$7:$D$34</c:f>
              <c:numCache>
                <c:formatCode>#,##0</c:formatCode>
                <c:ptCount val="28"/>
                <c:pt idx="0">
                  <c:v>918333</c:v>
                </c:pt>
                <c:pt idx="1">
                  <c:v>6</c:v>
                </c:pt>
                <c:pt idx="2">
                  <c:v>34239</c:v>
                </c:pt>
                <c:pt idx="3">
                  <c:v>107548</c:v>
                </c:pt>
                <c:pt idx="4">
                  <c:v>1808815</c:v>
                </c:pt>
                <c:pt idx="5">
                  <c:v>4009</c:v>
                </c:pt>
                <c:pt idx="6">
                  <c:v>0</c:v>
                </c:pt>
                <c:pt idx="7">
                  <c:v>231046</c:v>
                </c:pt>
                <c:pt idx="8">
                  <c:v>1411541</c:v>
                </c:pt>
                <c:pt idx="9">
                  <c:v>2408950</c:v>
                </c:pt>
                <c:pt idx="10">
                  <c:v>604897</c:v>
                </c:pt>
                <c:pt idx="11">
                  <c:v>11398</c:v>
                </c:pt>
                <c:pt idx="12">
                  <c:v>97532</c:v>
                </c:pt>
                <c:pt idx="13">
                  <c:v>31204</c:v>
                </c:pt>
                <c:pt idx="14">
                  <c:v>2006659</c:v>
                </c:pt>
                <c:pt idx="15">
                  <c:v>107250</c:v>
                </c:pt>
                <c:pt idx="16">
                  <c:v>25463</c:v>
                </c:pt>
                <c:pt idx="17">
                  <c:v>0</c:v>
                </c:pt>
                <c:pt idx="18">
                  <c:v>0</c:v>
                </c:pt>
                <c:pt idx="19">
                  <c:v>8597</c:v>
                </c:pt>
                <c:pt idx="20">
                  <c:v>0</c:v>
                </c:pt>
                <c:pt idx="21">
                  <c:v>75561</c:v>
                </c:pt>
                <c:pt idx="22">
                  <c:v>7012</c:v>
                </c:pt>
                <c:pt idx="23">
                  <c:v>0</c:v>
                </c:pt>
                <c:pt idx="24">
                  <c:v>1576134</c:v>
                </c:pt>
                <c:pt idx="25">
                  <c:v>128136</c:v>
                </c:pt>
                <c:pt idx="26">
                  <c:v>23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E3-4D27-B1C0-BAAF64C02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5970795"/>
        <c:axId val="59336246"/>
      </c:barChart>
      <c:catAx>
        <c:axId val="5597079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336246"/>
        <c:crosses val="autoZero"/>
        <c:auto val="1"/>
        <c:lblAlgn val="ctr"/>
        <c:lblOffset val="100"/>
        <c:noMultiLvlLbl val="0"/>
      </c:catAx>
      <c:valAx>
        <c:axId val="5933624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97079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GS'!$E$7:$E$34</c:f>
              <c:numCache>
                <c:formatCode>#,##0</c:formatCode>
                <c:ptCount val="28"/>
                <c:pt idx="0">
                  <c:v>298610</c:v>
                </c:pt>
                <c:pt idx="1">
                  <c:v>507805</c:v>
                </c:pt>
                <c:pt idx="2">
                  <c:v>2117598</c:v>
                </c:pt>
                <c:pt idx="3">
                  <c:v>483390</c:v>
                </c:pt>
                <c:pt idx="4">
                  <c:v>62</c:v>
                </c:pt>
                <c:pt idx="5">
                  <c:v>341683</c:v>
                </c:pt>
                <c:pt idx="6">
                  <c:v>68</c:v>
                </c:pt>
                <c:pt idx="7">
                  <c:v>782576</c:v>
                </c:pt>
                <c:pt idx="8">
                  <c:v>977506</c:v>
                </c:pt>
                <c:pt idx="9">
                  <c:v>1578798</c:v>
                </c:pt>
                <c:pt idx="10">
                  <c:v>538142</c:v>
                </c:pt>
                <c:pt idx="11">
                  <c:v>0</c:v>
                </c:pt>
                <c:pt idx="12">
                  <c:v>317674</c:v>
                </c:pt>
                <c:pt idx="13">
                  <c:v>1269607</c:v>
                </c:pt>
                <c:pt idx="14">
                  <c:v>1007274</c:v>
                </c:pt>
                <c:pt idx="15">
                  <c:v>2560</c:v>
                </c:pt>
                <c:pt idx="16">
                  <c:v>152887</c:v>
                </c:pt>
                <c:pt idx="17">
                  <c:v>0</c:v>
                </c:pt>
                <c:pt idx="18">
                  <c:v>39</c:v>
                </c:pt>
                <c:pt idx="19">
                  <c:v>394801</c:v>
                </c:pt>
                <c:pt idx="20">
                  <c:v>52195</c:v>
                </c:pt>
                <c:pt idx="21">
                  <c:v>0</c:v>
                </c:pt>
                <c:pt idx="22">
                  <c:v>629568</c:v>
                </c:pt>
                <c:pt idx="23">
                  <c:v>152200</c:v>
                </c:pt>
                <c:pt idx="24">
                  <c:v>176179</c:v>
                </c:pt>
                <c:pt idx="25">
                  <c:v>290687</c:v>
                </c:pt>
                <c:pt idx="26">
                  <c:v>0</c:v>
                </c:pt>
                <c:pt idx="27">
                  <c:v>38712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46-4B0D-ACA9-BA5B40DA89A5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GS'!$D$7:$D$34</c:f>
              <c:numCache>
                <c:formatCode>#,##0</c:formatCode>
                <c:ptCount val="28"/>
                <c:pt idx="0">
                  <c:v>332228</c:v>
                </c:pt>
                <c:pt idx="1">
                  <c:v>280919</c:v>
                </c:pt>
                <c:pt idx="2">
                  <c:v>1904716</c:v>
                </c:pt>
                <c:pt idx="3">
                  <c:v>540856</c:v>
                </c:pt>
                <c:pt idx="4">
                  <c:v>5140</c:v>
                </c:pt>
                <c:pt idx="5">
                  <c:v>288224</c:v>
                </c:pt>
                <c:pt idx="6">
                  <c:v>75</c:v>
                </c:pt>
                <c:pt idx="7">
                  <c:v>785895</c:v>
                </c:pt>
                <c:pt idx="8">
                  <c:v>1260605</c:v>
                </c:pt>
                <c:pt idx="9">
                  <c:v>1160768</c:v>
                </c:pt>
                <c:pt idx="10">
                  <c:v>510695</c:v>
                </c:pt>
                <c:pt idx="11">
                  <c:v>0</c:v>
                </c:pt>
                <c:pt idx="12">
                  <c:v>531364</c:v>
                </c:pt>
                <c:pt idx="13">
                  <c:v>1473290</c:v>
                </c:pt>
                <c:pt idx="14">
                  <c:v>1151411</c:v>
                </c:pt>
                <c:pt idx="15">
                  <c:v>5093</c:v>
                </c:pt>
                <c:pt idx="16">
                  <c:v>192171</c:v>
                </c:pt>
                <c:pt idx="17">
                  <c:v>5036</c:v>
                </c:pt>
                <c:pt idx="18">
                  <c:v>92</c:v>
                </c:pt>
                <c:pt idx="19">
                  <c:v>355917</c:v>
                </c:pt>
                <c:pt idx="20">
                  <c:v>82574</c:v>
                </c:pt>
                <c:pt idx="21">
                  <c:v>1981</c:v>
                </c:pt>
                <c:pt idx="22">
                  <c:v>699474</c:v>
                </c:pt>
                <c:pt idx="23">
                  <c:v>255636</c:v>
                </c:pt>
                <c:pt idx="24">
                  <c:v>50903</c:v>
                </c:pt>
                <c:pt idx="25">
                  <c:v>405438</c:v>
                </c:pt>
                <c:pt idx="26">
                  <c:v>0</c:v>
                </c:pt>
                <c:pt idx="27">
                  <c:v>33948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46-4B0D-ACA9-BA5B40DA8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724436"/>
        <c:axId val="62359790"/>
      </c:barChart>
      <c:catAx>
        <c:axId val="137244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359790"/>
        <c:crosses val="autoZero"/>
        <c:auto val="1"/>
        <c:lblAlgn val="ctr"/>
        <c:lblOffset val="100"/>
        <c:noMultiLvlLbl val="0"/>
      </c:catAx>
      <c:valAx>
        <c:axId val="6235979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72443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MG'!$E$7:$E$34</c:f>
              <c:numCache>
                <c:formatCode>#,##0</c:formatCode>
                <c:ptCount val="28"/>
                <c:pt idx="0">
                  <c:v>65404</c:v>
                </c:pt>
                <c:pt idx="1">
                  <c:v>74630</c:v>
                </c:pt>
                <c:pt idx="2">
                  <c:v>237832</c:v>
                </c:pt>
                <c:pt idx="3">
                  <c:v>312434</c:v>
                </c:pt>
                <c:pt idx="4">
                  <c:v>3217678</c:v>
                </c:pt>
                <c:pt idx="5">
                  <c:v>160159</c:v>
                </c:pt>
                <c:pt idx="6">
                  <c:v>1155</c:v>
                </c:pt>
                <c:pt idx="7">
                  <c:v>5424689</c:v>
                </c:pt>
                <c:pt idx="8">
                  <c:v>1707924</c:v>
                </c:pt>
                <c:pt idx="9">
                  <c:v>147263</c:v>
                </c:pt>
                <c:pt idx="10">
                  <c:v>479711</c:v>
                </c:pt>
                <c:pt idx="11">
                  <c:v>0</c:v>
                </c:pt>
                <c:pt idx="12">
                  <c:v>367909</c:v>
                </c:pt>
                <c:pt idx="13">
                  <c:v>507998</c:v>
                </c:pt>
                <c:pt idx="14">
                  <c:v>44486</c:v>
                </c:pt>
                <c:pt idx="15">
                  <c:v>144003</c:v>
                </c:pt>
                <c:pt idx="16">
                  <c:v>269678</c:v>
                </c:pt>
                <c:pt idx="17">
                  <c:v>354917</c:v>
                </c:pt>
                <c:pt idx="18">
                  <c:v>0</c:v>
                </c:pt>
                <c:pt idx="19">
                  <c:v>11429</c:v>
                </c:pt>
                <c:pt idx="20">
                  <c:v>560373</c:v>
                </c:pt>
                <c:pt idx="21">
                  <c:v>48430</c:v>
                </c:pt>
                <c:pt idx="22">
                  <c:v>935633</c:v>
                </c:pt>
                <c:pt idx="23">
                  <c:v>193643</c:v>
                </c:pt>
                <c:pt idx="24">
                  <c:v>336325</c:v>
                </c:pt>
                <c:pt idx="25">
                  <c:v>7913381</c:v>
                </c:pt>
                <c:pt idx="26">
                  <c:v>1112808</c:v>
                </c:pt>
                <c:pt idx="27">
                  <c:v>169449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87-4E40-8091-8296F0E5ED79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MG'!$D$7:$D$34</c:f>
              <c:numCache>
                <c:formatCode>#,##0</c:formatCode>
                <c:ptCount val="28"/>
                <c:pt idx="0">
                  <c:v>54714</c:v>
                </c:pt>
                <c:pt idx="1">
                  <c:v>65053</c:v>
                </c:pt>
                <c:pt idx="2">
                  <c:v>274955</c:v>
                </c:pt>
                <c:pt idx="3">
                  <c:v>708333</c:v>
                </c:pt>
                <c:pt idx="4">
                  <c:v>3314270</c:v>
                </c:pt>
                <c:pt idx="5">
                  <c:v>179349</c:v>
                </c:pt>
                <c:pt idx="6">
                  <c:v>2997</c:v>
                </c:pt>
                <c:pt idx="7">
                  <c:v>5794101</c:v>
                </c:pt>
                <c:pt idx="8">
                  <c:v>1848874</c:v>
                </c:pt>
                <c:pt idx="9">
                  <c:v>204644</c:v>
                </c:pt>
                <c:pt idx="10">
                  <c:v>470768</c:v>
                </c:pt>
                <c:pt idx="11">
                  <c:v>39</c:v>
                </c:pt>
                <c:pt idx="12">
                  <c:v>372779</c:v>
                </c:pt>
                <c:pt idx="13">
                  <c:v>510450</c:v>
                </c:pt>
                <c:pt idx="14">
                  <c:v>133134</c:v>
                </c:pt>
                <c:pt idx="15">
                  <c:v>116579</c:v>
                </c:pt>
                <c:pt idx="16">
                  <c:v>87626</c:v>
                </c:pt>
                <c:pt idx="17">
                  <c:v>354732</c:v>
                </c:pt>
                <c:pt idx="18">
                  <c:v>0</c:v>
                </c:pt>
                <c:pt idx="19">
                  <c:v>52408</c:v>
                </c:pt>
                <c:pt idx="20">
                  <c:v>560723</c:v>
                </c:pt>
                <c:pt idx="21">
                  <c:v>38520</c:v>
                </c:pt>
                <c:pt idx="22">
                  <c:v>965300</c:v>
                </c:pt>
                <c:pt idx="23">
                  <c:v>145724</c:v>
                </c:pt>
                <c:pt idx="24">
                  <c:v>391223</c:v>
                </c:pt>
                <c:pt idx="25">
                  <c:v>8391547</c:v>
                </c:pt>
                <c:pt idx="26">
                  <c:v>1174317</c:v>
                </c:pt>
                <c:pt idx="27">
                  <c:v>158739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87-4E40-8091-8296F0E5E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3576555"/>
        <c:axId val="26971912"/>
      </c:barChart>
      <c:catAx>
        <c:axId val="4357655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971912"/>
        <c:crosses val="autoZero"/>
        <c:auto val="1"/>
        <c:lblAlgn val="ctr"/>
        <c:lblOffset val="100"/>
        <c:noMultiLvlLbl val="0"/>
      </c:catAx>
      <c:valAx>
        <c:axId val="2697191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57655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41196673.949000001</c:v>
              </c:pt>
              <c:pt idx="1">
                <c:v>44545628.034999996</c:v>
              </c:pt>
              <c:pt idx="2">
                <c:v>47173040.621999986</c:v>
              </c:pt>
              <c:pt idx="3">
                <c:v>48735745.760000013</c:v>
              </c:pt>
              <c:pt idx="4">
                <c:v>49028172.765000001</c:v>
              </c:pt>
              <c:pt idx="5">
                <c:v>47088470.814999998</c:v>
              </c:pt>
              <c:pt idx="6">
                <c:v>47677390.055999987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5F4-44D6-90C6-178A7F9AAF4D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43139338.161000013</c:v>
              </c:pt>
              <c:pt idx="1">
                <c:v>43905756.189000003</c:v>
              </c:pt>
              <c:pt idx="2">
                <c:v>47852334.751000002</c:v>
              </c:pt>
              <c:pt idx="3">
                <c:v>47626216.517999992</c:v>
              </c:pt>
              <c:pt idx="4">
                <c:v>47721020.148999996</c:v>
              </c:pt>
              <c:pt idx="5">
                <c:v>45308031.475000001</c:v>
              </c:pt>
              <c:pt idx="6">
                <c:v>48552801.795999996</c:v>
              </c:pt>
              <c:pt idx="7">
                <c:v>44645870.443999998</c:v>
              </c:pt>
              <c:pt idx="8">
                <c:v>46724084.248000003</c:v>
              </c:pt>
              <c:pt idx="9">
                <c:v>48877703.431999996</c:v>
              </c:pt>
              <c:pt idx="10">
                <c:v>46828120.157000013</c:v>
              </c:pt>
              <c:pt idx="11">
                <c:v>44986326.045000002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5F4-44D6-90C6-178A7F9AA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867081"/>
        <c:axId val="34342309"/>
      </c:lineChart>
      <c:catAx>
        <c:axId val="5186708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342309"/>
        <c:crosses val="autoZero"/>
        <c:auto val="1"/>
        <c:lblAlgn val="ctr"/>
        <c:lblOffset val="100"/>
        <c:noMultiLvlLbl val="0"/>
      </c:catAx>
      <c:valAx>
        <c:axId val="34342309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86708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13681694</c:v>
              </c:pt>
              <c:pt idx="1">
                <c:v>15171232</c:v>
              </c:pt>
              <c:pt idx="2">
                <c:v>15449091</c:v>
              </c:pt>
              <c:pt idx="3">
                <c:v>16222560</c:v>
              </c:pt>
              <c:pt idx="4">
                <c:v>15964629</c:v>
              </c:pt>
              <c:pt idx="5">
                <c:v>14884297</c:v>
              </c:pt>
              <c:pt idx="6">
                <c:v>15710498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514-4329-945F-64D7D9AB8E43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14105361</c:v>
              </c:pt>
              <c:pt idx="1">
                <c:v>13828730</c:v>
              </c:pt>
              <c:pt idx="2">
                <c:v>15337484</c:v>
              </c:pt>
              <c:pt idx="3">
                <c:v>15747498</c:v>
              </c:pt>
              <c:pt idx="4">
                <c:v>14797835</c:v>
              </c:pt>
              <c:pt idx="5">
                <c:v>13388732</c:v>
              </c:pt>
              <c:pt idx="6">
                <c:v>16367415</c:v>
              </c:pt>
              <c:pt idx="7">
                <c:v>14913586</c:v>
              </c:pt>
              <c:pt idx="8">
                <c:v>15028821</c:v>
              </c:pt>
              <c:pt idx="9">
                <c:v>16717042</c:v>
              </c:pt>
              <c:pt idx="10">
                <c:v>14925758</c:v>
              </c:pt>
              <c:pt idx="11">
                <c:v>15761917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514-4329-945F-64D7D9AB8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974490"/>
        <c:axId val="24205278"/>
      </c:lineChart>
      <c:catAx>
        <c:axId val="2297449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205278"/>
        <c:crosses val="autoZero"/>
        <c:auto val="1"/>
        <c:lblAlgn val="ctr"/>
        <c:lblOffset val="100"/>
        <c:noMultiLvlLbl val="0"/>
      </c:catAx>
      <c:valAx>
        <c:axId val="24205278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974490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6244502</c:v>
              </c:pt>
              <c:pt idx="1">
                <c:v>6483554</c:v>
              </c:pt>
              <c:pt idx="2">
                <c:v>5812737</c:v>
              </c:pt>
              <c:pt idx="3">
                <c:v>6508096</c:v>
              </c:pt>
              <c:pt idx="4">
                <c:v>6885369</c:v>
              </c:pt>
              <c:pt idx="5">
                <c:v>6313996</c:v>
              </c:pt>
              <c:pt idx="6">
                <c:v>6753206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74D-4BFA-BF7B-5CDBA1F53438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6164452</c:v>
              </c:pt>
              <c:pt idx="1">
                <c:v>6739960</c:v>
              </c:pt>
              <c:pt idx="2">
                <c:v>7341603</c:v>
              </c:pt>
              <c:pt idx="3">
                <c:v>6633658</c:v>
              </c:pt>
              <c:pt idx="4">
                <c:v>6510902</c:v>
              </c:pt>
              <c:pt idx="5">
                <c:v>6456124</c:v>
              </c:pt>
              <c:pt idx="6">
                <c:v>6414055</c:v>
              </c:pt>
              <c:pt idx="7">
                <c:v>6273326</c:v>
              </c:pt>
              <c:pt idx="8">
                <c:v>7778514</c:v>
              </c:pt>
              <c:pt idx="9">
                <c:v>7313082</c:v>
              </c:pt>
              <c:pt idx="10">
                <c:v>7521627</c:v>
              </c:pt>
              <c:pt idx="11">
                <c:v>6587851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74D-4BFA-BF7B-5CDBA1F53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58126"/>
        <c:axId val="13054164"/>
      </c:lineChart>
      <c:catAx>
        <c:axId val="2195812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054164"/>
        <c:crosses val="autoZero"/>
        <c:auto val="1"/>
        <c:lblAlgn val="ctr"/>
        <c:lblOffset val="100"/>
        <c:noMultiLvlLbl val="0"/>
      </c:catAx>
      <c:valAx>
        <c:axId val="13054164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95812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19968944</c:v>
              </c:pt>
              <c:pt idx="1">
                <c:v>21787748</c:v>
              </c:pt>
              <c:pt idx="2">
                <c:v>24526530</c:v>
              </c:pt>
              <c:pt idx="3">
                <c:v>24757357</c:v>
              </c:pt>
              <c:pt idx="4">
                <c:v>24823090</c:v>
              </c:pt>
              <c:pt idx="5">
                <c:v>24484718</c:v>
              </c:pt>
              <c:pt idx="6">
                <c:v>23742059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703-4DD4-B28D-47468DF679BA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21655187</c:v>
              </c:pt>
              <c:pt idx="1">
                <c:v>22034142</c:v>
              </c:pt>
              <c:pt idx="2">
                <c:v>23919228</c:v>
              </c:pt>
              <c:pt idx="3">
                <c:v>23955586</c:v>
              </c:pt>
              <c:pt idx="4">
                <c:v>25160464</c:v>
              </c:pt>
              <c:pt idx="5">
                <c:v>24217346</c:v>
              </c:pt>
              <c:pt idx="6">
                <c:v>24422489</c:v>
              </c:pt>
              <c:pt idx="7">
                <c:v>22173978</c:v>
              </c:pt>
              <c:pt idx="8">
                <c:v>22623218</c:v>
              </c:pt>
              <c:pt idx="9">
                <c:v>23343691</c:v>
              </c:pt>
              <c:pt idx="10">
                <c:v>23064621</c:v>
              </c:pt>
              <c:pt idx="11">
                <c:v>21381946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703-4DD4-B28D-47468DF67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30314"/>
        <c:axId val="58931440"/>
      </c:lineChart>
      <c:catAx>
        <c:axId val="6003031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931440"/>
        <c:crosses val="autoZero"/>
        <c:auto val="1"/>
        <c:lblAlgn val="ctr"/>
        <c:lblOffset val="100"/>
        <c:noMultiLvlLbl val="0"/>
      </c:catAx>
      <c:valAx>
        <c:axId val="58931440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03031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13873107</c:v>
              </c:pt>
              <c:pt idx="1">
                <c:v>14803090</c:v>
              </c:pt>
              <c:pt idx="2">
                <c:v>16552522</c:v>
              </c:pt>
              <c:pt idx="3">
                <c:v>16811263</c:v>
              </c:pt>
              <c:pt idx="4">
                <c:v>16629481</c:v>
              </c:pt>
              <c:pt idx="5">
                <c:v>16286007</c:v>
              </c:pt>
              <c:pt idx="6">
                <c:v>16064245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A20-4602-9F63-2A6451D4A518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15059365</c:v>
              </c:pt>
              <c:pt idx="1">
                <c:v>14894425</c:v>
              </c:pt>
              <c:pt idx="2">
                <c:v>16086335</c:v>
              </c:pt>
              <c:pt idx="3">
                <c:v>16485082</c:v>
              </c:pt>
              <c:pt idx="4">
                <c:v>16997274</c:v>
              </c:pt>
              <c:pt idx="5">
                <c:v>16462638</c:v>
              </c:pt>
              <c:pt idx="6">
                <c:v>16703924</c:v>
              </c:pt>
              <c:pt idx="7">
                <c:v>15800891</c:v>
              </c:pt>
              <c:pt idx="8">
                <c:v>15311828</c:v>
              </c:pt>
              <c:pt idx="9">
                <c:v>16036745</c:v>
              </c:pt>
              <c:pt idx="10">
                <c:v>15842531</c:v>
              </c:pt>
              <c:pt idx="11">
                <c:v>14685827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A20-4602-9F63-2A6451D4A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093464"/>
        <c:axId val="16467400"/>
      </c:lineChart>
      <c:catAx>
        <c:axId val="6209346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467400"/>
        <c:crosses val="autoZero"/>
        <c:auto val="1"/>
        <c:lblAlgn val="ctr"/>
        <c:lblOffset val="100"/>
        <c:noMultiLvlLbl val="0"/>
      </c:catAx>
      <c:valAx>
        <c:axId val="16467400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093464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Sólidos!$E$7:$E$34</c:f>
              <c:numCache>
                <c:formatCode>#,##0</c:formatCode>
                <c:ptCount val="28"/>
                <c:pt idx="0">
                  <c:v>1855863</c:v>
                </c:pt>
                <c:pt idx="1">
                  <c:v>774730</c:v>
                </c:pt>
                <c:pt idx="2">
                  <c:v>2721921</c:v>
                </c:pt>
                <c:pt idx="3">
                  <c:v>1456354</c:v>
                </c:pt>
                <c:pt idx="4">
                  <c:v>154578</c:v>
                </c:pt>
                <c:pt idx="5">
                  <c:v>1320724</c:v>
                </c:pt>
                <c:pt idx="6">
                  <c:v>179857</c:v>
                </c:pt>
                <c:pt idx="7">
                  <c:v>2249818</c:v>
                </c:pt>
                <c:pt idx="8">
                  <c:v>2246955</c:v>
                </c:pt>
                <c:pt idx="9">
                  <c:v>4662398</c:v>
                </c:pt>
                <c:pt idx="10">
                  <c:v>5087621</c:v>
                </c:pt>
                <c:pt idx="11">
                  <c:v>4907</c:v>
                </c:pt>
                <c:pt idx="12">
                  <c:v>1799808</c:v>
                </c:pt>
                <c:pt idx="13">
                  <c:v>5193840</c:v>
                </c:pt>
                <c:pt idx="14">
                  <c:v>3196515</c:v>
                </c:pt>
                <c:pt idx="15">
                  <c:v>295292</c:v>
                </c:pt>
                <c:pt idx="16">
                  <c:v>543005</c:v>
                </c:pt>
                <c:pt idx="17">
                  <c:v>526561</c:v>
                </c:pt>
                <c:pt idx="18">
                  <c:v>12221</c:v>
                </c:pt>
                <c:pt idx="19">
                  <c:v>573299</c:v>
                </c:pt>
                <c:pt idx="20">
                  <c:v>456696</c:v>
                </c:pt>
                <c:pt idx="21">
                  <c:v>208202</c:v>
                </c:pt>
                <c:pt idx="22">
                  <c:v>1756247</c:v>
                </c:pt>
                <c:pt idx="23">
                  <c:v>952597</c:v>
                </c:pt>
                <c:pt idx="24">
                  <c:v>4953575</c:v>
                </c:pt>
                <c:pt idx="25">
                  <c:v>1425597</c:v>
                </c:pt>
                <c:pt idx="26">
                  <c:v>166453</c:v>
                </c:pt>
                <c:pt idx="27">
                  <c:v>225826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1-42E3-ACB5-3B07B6FB803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Sólidos!$D$7:$D$34</c:f>
              <c:numCache>
                <c:formatCode>#,##0</c:formatCode>
                <c:ptCount val="28"/>
                <c:pt idx="0">
                  <c:v>2099713</c:v>
                </c:pt>
                <c:pt idx="1">
                  <c:v>747892</c:v>
                </c:pt>
                <c:pt idx="2">
                  <c:v>2507300</c:v>
                </c:pt>
                <c:pt idx="3">
                  <c:v>1544419</c:v>
                </c:pt>
                <c:pt idx="4">
                  <c:v>190170</c:v>
                </c:pt>
                <c:pt idx="5">
                  <c:v>909865</c:v>
                </c:pt>
                <c:pt idx="6">
                  <c:v>199139</c:v>
                </c:pt>
                <c:pt idx="7">
                  <c:v>2145577</c:v>
                </c:pt>
                <c:pt idx="8">
                  <c:v>2600199</c:v>
                </c:pt>
                <c:pt idx="9">
                  <c:v>3580085</c:v>
                </c:pt>
                <c:pt idx="10">
                  <c:v>4599764</c:v>
                </c:pt>
                <c:pt idx="11">
                  <c:v>4000</c:v>
                </c:pt>
                <c:pt idx="12">
                  <c:v>1965709</c:v>
                </c:pt>
                <c:pt idx="13">
                  <c:v>8139681</c:v>
                </c:pt>
                <c:pt idx="14">
                  <c:v>3112718</c:v>
                </c:pt>
                <c:pt idx="15">
                  <c:v>268812</c:v>
                </c:pt>
                <c:pt idx="16">
                  <c:v>582654</c:v>
                </c:pt>
                <c:pt idx="17">
                  <c:v>628066</c:v>
                </c:pt>
                <c:pt idx="18">
                  <c:v>8394</c:v>
                </c:pt>
                <c:pt idx="19">
                  <c:v>476198</c:v>
                </c:pt>
                <c:pt idx="20">
                  <c:v>594760</c:v>
                </c:pt>
                <c:pt idx="21">
                  <c:v>214815</c:v>
                </c:pt>
                <c:pt idx="22">
                  <c:v>1794888</c:v>
                </c:pt>
                <c:pt idx="23">
                  <c:v>1126358</c:v>
                </c:pt>
                <c:pt idx="24">
                  <c:v>4427586</c:v>
                </c:pt>
                <c:pt idx="25">
                  <c:v>1402453</c:v>
                </c:pt>
                <c:pt idx="26">
                  <c:v>173710</c:v>
                </c:pt>
                <c:pt idx="27">
                  <c:v>215829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1-42E3-ACB5-3B07B6FB8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1037523"/>
        <c:axId val="37575208"/>
      </c:barChart>
      <c:catAx>
        <c:axId val="5103752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575208"/>
        <c:crosses val="autoZero"/>
        <c:auto val="1"/>
        <c:lblAlgn val="ctr"/>
        <c:lblOffset val="100"/>
        <c:noMultiLvlLbl val="0"/>
      </c:catAx>
      <c:valAx>
        <c:axId val="3757520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03752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1369265.75</c:v>
              </c:pt>
              <c:pt idx="1">
                <c:v>1461072</c:v>
              </c:pt>
              <c:pt idx="2">
                <c:v>1633714.75</c:v>
              </c:pt>
              <c:pt idx="3">
                <c:v>1665577.25</c:v>
              </c:pt>
              <c:pt idx="4">
                <c:v>1674997</c:v>
              </c:pt>
              <c:pt idx="5">
                <c:v>1616974</c:v>
              </c:pt>
              <c:pt idx="6">
                <c:v>1581070.75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CF8-4C8D-82D3-CC8FCF6A75B6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1415917.25</c:v>
              </c:pt>
              <c:pt idx="1">
                <c:v>1416991</c:v>
              </c:pt>
              <c:pt idx="2">
                <c:v>1503752</c:v>
              </c:pt>
              <c:pt idx="3">
                <c:v>1569684.75</c:v>
              </c:pt>
              <c:pt idx="4">
                <c:v>1677216.25</c:v>
              </c:pt>
              <c:pt idx="5">
                <c:v>1617075.75</c:v>
              </c:pt>
              <c:pt idx="6">
                <c:v>1674723.5</c:v>
              </c:pt>
              <c:pt idx="7">
                <c:v>1601433.25</c:v>
              </c:pt>
              <c:pt idx="8">
                <c:v>1553011.75</c:v>
              </c:pt>
              <c:pt idx="9">
                <c:v>1616821.75</c:v>
              </c:pt>
              <c:pt idx="10">
                <c:v>1575712.75</c:v>
              </c:pt>
              <c:pt idx="11">
                <c:v>1412206.25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CF8-4C8D-82D3-CC8FCF6A7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49919"/>
        <c:axId val="16494195"/>
      </c:lineChart>
      <c:catAx>
        <c:axId val="5424991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494195"/>
        <c:crosses val="autoZero"/>
        <c:auto val="1"/>
        <c:lblAlgn val="ctr"/>
        <c:lblOffset val="100"/>
        <c:noMultiLvlLbl val="0"/>
      </c:catAx>
      <c:valAx>
        <c:axId val="16494195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249919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-4.5032313772404131E-2</c:v>
              </c:pt>
              <c:pt idx="1">
                <c:v>-1.4966867182217181E-2</c:v>
              </c:pt>
              <c:pt idx="2">
                <c:v>-1.469328591515251E-2</c:v>
              </c:pt>
              <c:pt idx="3">
                <c:v>-4.7805162451192151E-3</c:v>
              </c:pt>
              <c:pt idx="4">
                <c:v>1.887537162046149E-3</c:v>
              </c:pt>
              <c:pt idx="5">
                <c:v>8.0385157727074219E-3</c:v>
              </c:pt>
              <c:pt idx="6">
                <c:v>4.1332929153379272E-3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C95-4397-A12B-D084B501FADB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-5.8139058512655883E-2</c:v>
              </c:pt>
              <c:pt idx="1">
                <c:v>-2.0381777446738081E-2</c:v>
              </c:pt>
              <c:pt idx="2">
                <c:v>-9.9875407260436866E-3</c:v>
              </c:pt>
              <c:pt idx="3">
                <c:v>-1.510745570842731E-2</c:v>
              </c:pt>
              <c:pt idx="4">
                <c:v>-2.6399275240935879E-2</c:v>
              </c:pt>
              <c:pt idx="5">
                <c:v>-2.9215815598588539E-2</c:v>
              </c:pt>
              <c:pt idx="6">
                <c:v>-2.0936170472202979E-2</c:v>
              </c:pt>
              <c:pt idx="7">
                <c:v>-2.2550478022089648E-2</c:v>
              </c:pt>
              <c:pt idx="8">
                <c:v>-1.6650795178017149E-2</c:v>
              </c:pt>
              <c:pt idx="9">
                <c:v>-9.0635888136663123E-3</c:v>
              </c:pt>
              <c:pt idx="10">
                <c:v>-3.9597542966069987E-3</c:v>
              </c:pt>
              <c:pt idx="11">
                <c:v>-2.7821256670782502E-3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C95-4397-A12B-D084B501F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7167"/>
        <c:axId val="15114612"/>
      </c:lineChart>
      <c:catAx>
        <c:axId val="1762716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14612"/>
        <c:crosses val="autoZero"/>
        <c:auto val="1"/>
        <c:lblAlgn val="ctr"/>
        <c:lblOffset val="100"/>
        <c:noMultiLvlLbl val="0"/>
      </c:catAx>
      <c:valAx>
        <c:axId val="1511461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62716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-3.003588493764886E-2</c:v>
              </c:pt>
              <c:pt idx="1">
                <c:v>3.2892962223112887E-2</c:v>
              </c:pt>
              <c:pt idx="2">
                <c:v>2.3813369400120129E-2</c:v>
              </c:pt>
              <c:pt idx="3">
                <c:v>2.5508770698584149E-2</c:v>
              </c:pt>
              <c:pt idx="4">
                <c:v>3.6201705983133207E-2</c:v>
              </c:pt>
              <c:pt idx="5">
                <c:v>4.7793502805552501E-2</c:v>
              </c:pt>
              <c:pt idx="6">
                <c:v>3.3898256645997327E-2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3F3-4596-9C57-B241CB2DD938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-0.10181610618688</c:v>
              </c:pt>
              <c:pt idx="1">
                <c:v>-6.6210144954908734E-2</c:v>
              </c:pt>
              <c:pt idx="2">
                <c:v>-4.0158446393613663E-2</c:v>
              </c:pt>
              <c:pt idx="3">
                <c:v>-3.07776927436888E-2</c:v>
              </c:pt>
              <c:pt idx="4">
                <c:v>-3.9761409610205467E-2</c:v>
              </c:pt>
              <c:pt idx="5">
                <c:v>-5.0585165342311389E-2</c:v>
              </c:pt>
              <c:pt idx="6">
                <c:v>-3.0086418090245481E-2</c:v>
              </c:pt>
              <c:pt idx="7">
                <c:v>-2.972521758162849E-2</c:v>
              </c:pt>
              <c:pt idx="8">
                <c:v>-1.8424191008146851E-2</c:v>
              </c:pt>
              <c:pt idx="9">
                <c:v>1.702165191515892E-3</c:v>
              </c:pt>
              <c:pt idx="10">
                <c:v>4.4508906105342749E-3</c:v>
              </c:pt>
              <c:pt idx="11">
                <c:v>1.00716020135132E-2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3F3-4596-9C57-B241CB2DD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377070"/>
        <c:axId val="27659661"/>
      </c:lineChart>
      <c:catAx>
        <c:axId val="2737707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659661"/>
        <c:crosses val="autoZero"/>
        <c:auto val="1"/>
        <c:lblAlgn val="ctr"/>
        <c:lblOffset val="100"/>
        <c:noMultiLvlLbl val="0"/>
      </c:catAx>
      <c:valAx>
        <c:axId val="2765966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37707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1.29857447182653E-2</c:v>
              </c:pt>
              <c:pt idx="1">
                <c:v>-1.3666333653947199E-2</c:v>
              </c:pt>
              <c:pt idx="2">
                <c:v>-8.4225068488786525E-2</c:v>
              </c:pt>
              <c:pt idx="3">
                <c:v>-6.8110352384123107E-2</c:v>
              </c:pt>
              <c:pt idx="4">
                <c:v>-4.3614612806158637E-2</c:v>
              </c:pt>
              <c:pt idx="5">
                <c:v>-4.0114866227689228E-2</c:v>
              </c:pt>
              <c:pt idx="6">
                <c:v>-2.7221648830021209E-2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B7F-4733-885C-43913E571C99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-0.18080437410946909</c:v>
              </c:pt>
              <c:pt idx="1">
                <c:v>-5.1750894447974427E-2</c:v>
              </c:pt>
              <c:pt idx="2">
                <c:v>9.1899977782650133E-4</c:v>
              </c:pt>
              <c:pt idx="3">
                <c:v>-1.2394417138810071E-2</c:v>
              </c:pt>
              <c:pt idx="4">
                <c:v>-4.6342909420301837E-2</c:v>
              </c:pt>
              <c:pt idx="5">
                <c:v>-4.9213902002220762E-2</c:v>
              </c:pt>
              <c:pt idx="6">
                <c:v>-5.9024330313283253E-2</c:v>
              </c:pt>
              <c:pt idx="7">
                <c:v>-6.7591259850120822E-2</c:v>
              </c:pt>
              <c:pt idx="8">
                <c:v>-5.4532994031194833E-2</c:v>
              </c:pt>
              <c:pt idx="9">
                <c:v>-4.6059819978581773E-2</c:v>
              </c:pt>
              <c:pt idx="10">
                <c:v>-3.5390365215341557E-2</c:v>
              </c:pt>
              <c:pt idx="11">
                <c:v>-3.5727994852317917E-2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B7F-4733-885C-43913E571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8591"/>
        <c:axId val="63207189"/>
      </c:lineChart>
      <c:catAx>
        <c:axId val="517859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207189"/>
        <c:crosses val="autoZero"/>
        <c:auto val="1"/>
        <c:lblAlgn val="ctr"/>
        <c:lblOffset val="100"/>
        <c:noMultiLvlLbl val="0"/>
      </c:catAx>
      <c:valAx>
        <c:axId val="6320718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7859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-7.7867856786459466E-2</c:v>
              </c:pt>
              <c:pt idx="1">
                <c:v>-4.4235904836167239E-2</c:v>
              </c:pt>
              <c:pt idx="2">
                <c:v>-1.9603065925515861E-2</c:v>
              </c:pt>
              <c:pt idx="3">
                <c:v>-5.7180025154606176E-3</c:v>
              </c:pt>
              <c:pt idx="4">
                <c:v>-7.3758055145990422E-3</c:v>
              </c:pt>
              <c:pt idx="5">
                <c:v>-4.2114217049340494E-3</c:v>
              </c:pt>
              <c:pt idx="6">
                <c:v>-7.7041713719808733E-3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66C-40CB-9A40-D906BF70928C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2.1313022262922528E-2</c:v>
              </c:pt>
              <c:pt idx="1">
                <c:v>2.102765008244423E-2</c:v>
              </c:pt>
              <c:pt idx="2">
                <c:v>5.8801578234508592E-3</c:v>
              </c:pt>
              <c:pt idx="3">
                <c:v>-4.7045690613065627E-3</c:v>
              </c:pt>
              <c:pt idx="4">
                <c:v>-1.1081306529633791E-2</c:v>
              </c:pt>
              <c:pt idx="5">
                <c:v>-8.6653085086609849E-3</c:v>
              </c:pt>
              <c:pt idx="6">
                <c:v>-2.9416290702671821E-3</c:v>
              </c:pt>
              <c:pt idx="7">
                <c:v>-3.6752495201182178E-3</c:v>
              </c:pt>
              <c:pt idx="8">
                <c:v>-3.4188120759470748E-3</c:v>
              </c:pt>
              <c:pt idx="9">
                <c:v>-4.3719609094396983E-3</c:v>
              </c:pt>
              <c:pt idx="10">
                <c:v>6.2675587468286054E-4</c:v>
              </c:pt>
              <c:pt idx="11">
                <c:v>-6.8192611900430578E-4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66C-40CB-9A40-D906BF709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972921"/>
        <c:axId val="26213565"/>
      </c:lineChart>
      <c:catAx>
        <c:axId val="2997292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213565"/>
        <c:crosses val="autoZero"/>
        <c:auto val="1"/>
        <c:lblAlgn val="ctr"/>
        <c:lblOffset val="100"/>
        <c:noMultiLvlLbl val="0"/>
      </c:catAx>
      <c:valAx>
        <c:axId val="2621356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97292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-7.8772112901174807E-2</c:v>
              </c:pt>
              <c:pt idx="1">
                <c:v>-4.2652131833734508E-2</c:v>
              </c:pt>
              <c:pt idx="2">
                <c:v>-1.762388785868851E-2</c:v>
              </c:pt>
              <c:pt idx="3">
                <c:v>-7.7604701092792716E-3</c:v>
              </c:pt>
              <c:pt idx="4">
                <c:v>-1.0726752853699281E-2</c:v>
              </c:pt>
              <c:pt idx="5">
                <c:v>-1.072717324026029E-2</c:v>
              </c:pt>
              <c:pt idx="6">
                <c:v>-1.481357863692212E-2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6FA-4C4D-BAEA-2402855132E5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2.577319552517876E-2</c:v>
              </c:pt>
              <c:pt idx="1">
                <c:v>9.7769777595348994E-3</c:v>
              </c:pt>
              <c:pt idx="2">
                <c:v>-1.279935186293624E-2</c:v>
              </c:pt>
              <c:pt idx="3">
                <c:v>-1.8806463656342979E-2</c:v>
              </c:pt>
              <c:pt idx="4">
                <c:v>-2.4412517633512602E-2</c:v>
              </c:pt>
              <c:pt idx="5">
                <c:v>-2.4944248893447481E-2</c:v>
              </c:pt>
              <c:pt idx="6">
                <c:v>-1.8130583171781071E-2</c:v>
              </c:pt>
              <c:pt idx="7">
                <c:v>-1.83928476807107E-2</c:v>
              </c:pt>
              <c:pt idx="8">
                <c:v>-1.933138082648711E-2</c:v>
              </c:pt>
              <c:pt idx="9">
                <c:v>-1.8987952766160939E-2</c:v>
              </c:pt>
              <c:pt idx="10">
                <c:v>-1.191226984660454E-2</c:v>
              </c:pt>
              <c:pt idx="11">
                <c:v>-1.3591438410952891E-2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6FA-4C4D-BAEA-240285513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010226"/>
        <c:axId val="17820132"/>
      </c:lineChart>
      <c:catAx>
        <c:axId val="5601022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20132"/>
        <c:crosses val="autoZero"/>
        <c:auto val="1"/>
        <c:lblAlgn val="ctr"/>
        <c:lblOffset val="100"/>
        <c:noMultiLvlLbl val="0"/>
      </c:catAx>
      <c:valAx>
        <c:axId val="1782013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01022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-3.2947900027349708E-2</c:v>
              </c:pt>
              <c:pt idx="1">
                <c:v>-9.0737142651897685E-4</c:v>
              </c:pt>
              <c:pt idx="2">
                <c:v>2.937565837674283E-2</c:v>
              </c:pt>
              <c:pt idx="3">
                <c:v>3.7804217328991203E-2</c:v>
              </c:pt>
              <c:pt idx="4">
                <c:v>2.9150618385260559E-2</c:v>
              </c:pt>
              <c:pt idx="5">
                <c:v>2.4016136056666419E-2</c:v>
              </c:pt>
              <c:pt idx="6">
                <c:v>1.170637056123325E-2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A35-4A1F-B862-AFC565BF24A6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5.0050707212660583E-2</c:v>
              </c:pt>
              <c:pt idx="1">
                <c:v>3.2936255596012209E-2</c:v>
              </c:pt>
              <c:pt idx="2">
                <c:v>8.1631111138233958E-3</c:v>
              </c:pt>
              <c:pt idx="3">
                <c:v>5.0673724643195417E-3</c:v>
              </c:pt>
              <c:pt idx="4">
                <c:v>3.6464688995518908E-3</c:v>
              </c:pt>
              <c:pt idx="5">
                <c:v>6.0444872688416593E-3</c:v>
              </c:pt>
              <c:pt idx="6">
                <c:v>1.8015063268475021E-2</c:v>
              </c:pt>
              <c:pt idx="7">
                <c:v>2.05389413162822E-2</c:v>
              </c:pt>
              <c:pt idx="8">
                <c:v>2.1943090383451439E-2</c:v>
              </c:pt>
              <c:pt idx="9">
                <c:v>2.4025997803661658E-2</c:v>
              </c:pt>
              <c:pt idx="10">
                <c:v>3.1129904954953821E-2</c:v>
              </c:pt>
              <c:pt idx="11">
                <c:v>2.77011640274436E-2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A35-4A1F-B862-AFC565BF2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90732"/>
        <c:axId val="45176133"/>
      </c:lineChart>
      <c:catAx>
        <c:axId val="3109073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176133"/>
        <c:crosses val="autoZero"/>
        <c:auto val="1"/>
        <c:lblAlgn val="ctr"/>
        <c:lblOffset val="100"/>
        <c:noMultiLvlLbl val="0"/>
      </c:catAx>
      <c:valAx>
        <c:axId val="4517613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09073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5E-46FF-9F79-BA53AF2C2FE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5E-46FF-9F79-BA53AF2C2FE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5E-46FF-9F79-BA53AF2C2FE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5E-46FF-9F79-BA53AF2C2FE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5E-46FF-9F79-BA53AF2C2FE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5E-46FF-9F79-BA53AF2C2FE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5E-46FF-9F79-BA53AF2C2FE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5E-46FF-9F79-BA53AF2C2F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5E-46FF-9F79-BA53AF2C2FE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5E-46FF-9F79-BA53AF2C2FE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5E-46FF-9F79-BA53AF2C2FEA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ago.-25</c:v>
              </c:pt>
              <c:pt idx="1">
                <c:v>sep.-25</c:v>
              </c:pt>
              <c:pt idx="2">
                <c:v>oct.-25</c:v>
              </c:pt>
              <c:pt idx="3">
                <c:v>nov.-25</c:v>
              </c:pt>
              <c:pt idx="4">
                <c:v>dic.-25</c:v>
              </c:pt>
              <c:pt idx="5">
                <c:v>ene.-26</c:v>
              </c:pt>
              <c:pt idx="6">
                <c:v>feb.-26</c:v>
              </c:pt>
              <c:pt idx="7">
                <c:v>mar.-26</c:v>
              </c:pt>
              <c:pt idx="8">
                <c:v>abr.-26</c:v>
              </c:pt>
              <c:pt idx="9">
                <c:v>may.-26</c:v>
              </c:pt>
              <c:pt idx="10">
                <c:v>jun.-26</c:v>
              </c:pt>
              <c:pt idx="11">
                <c:v>jul.-26</c:v>
              </c:pt>
            </c:strLit>
          </c:cat>
          <c:val>
            <c:numLit>
              <c:formatCode>#,##0.00</c:formatCode>
              <c:ptCount val="12"/>
              <c:pt idx="0">
                <c:v>549.21188360499957</c:v>
              </c:pt>
              <c:pt idx="1">
                <c:v>550.68411108899943</c:v>
              </c:pt>
              <c:pt idx="2">
                <c:v>553.47204743700013</c:v>
              </c:pt>
              <c:pt idx="3">
                <c:v>555.68704913200031</c:v>
              </c:pt>
              <c:pt idx="4">
                <c:v>556.16760336500022</c:v>
              </c:pt>
              <c:pt idx="5">
                <c:v>554.22493915300038</c:v>
              </c:pt>
              <c:pt idx="6">
                <c:v>554.86481099900027</c:v>
              </c:pt>
              <c:pt idx="7">
                <c:v>554.18551687000024</c:v>
              </c:pt>
              <c:pt idx="8">
                <c:v>555.29504611199991</c:v>
              </c:pt>
              <c:pt idx="9">
                <c:v>556.60219872800019</c:v>
              </c:pt>
              <c:pt idx="10">
                <c:v>558.38263806800035</c:v>
              </c:pt>
              <c:pt idx="11">
                <c:v>557.50722632800023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AC5E-46FF-9F79-BA53AF2C2F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9419140"/>
        <c:axId val="47177448"/>
      </c:lineChart>
      <c:catAx>
        <c:axId val="4941914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177448"/>
        <c:crosses val="autoZero"/>
        <c:auto val="1"/>
        <c:lblAlgn val="ctr"/>
        <c:lblOffset val="100"/>
        <c:noMultiLvlLbl val="0"/>
      </c:catAx>
      <c:valAx>
        <c:axId val="4717744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41914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37-44DF-A1D6-F5580DFD930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37-44DF-A1D6-F5580DFD930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37-44DF-A1D6-F5580DFD930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37-44DF-A1D6-F5580DFD930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37-44DF-A1D6-F5580DFD93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37-44DF-A1D6-F5580DFD930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37-44DF-A1D6-F5580DFD930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37-44DF-A1D6-F5580DFD930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37-44DF-A1D6-F5580DFD930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37-44DF-A1D6-F5580DFD930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37-44DF-A1D6-F5580DFD9301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ago.-25</c:v>
              </c:pt>
              <c:pt idx="1">
                <c:v>sep.-25</c:v>
              </c:pt>
              <c:pt idx="2">
                <c:v>oct.-25</c:v>
              </c:pt>
              <c:pt idx="3">
                <c:v>nov.-25</c:v>
              </c:pt>
              <c:pt idx="4">
                <c:v>dic.-25</c:v>
              </c:pt>
              <c:pt idx="5">
                <c:v>ene.-26</c:v>
              </c:pt>
              <c:pt idx="6">
                <c:v>feb.-26</c:v>
              </c:pt>
              <c:pt idx="7">
                <c:v>mar.-26</c:v>
              </c:pt>
              <c:pt idx="8">
                <c:v>abr.-26</c:v>
              </c:pt>
              <c:pt idx="9">
                <c:v>may.-26</c:v>
              </c:pt>
              <c:pt idx="10">
                <c:v>jun.-26</c:v>
              </c:pt>
              <c:pt idx="11">
                <c:v>jul.-26</c:v>
              </c:pt>
            </c:strLit>
          </c:cat>
          <c:val>
            <c:numLit>
              <c:formatCode>#,##0.00</c:formatCode>
              <c:ptCount val="12"/>
              <c:pt idx="0">
                <c:v>175.48625000000001</c:v>
              </c:pt>
              <c:pt idx="1">
                <c:v>176.610105</c:v>
              </c:pt>
              <c:pt idx="2">
                <c:v>179.371478</c:v>
              </c:pt>
              <c:pt idx="3">
                <c:v>179.84803600000001</c:v>
              </c:pt>
              <c:pt idx="4">
                <c:v>180.92017899999999</c:v>
              </c:pt>
              <c:pt idx="5">
                <c:v>180.496512</c:v>
              </c:pt>
              <c:pt idx="6">
                <c:v>181.83901399999999</c:v>
              </c:pt>
              <c:pt idx="7">
                <c:v>181.95062100000001</c:v>
              </c:pt>
              <c:pt idx="8">
                <c:v>182.42568299999999</c:v>
              </c:pt>
              <c:pt idx="9">
                <c:v>183.592477</c:v>
              </c:pt>
              <c:pt idx="10">
                <c:v>185.088042</c:v>
              </c:pt>
              <c:pt idx="11">
                <c:v>184.43112500000001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437-44DF-A1D6-F5580DFD93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6358795"/>
        <c:axId val="48163827"/>
      </c:lineChart>
      <c:catAx>
        <c:axId val="3635879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163827"/>
        <c:crosses val="autoZero"/>
        <c:auto val="1"/>
        <c:lblAlgn val="ctr"/>
        <c:lblOffset val="100"/>
        <c:noMultiLvlLbl val="0"/>
      </c:catAx>
      <c:valAx>
        <c:axId val="4816382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35879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AE-477C-BCA2-8E477CB1D49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AE-477C-BCA2-8E477CB1D49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AE-477C-BCA2-8E477CB1D4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AE-477C-BCA2-8E477CB1D49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AE-477C-BCA2-8E477CB1D49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AE-477C-BCA2-8E477CB1D49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AE-477C-BCA2-8E477CB1D49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AE-477C-BCA2-8E477CB1D49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AE-477C-BCA2-8E477CB1D49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AE-477C-BCA2-8E477CB1D49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AE-477C-BCA2-8E477CB1D490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ago.-25</c:v>
              </c:pt>
              <c:pt idx="1">
                <c:v>sep.-25</c:v>
              </c:pt>
              <c:pt idx="2">
                <c:v>oct.-25</c:v>
              </c:pt>
              <c:pt idx="3">
                <c:v>nov.-25</c:v>
              </c:pt>
              <c:pt idx="4">
                <c:v>dic.-25</c:v>
              </c:pt>
              <c:pt idx="5">
                <c:v>ene.-26</c:v>
              </c:pt>
              <c:pt idx="6">
                <c:v>feb.-26</c:v>
              </c:pt>
              <c:pt idx="7">
                <c:v>mar.-26</c:v>
              </c:pt>
              <c:pt idx="8">
                <c:v>abr.-26</c:v>
              </c:pt>
              <c:pt idx="9">
                <c:v>may.-26</c:v>
              </c:pt>
              <c:pt idx="10">
                <c:v>jun.-26</c:v>
              </c:pt>
              <c:pt idx="11">
                <c:v>jul.-26</c:v>
              </c:pt>
            </c:strLit>
          </c:cat>
          <c:val>
            <c:numLit>
              <c:formatCode>#,##0.00</c:formatCode>
              <c:ptCount val="12"/>
              <c:pt idx="0">
                <c:v>80.955337999999998</c:v>
              </c:pt>
              <c:pt idx="1">
                <c:v>81.284854999999993</c:v>
              </c:pt>
              <c:pt idx="2">
                <c:v>81.498364999999993</c:v>
              </c:pt>
              <c:pt idx="3">
                <c:v>82.006523000000001</c:v>
              </c:pt>
              <c:pt idx="4">
                <c:v>81.735153999999994</c:v>
              </c:pt>
              <c:pt idx="5">
                <c:v>81.815203999999994</c:v>
              </c:pt>
              <c:pt idx="6">
                <c:v>81.558797999999996</c:v>
              </c:pt>
              <c:pt idx="7">
                <c:v>80.029932000000002</c:v>
              </c:pt>
              <c:pt idx="8">
                <c:v>79.90437</c:v>
              </c:pt>
              <c:pt idx="9">
                <c:v>80.278836999999996</c:v>
              </c:pt>
              <c:pt idx="10">
                <c:v>80.136708999999996</c:v>
              </c:pt>
              <c:pt idx="11">
                <c:v>80.475859999999997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6AAE-477C-BCA2-8E477CB1D4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3990479"/>
        <c:axId val="21247"/>
      </c:lineChart>
      <c:catAx>
        <c:axId val="3399047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247"/>
        <c:crosses val="autoZero"/>
        <c:auto val="1"/>
        <c:lblAlgn val="ctr"/>
        <c:lblOffset val="100"/>
        <c:noMultiLvlLbl val="0"/>
      </c:catAx>
      <c:valAx>
        <c:axId val="2124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99047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general'!$E$7:$E$34</c:f>
              <c:numCache>
                <c:formatCode>#,##0</c:formatCode>
                <c:ptCount val="28"/>
                <c:pt idx="0">
                  <c:v>327488</c:v>
                </c:pt>
                <c:pt idx="1">
                  <c:v>1149835</c:v>
                </c:pt>
                <c:pt idx="2">
                  <c:v>1010763</c:v>
                </c:pt>
                <c:pt idx="3">
                  <c:v>742458</c:v>
                </c:pt>
                <c:pt idx="4">
                  <c:v>38228129</c:v>
                </c:pt>
                <c:pt idx="5">
                  <c:v>1434955</c:v>
                </c:pt>
                <c:pt idx="6">
                  <c:v>9300262</c:v>
                </c:pt>
                <c:pt idx="7">
                  <c:v>28486525</c:v>
                </c:pt>
                <c:pt idx="8">
                  <c:v>4857342</c:v>
                </c:pt>
                <c:pt idx="9">
                  <c:v>506954</c:v>
                </c:pt>
                <c:pt idx="10">
                  <c:v>1127358</c:v>
                </c:pt>
                <c:pt idx="11">
                  <c:v>344737</c:v>
                </c:pt>
                <c:pt idx="12">
                  <c:v>557660</c:v>
                </c:pt>
                <c:pt idx="13">
                  <c:v>1119371</c:v>
                </c:pt>
                <c:pt idx="14">
                  <c:v>994019</c:v>
                </c:pt>
                <c:pt idx="15">
                  <c:v>12785036</c:v>
                </c:pt>
                <c:pt idx="16">
                  <c:v>2929777</c:v>
                </c:pt>
                <c:pt idx="17">
                  <c:v>783335</c:v>
                </c:pt>
                <c:pt idx="18">
                  <c:v>267629</c:v>
                </c:pt>
                <c:pt idx="19">
                  <c:v>87196</c:v>
                </c:pt>
                <c:pt idx="20">
                  <c:v>1587421</c:v>
                </c:pt>
                <c:pt idx="21">
                  <c:v>5154470</c:v>
                </c:pt>
                <c:pt idx="22">
                  <c:v>2212331</c:v>
                </c:pt>
                <c:pt idx="23">
                  <c:v>1025196</c:v>
                </c:pt>
                <c:pt idx="24">
                  <c:v>1110478</c:v>
                </c:pt>
                <c:pt idx="25">
                  <c:v>42519464</c:v>
                </c:pt>
                <c:pt idx="26">
                  <c:v>2883424</c:v>
                </c:pt>
                <c:pt idx="27">
                  <c:v>556833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2-4C4C-9BEB-C715C2B1A4C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general'!$D$7:$D$34</c:f>
              <c:numCache>
                <c:formatCode>#,##0</c:formatCode>
                <c:ptCount val="28"/>
                <c:pt idx="0">
                  <c:v>245549</c:v>
                </c:pt>
                <c:pt idx="1">
                  <c:v>788009</c:v>
                </c:pt>
                <c:pt idx="2">
                  <c:v>1026072</c:v>
                </c:pt>
                <c:pt idx="3">
                  <c:v>785820</c:v>
                </c:pt>
                <c:pt idx="4">
                  <c:v>39101974</c:v>
                </c:pt>
                <c:pt idx="5">
                  <c:v>1426946</c:v>
                </c:pt>
                <c:pt idx="6">
                  <c:v>9376156</c:v>
                </c:pt>
                <c:pt idx="7">
                  <c:v>28109367</c:v>
                </c:pt>
                <c:pt idx="8">
                  <c:v>4872008</c:v>
                </c:pt>
                <c:pt idx="9">
                  <c:v>549166</c:v>
                </c:pt>
                <c:pt idx="10">
                  <c:v>733764</c:v>
                </c:pt>
                <c:pt idx="11">
                  <c:v>347988</c:v>
                </c:pt>
                <c:pt idx="12">
                  <c:v>614242</c:v>
                </c:pt>
                <c:pt idx="13">
                  <c:v>968506</c:v>
                </c:pt>
                <c:pt idx="14">
                  <c:v>1136798</c:v>
                </c:pt>
                <c:pt idx="15">
                  <c:v>12759733</c:v>
                </c:pt>
                <c:pt idx="16">
                  <c:v>2498274</c:v>
                </c:pt>
                <c:pt idx="17">
                  <c:v>672592</c:v>
                </c:pt>
                <c:pt idx="18">
                  <c:v>269892</c:v>
                </c:pt>
                <c:pt idx="19">
                  <c:v>421991</c:v>
                </c:pt>
                <c:pt idx="20">
                  <c:v>1402926</c:v>
                </c:pt>
                <c:pt idx="21">
                  <c:v>5376675</c:v>
                </c:pt>
                <c:pt idx="22">
                  <c:v>2161138</c:v>
                </c:pt>
                <c:pt idx="23">
                  <c:v>965597</c:v>
                </c:pt>
                <c:pt idx="24">
                  <c:v>1190540</c:v>
                </c:pt>
                <c:pt idx="25">
                  <c:v>44147546</c:v>
                </c:pt>
                <c:pt idx="26">
                  <c:v>2941570</c:v>
                </c:pt>
                <c:pt idx="27">
                  <c:v>473603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2-4C4C-9BEB-C715C2B1A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196281"/>
        <c:axId val="63948888"/>
      </c:barChart>
      <c:catAx>
        <c:axId val="6619628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948888"/>
        <c:crosses val="autoZero"/>
        <c:auto val="1"/>
        <c:lblAlgn val="ctr"/>
        <c:lblOffset val="100"/>
        <c:noMultiLvlLbl val="0"/>
      </c:catAx>
      <c:valAx>
        <c:axId val="6394888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19628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54-437F-A9D0-CCFFE61240A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54-437F-A9D0-CCFFE61240A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54-437F-A9D0-CCFFE61240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54-437F-A9D0-CCFFE61240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54-437F-A9D0-CCFFE61240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54-437F-A9D0-CCFFE61240A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54-437F-A9D0-CCFFE61240A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54-437F-A9D0-CCFFE61240A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54-437F-A9D0-CCFFE61240A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54-437F-A9D0-CCFFE61240A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54-437F-A9D0-CCFFE61240AA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ago.-25</c:v>
              </c:pt>
              <c:pt idx="1">
                <c:v>sep.-25</c:v>
              </c:pt>
              <c:pt idx="2">
                <c:v>oct.-25</c:v>
              </c:pt>
              <c:pt idx="3">
                <c:v>nov.-25</c:v>
              </c:pt>
              <c:pt idx="4">
                <c:v>dic.-25</c:v>
              </c:pt>
              <c:pt idx="5">
                <c:v>ene.-26</c:v>
              </c:pt>
              <c:pt idx="6">
                <c:v>feb.-26</c:v>
              </c:pt>
              <c:pt idx="7">
                <c:v>mar.-26</c:v>
              </c:pt>
              <c:pt idx="8">
                <c:v>abr.-26</c:v>
              </c:pt>
              <c:pt idx="9">
                <c:v>may.-26</c:v>
              </c:pt>
              <c:pt idx="10">
                <c:v>jun.-26</c:v>
              </c:pt>
              <c:pt idx="11">
                <c:v>jul.-26</c:v>
              </c:pt>
            </c:strLit>
          </c:cat>
          <c:val>
            <c:numLit>
              <c:formatCode>#,##0.00</c:formatCode>
              <c:ptCount val="12"/>
              <c:pt idx="0">
                <c:v>277.44977499999999</c:v>
              </c:pt>
              <c:pt idx="1">
                <c:v>277.42059999999998</c:v>
              </c:pt>
              <c:pt idx="2">
                <c:v>277.11620900000003</c:v>
              </c:pt>
              <c:pt idx="3">
                <c:v>278.30227400000001</c:v>
              </c:pt>
              <c:pt idx="4">
                <c:v>277.95189599999998</c:v>
              </c:pt>
              <c:pt idx="5">
                <c:v>276.26565299999999</c:v>
              </c:pt>
              <c:pt idx="6">
                <c:v>276.01925899999998</c:v>
              </c:pt>
              <c:pt idx="7">
                <c:v>276.62656099999998</c:v>
              </c:pt>
              <c:pt idx="8">
                <c:v>277.42833200000001</c:v>
              </c:pt>
              <c:pt idx="9">
                <c:v>277.090958</c:v>
              </c:pt>
              <c:pt idx="10">
                <c:v>277.35833000000002</c:v>
              </c:pt>
              <c:pt idx="11">
                <c:v>276.67790000000002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154-437F-A9D0-CCFFE61240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431292"/>
        <c:axId val="28330832"/>
      </c:lineChart>
      <c:catAx>
        <c:axId val="4743129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330832"/>
        <c:crosses val="autoZero"/>
        <c:auto val="1"/>
        <c:lblAlgn val="ctr"/>
        <c:lblOffset val="100"/>
        <c:noMultiLvlLbl val="0"/>
      </c:catAx>
      <c:valAx>
        <c:axId val="2833083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43129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FD-4A25-9148-8282659A1A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D-4A25-9148-8282659A1A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FD-4A25-9148-8282659A1A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FD-4A25-9148-8282659A1A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FD-4A25-9148-8282659A1A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FD-4A25-9148-8282659A1A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FD-4A25-9148-8282659A1A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FD-4A25-9148-8282659A1A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FD-4A25-9148-8282659A1A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FD-4A25-9148-8282659A1A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FD-4A25-9148-8282659A1A94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ago.-25</c:v>
              </c:pt>
              <c:pt idx="1">
                <c:v>sep.-25</c:v>
              </c:pt>
              <c:pt idx="2">
                <c:v>oct.-25</c:v>
              </c:pt>
              <c:pt idx="3">
                <c:v>nov.-25</c:v>
              </c:pt>
              <c:pt idx="4">
                <c:v>dic.-25</c:v>
              </c:pt>
              <c:pt idx="5">
                <c:v>ene.-26</c:v>
              </c:pt>
              <c:pt idx="6">
                <c:v>feb.-26</c:v>
              </c:pt>
              <c:pt idx="7">
                <c:v>mar.-26</c:v>
              </c:pt>
              <c:pt idx="8">
                <c:v>abr.-26</c:v>
              </c:pt>
              <c:pt idx="9">
                <c:v>may.-26</c:v>
              </c:pt>
              <c:pt idx="10">
                <c:v>jun.-26</c:v>
              </c:pt>
              <c:pt idx="11">
                <c:v>jul.-26</c:v>
              </c:pt>
            </c:strLit>
          </c:cat>
          <c:val>
            <c:numLit>
              <c:formatCode>#,##0.00</c:formatCode>
              <c:ptCount val="12"/>
              <c:pt idx="0">
                <c:v>190.58229700000001</c:v>
              </c:pt>
              <c:pt idx="1">
                <c:v>190.15519</c:v>
              </c:pt>
              <c:pt idx="2">
                <c:v>189.89612500000001</c:v>
              </c:pt>
              <c:pt idx="3">
                <c:v>190.87188499999999</c:v>
              </c:pt>
              <c:pt idx="4">
                <c:v>190.36686499999999</c:v>
              </c:pt>
              <c:pt idx="5">
                <c:v>189.18060700000001</c:v>
              </c:pt>
              <c:pt idx="6">
                <c:v>189.08927199999999</c:v>
              </c:pt>
              <c:pt idx="7">
                <c:v>189.55545900000001</c:v>
              </c:pt>
              <c:pt idx="8">
                <c:v>189.88164</c:v>
              </c:pt>
              <c:pt idx="9">
                <c:v>189.513847</c:v>
              </c:pt>
              <c:pt idx="10">
                <c:v>189.33721600000001</c:v>
              </c:pt>
              <c:pt idx="11">
                <c:v>188.69753700000001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AFD-4A25-9148-8282659A1A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8185911"/>
        <c:axId val="58137874"/>
      </c:lineChart>
      <c:catAx>
        <c:axId val="1818591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137874"/>
        <c:crosses val="autoZero"/>
        <c:auto val="1"/>
        <c:lblAlgn val="ctr"/>
        <c:lblOffset val="100"/>
        <c:noMultiLvlLbl val="0"/>
      </c:catAx>
      <c:valAx>
        <c:axId val="5813787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18591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5-4DB0-A42E-E7E655A1EE1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D5-4DB0-A42E-E7E655A1EE1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5-4DB0-A42E-E7E655A1EE1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5-4DB0-A42E-E7E655A1EE1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5-4DB0-A42E-E7E655A1EE1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D5-4DB0-A42E-E7E655A1EE1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D5-4DB0-A42E-E7E655A1EE1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D5-4DB0-A42E-E7E655A1EE1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D5-4DB0-A42E-E7E655A1EE1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D5-4DB0-A42E-E7E655A1EE1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D5-4DB0-A42E-E7E655A1EE1A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ago.-25</c:v>
              </c:pt>
              <c:pt idx="1">
                <c:v>sep.-25</c:v>
              </c:pt>
              <c:pt idx="2">
                <c:v>oct.-25</c:v>
              </c:pt>
              <c:pt idx="3">
                <c:v>nov.-25</c:v>
              </c:pt>
              <c:pt idx="4">
                <c:v>dic.-25</c:v>
              </c:pt>
              <c:pt idx="5">
                <c:v>ene.-26</c:v>
              </c:pt>
              <c:pt idx="6">
                <c:v>feb.-26</c:v>
              </c:pt>
              <c:pt idx="7">
                <c:v>mar.-26</c:v>
              </c:pt>
              <c:pt idx="8">
                <c:v>abr.-26</c:v>
              </c:pt>
              <c:pt idx="9">
                <c:v>may.-26</c:v>
              </c:pt>
              <c:pt idx="10">
                <c:v>jun.-26</c:v>
              </c:pt>
              <c:pt idx="11">
                <c:v>jul.-26</c:v>
              </c:pt>
            </c:strLit>
          </c:cat>
          <c:val>
            <c:numLit>
              <c:formatCode>#,##0.00</c:formatCode>
              <c:ptCount val="12"/>
              <c:pt idx="0">
                <c:v>18.38336425</c:v>
              </c:pt>
              <c:pt idx="1">
                <c:v>18.433508499999999</c:v>
              </c:pt>
              <c:pt idx="2">
                <c:v>18.499367249999999</c:v>
              </c:pt>
              <c:pt idx="3">
                <c:v>18.652205500000001</c:v>
              </c:pt>
              <c:pt idx="4">
                <c:v>18.63454625</c:v>
              </c:pt>
              <c:pt idx="5">
                <c:v>18.58789475</c:v>
              </c:pt>
              <c:pt idx="6">
                <c:v>18.631975749999999</c:v>
              </c:pt>
              <c:pt idx="7">
                <c:v>18.761938499999999</c:v>
              </c:pt>
              <c:pt idx="8">
                <c:v>18.857831000000001</c:v>
              </c:pt>
              <c:pt idx="9">
                <c:v>18.855611750000001</c:v>
              </c:pt>
              <c:pt idx="10">
                <c:v>18.855509999999999</c:v>
              </c:pt>
              <c:pt idx="11">
                <c:v>18.761857249999998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A0D5-4DB0-A42E-E7E655A1EE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9273122"/>
        <c:axId val="42941821"/>
      </c:lineChart>
      <c:catAx>
        <c:axId val="927312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941821"/>
        <c:crosses val="autoZero"/>
        <c:auto val="1"/>
        <c:lblAlgn val="ctr"/>
        <c:lblOffset val="100"/>
        <c:noMultiLvlLbl val="0"/>
      </c:catAx>
      <c:valAx>
        <c:axId val="4294182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27312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E7-461B-B94D-9ED8050E7CD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E7-461B-B94D-9ED8050E7CD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E7-461B-B94D-9ED8050E7CD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E7-461B-B94D-9ED8050E7CD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E7-461B-B94D-9ED8050E7CD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E7-461B-B94D-9ED8050E7CD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E7-461B-B94D-9ED8050E7CD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E7-461B-B94D-9ED8050E7CD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E7-461B-B94D-9ED8050E7CD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E7-461B-B94D-9ED8050E7CD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E7-461B-B94D-9ED8050E7CDF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ago.-25</c:v>
              </c:pt>
              <c:pt idx="1">
                <c:v>sep.-25</c:v>
              </c:pt>
              <c:pt idx="2">
                <c:v>oct.-25</c:v>
              </c:pt>
              <c:pt idx="3">
                <c:v>nov.-25</c:v>
              </c:pt>
              <c:pt idx="4">
                <c:v>dic.-25</c:v>
              </c:pt>
              <c:pt idx="5">
                <c:v>ene.-26</c:v>
              </c:pt>
              <c:pt idx="6">
                <c:v>feb.-26</c:v>
              </c:pt>
              <c:pt idx="7">
                <c:v>mar.-26</c:v>
              </c:pt>
              <c:pt idx="8">
                <c:v>abr.-26</c:v>
              </c:pt>
              <c:pt idx="9">
                <c:v>may.-26</c:v>
              </c:pt>
              <c:pt idx="10">
                <c:v>jun.-26</c:v>
              </c:pt>
              <c:pt idx="11">
                <c:v>jul.-26</c:v>
              </c:pt>
            </c:strLit>
          </c:cat>
          <c:val>
            <c:numLit>
              <c:formatCode>0.00%</c:formatCode>
              <c:ptCount val="12"/>
              <c:pt idx="0">
                <c:v>-1.0355570827823299E-2</c:v>
              </c:pt>
              <c:pt idx="1">
                <c:v>-9.8268255076890427E-3</c:v>
              </c:pt>
              <c:pt idx="2">
                <c:v>-6.4682436667065843E-3</c:v>
              </c:pt>
              <c:pt idx="3">
                <c:v>-1.7297205328692361E-3</c:v>
              </c:pt>
              <c:pt idx="4">
                <c:v>-2.7821256670778238E-3</c:v>
              </c:pt>
              <c:pt idx="5">
                <c:v>-1.497884504539843E-3</c:v>
              </c:pt>
              <c:pt idx="6">
                <c:v>-1.876912984268848E-3</c:v>
              </c:pt>
              <c:pt idx="7">
                <c:v>-3.9054792913278389E-3</c:v>
              </c:pt>
              <c:pt idx="8">
                <c:v>6.7678815284735077E-4</c:v>
              </c:pt>
              <c:pt idx="9">
                <c:v>9.2951547723596761E-3</c:v>
              </c:pt>
              <c:pt idx="10">
                <c:v>1.6300937739190651E-2</c:v>
              </c:pt>
              <c:pt idx="11">
                <c:v>1.219815822797553E-2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3E7-461B-B94D-9ED8050E7C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7112107"/>
        <c:axId val="7257519"/>
      </c:lineChart>
      <c:catAx>
        <c:axId val="2711210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257519"/>
        <c:crosses val="autoZero"/>
        <c:auto val="1"/>
        <c:lblAlgn val="ctr"/>
        <c:lblOffset val="100"/>
        <c:noMultiLvlLbl val="0"/>
      </c:catAx>
      <c:valAx>
        <c:axId val="725751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11210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6D-4381-9322-7D0613DE6A3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D-4381-9322-7D0613DE6A3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6D-4381-9322-7D0613DE6A3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6D-4381-9322-7D0613DE6A3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6D-4381-9322-7D0613DE6A3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6D-4381-9322-7D0613DE6A3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6D-4381-9322-7D0613DE6A3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6D-4381-9322-7D0613DE6A3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6D-4381-9322-7D0613DE6A3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6D-4381-9322-7D0613DE6A3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6D-4381-9322-7D0613DE6A32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ago.-25</c:v>
              </c:pt>
              <c:pt idx="1">
                <c:v>sep.-25</c:v>
              </c:pt>
              <c:pt idx="2">
                <c:v>oct.-25</c:v>
              </c:pt>
              <c:pt idx="3">
                <c:v>nov.-25</c:v>
              </c:pt>
              <c:pt idx="4">
                <c:v>dic.-25</c:v>
              </c:pt>
              <c:pt idx="5">
                <c:v>ene.-26</c:v>
              </c:pt>
              <c:pt idx="6">
                <c:v>feb.-26</c:v>
              </c:pt>
              <c:pt idx="7">
                <c:v>mar.-26</c:v>
              </c:pt>
              <c:pt idx="8">
                <c:v>abr.-26</c:v>
              </c:pt>
              <c:pt idx="9">
                <c:v>may.-26</c:v>
              </c:pt>
              <c:pt idx="10">
                <c:v>jun.-26</c:v>
              </c:pt>
              <c:pt idx="11">
                <c:v>jul.-26</c:v>
              </c:pt>
            </c:strLit>
          </c:cat>
          <c:val>
            <c:numLit>
              <c:formatCode>0.00%</c:formatCode>
              <c:ptCount val="12"/>
              <c:pt idx="0">
                <c:v>-2.2083480814792111E-2</c:v>
              </c:pt>
              <c:pt idx="1">
                <c:v>-1.546535161175462E-2</c:v>
              </c:pt>
              <c:pt idx="2">
                <c:v>2.9307568041835909E-3</c:v>
              </c:pt>
              <c:pt idx="3">
                <c:v>5.8481044500184824E-3</c:v>
              </c:pt>
              <c:pt idx="4">
                <c:v>1.007160201351311E-2</c:v>
              </c:pt>
              <c:pt idx="5">
                <c:v>1.6783000907404821E-2</c:v>
              </c:pt>
              <c:pt idx="6">
                <c:v>2.6553012526024419E-2</c:v>
              </c:pt>
              <c:pt idx="7">
                <c:v>2.6196846420716291E-2</c:v>
              </c:pt>
              <c:pt idx="8">
                <c:v>2.9246131613279401E-2</c:v>
              </c:pt>
              <c:pt idx="9">
                <c:v>4.2785990082346723E-2</c:v>
              </c:pt>
              <c:pt idx="10">
                <c:v>6.0859789614989272E-2</c:v>
              </c:pt>
              <c:pt idx="11">
                <c:v>4.8479663166010198E-2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66D-4381-9322-7D0613DE6A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8784913"/>
        <c:axId val="5349692"/>
      </c:lineChart>
      <c:catAx>
        <c:axId val="878491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49692"/>
        <c:crosses val="autoZero"/>
        <c:auto val="1"/>
        <c:lblAlgn val="ctr"/>
        <c:lblOffset val="100"/>
        <c:noMultiLvlLbl val="0"/>
      </c:catAx>
      <c:valAx>
        <c:axId val="534969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78491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4F-4BBE-A4E1-8D3960ECAB0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4F-4BBE-A4E1-8D3960ECAB0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4F-4BBE-A4E1-8D3960ECAB0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4F-4BBE-A4E1-8D3960ECAB0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4F-4BBE-A4E1-8D3960ECAB0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4F-4BBE-A4E1-8D3960ECAB0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4F-4BBE-A4E1-8D3960ECAB0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4F-4BBE-A4E1-8D3960ECAB0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4F-4BBE-A4E1-8D3960ECAB0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4F-4BBE-A4E1-8D3960ECAB0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4F-4BBE-A4E1-8D3960ECAB0B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ago.-25</c:v>
              </c:pt>
              <c:pt idx="1">
                <c:v>sep.-25</c:v>
              </c:pt>
              <c:pt idx="2">
                <c:v>oct.-25</c:v>
              </c:pt>
              <c:pt idx="3">
                <c:v>nov.-25</c:v>
              </c:pt>
              <c:pt idx="4">
                <c:v>dic.-25</c:v>
              </c:pt>
              <c:pt idx="5">
                <c:v>ene.-26</c:v>
              </c:pt>
              <c:pt idx="6">
                <c:v>feb.-26</c:v>
              </c:pt>
              <c:pt idx="7">
                <c:v>mar.-26</c:v>
              </c:pt>
              <c:pt idx="8">
                <c:v>abr.-26</c:v>
              </c:pt>
              <c:pt idx="9">
                <c:v>may.-26</c:v>
              </c:pt>
              <c:pt idx="10">
                <c:v>jun.-26</c:v>
              </c:pt>
              <c:pt idx="11">
                <c:v>jul.-26</c:v>
              </c:pt>
            </c:strLit>
          </c:cat>
          <c:val>
            <c:numLit>
              <c:formatCode>0.00%</c:formatCode>
              <c:ptCount val="12"/>
              <c:pt idx="0">
                <c:v>-4.5797160390013268E-2</c:v>
              </c:pt>
              <c:pt idx="1">
                <c:v>-4.2264867298865277E-2</c:v>
              </c:pt>
              <c:pt idx="2">
                <c:v>-3.9218451365199532E-2</c:v>
              </c:pt>
              <c:pt idx="3">
                <c:v>-3.3935841219392651E-2</c:v>
              </c:pt>
              <c:pt idx="4">
                <c:v>-3.5727994852317903E-2</c:v>
              </c:pt>
              <c:pt idx="5">
                <c:v>-1.9038024672316169E-2</c:v>
              </c:pt>
              <c:pt idx="6">
                <c:v>-2.9747181175352279E-2</c:v>
              </c:pt>
              <c:pt idx="7">
                <c:v>-5.6052394786375852E-2</c:v>
              </c:pt>
              <c:pt idx="8">
                <c:v>-5.3560096618293397E-2</c:v>
              </c:pt>
              <c:pt idx="9">
                <c:v>-3.442510788964296E-2</c:v>
              </c:pt>
              <c:pt idx="10">
                <c:v>-3.1007603275174031E-2</c:v>
              </c:pt>
              <c:pt idx="11">
                <c:v>-1.6930252975988151E-2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94F-4BBE-A4E1-8D3960ECAB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36032"/>
        <c:axId val="58865619"/>
      </c:lineChart>
      <c:catAx>
        <c:axId val="163603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865619"/>
        <c:crosses val="autoZero"/>
        <c:auto val="1"/>
        <c:lblAlgn val="ctr"/>
        <c:lblOffset val="100"/>
        <c:noMultiLvlLbl val="0"/>
      </c:catAx>
      <c:valAx>
        <c:axId val="58865619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3603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5D-4A9D-8C3C-56943B49341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5D-4A9D-8C3C-56943B49341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5D-4A9D-8C3C-56943B49341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5D-4A9D-8C3C-56943B49341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5D-4A9D-8C3C-56943B49341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5D-4A9D-8C3C-56943B49341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5D-4A9D-8C3C-56943B49341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5D-4A9D-8C3C-56943B49341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5D-4A9D-8C3C-56943B49341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5D-4A9D-8C3C-56943B49341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5D-4A9D-8C3C-56943B49341A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ago.-25</c:v>
              </c:pt>
              <c:pt idx="1">
                <c:v>sep.-25</c:v>
              </c:pt>
              <c:pt idx="2">
                <c:v>oct.-25</c:v>
              </c:pt>
              <c:pt idx="3">
                <c:v>nov.-25</c:v>
              </c:pt>
              <c:pt idx="4">
                <c:v>dic.-25</c:v>
              </c:pt>
              <c:pt idx="5">
                <c:v>ene.-26</c:v>
              </c:pt>
              <c:pt idx="6">
                <c:v>feb.-26</c:v>
              </c:pt>
              <c:pt idx="7">
                <c:v>mar.-26</c:v>
              </c:pt>
              <c:pt idx="8">
                <c:v>abr.-26</c:v>
              </c:pt>
              <c:pt idx="9">
                <c:v>may.-26</c:v>
              </c:pt>
              <c:pt idx="10">
                <c:v>jun.-26</c:v>
              </c:pt>
              <c:pt idx="11">
                <c:v>jul.-26</c:v>
              </c:pt>
            </c:strLit>
          </c:cat>
          <c:val>
            <c:numLit>
              <c:formatCode>0.00%</c:formatCode>
              <c:ptCount val="12"/>
              <c:pt idx="0">
                <c:v>9.5315134313810387E-3</c:v>
              </c:pt>
              <c:pt idx="1">
                <c:v>4.9446014709753324E-3</c:v>
              </c:pt>
              <c:pt idx="2">
                <c:v>-1.4024376095638619E-3</c:v>
              </c:pt>
              <c:pt idx="3">
                <c:v>4.1998085678118316E-3</c:v>
              </c:pt>
              <c:pt idx="4">
                <c:v>-6.8192611900426187E-4</c:v>
              </c:pt>
              <c:pt idx="5">
                <c:v>-8.3556192705361073E-3</c:v>
              </c:pt>
              <c:pt idx="6">
                <c:v>-1.0830198445296989E-2</c:v>
              </c:pt>
              <c:pt idx="7">
                <c:v>-6.8580957633126768E-3</c:v>
              </c:pt>
              <c:pt idx="8">
                <c:v>-1.009798891401201E-3</c:v>
              </c:pt>
              <c:pt idx="9">
                <c:v>9.2960170989062659E-4</c:v>
              </c:pt>
              <c:pt idx="10">
                <c:v>1.620539775677756E-3</c:v>
              </c:pt>
              <c:pt idx="11">
                <c:v>-3.514421122842479E-3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AD5D-4A9D-8C3C-56943B4934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2654520"/>
        <c:axId val="59668746"/>
      </c:lineChart>
      <c:catAx>
        <c:axId val="6265452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668746"/>
        <c:crosses val="autoZero"/>
        <c:auto val="1"/>
        <c:lblAlgn val="ctr"/>
        <c:lblOffset val="100"/>
        <c:noMultiLvlLbl val="0"/>
      </c:catAx>
      <c:valAx>
        <c:axId val="5966874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65452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D9-4C79-916F-75D1B2C5336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D9-4C79-916F-75D1B2C5336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D9-4C79-916F-75D1B2C5336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D9-4C79-916F-75D1B2C5336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D9-4C79-916F-75D1B2C5336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D9-4C79-916F-75D1B2C5336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D9-4C79-916F-75D1B2C5336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D9-4C79-916F-75D1B2C5336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D9-4C79-916F-75D1B2C5336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D9-4C79-916F-75D1B2C5336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D9-4C79-916F-75D1B2C53363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ago.-25</c:v>
              </c:pt>
              <c:pt idx="1">
                <c:v>sep.-25</c:v>
              </c:pt>
              <c:pt idx="2">
                <c:v>oct.-25</c:v>
              </c:pt>
              <c:pt idx="3">
                <c:v>nov.-25</c:v>
              </c:pt>
              <c:pt idx="4">
                <c:v>dic.-25</c:v>
              </c:pt>
              <c:pt idx="5">
                <c:v>ene.-26</c:v>
              </c:pt>
              <c:pt idx="6">
                <c:v>feb.-26</c:v>
              </c:pt>
              <c:pt idx="7">
                <c:v>mar.-26</c:v>
              </c:pt>
              <c:pt idx="8">
                <c:v>abr.-26</c:v>
              </c:pt>
              <c:pt idx="9">
                <c:v>may.-26</c:v>
              </c:pt>
              <c:pt idx="10">
                <c:v>jun.-26</c:v>
              </c:pt>
              <c:pt idx="11">
                <c:v>jul.-26</c:v>
              </c:pt>
            </c:strLit>
          </c:cat>
          <c:val>
            <c:numLit>
              <c:formatCode>0.00%</c:formatCode>
              <c:ptCount val="12"/>
              <c:pt idx="0">
                <c:v>1.8600674456687699E-4</c:v>
              </c:pt>
              <c:pt idx="1">
                <c:v>-8.0048769666959882E-3</c:v>
              </c:pt>
              <c:pt idx="2">
                <c:v>-1.468776138515334E-2</c:v>
              </c:pt>
              <c:pt idx="3">
                <c:v>-8.1928221222227551E-3</c:v>
              </c:pt>
              <c:pt idx="4">
                <c:v>-1.359143841095291E-2</c:v>
              </c:pt>
              <c:pt idx="5">
                <c:v>-2.1656316268796369E-2</c:v>
              </c:pt>
              <c:pt idx="6">
                <c:v>-2.1681639244664951E-2</c:v>
              </c:pt>
              <c:pt idx="7">
                <c:v>-1.4748419758892311E-2</c:v>
              </c:pt>
              <c:pt idx="8">
                <c:v>-9.9577896219038616E-3</c:v>
              </c:pt>
              <c:pt idx="9">
                <c:v>-7.7806564056099869E-3</c:v>
              </c:pt>
              <c:pt idx="10">
                <c:v>-6.2830194075192119E-3</c:v>
              </c:pt>
              <c:pt idx="11">
                <c:v>-1.158401464823324E-2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EAD9-4C79-916F-75D1B2C533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5115377"/>
        <c:axId val="19529507"/>
      </c:lineChart>
      <c:catAx>
        <c:axId val="3511537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529507"/>
        <c:crosses val="autoZero"/>
        <c:auto val="1"/>
        <c:lblAlgn val="ctr"/>
        <c:lblOffset val="100"/>
        <c:noMultiLvlLbl val="0"/>
      </c:catAx>
      <c:valAx>
        <c:axId val="1952950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11537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96-42DC-9E4A-1CF34602690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96-42DC-9E4A-1CF34602690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96-42DC-9E4A-1CF34602690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96-42DC-9E4A-1CF34602690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96-42DC-9E4A-1CF34602690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96-42DC-9E4A-1CF34602690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96-42DC-9E4A-1CF34602690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96-42DC-9E4A-1CF34602690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96-42DC-9E4A-1CF34602690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96-42DC-9E4A-1CF34602690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96-42DC-9E4A-1CF346026908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ago.-25</c:v>
              </c:pt>
              <c:pt idx="1">
                <c:v>sep.-25</c:v>
              </c:pt>
              <c:pt idx="2">
                <c:v>oct.-25</c:v>
              </c:pt>
              <c:pt idx="3">
                <c:v>nov.-25</c:v>
              </c:pt>
              <c:pt idx="4">
                <c:v>dic.-25</c:v>
              </c:pt>
              <c:pt idx="5">
                <c:v>ene.-26</c:v>
              </c:pt>
              <c:pt idx="6">
                <c:v>feb.-26</c:v>
              </c:pt>
              <c:pt idx="7">
                <c:v>mar.-26</c:v>
              </c:pt>
              <c:pt idx="8">
                <c:v>abr.-26</c:v>
              </c:pt>
              <c:pt idx="9">
                <c:v>may.-26</c:v>
              </c:pt>
              <c:pt idx="10">
                <c:v>jun.-26</c:v>
              </c:pt>
              <c:pt idx="11">
                <c:v>jul.-26</c:v>
              </c:pt>
            </c:strLit>
          </c:cat>
          <c:val>
            <c:numLit>
              <c:formatCode>0.00%</c:formatCode>
              <c:ptCount val="12"/>
              <c:pt idx="0">
                <c:v>4.0288038579813987E-2</c:v>
              </c:pt>
              <c:pt idx="1">
                <c:v>3.3337877267338167E-2</c:v>
              </c:pt>
              <c:pt idx="2">
                <c:v>2.7936305332196341E-2</c:v>
              </c:pt>
              <c:pt idx="3">
                <c:v>3.4056089107909152E-2</c:v>
              </c:pt>
              <c:pt idx="4">
                <c:v>2.7701164027443569E-2</c:v>
              </c:pt>
              <c:pt idx="5">
                <c:v>2.1326857420647442E-2</c:v>
              </c:pt>
              <c:pt idx="6">
                <c:v>2.2465739540041E-2</c:v>
              </c:pt>
              <c:pt idx="7">
                <c:v>3.2726961580113761E-2</c:v>
              </c:pt>
              <c:pt idx="8">
                <c:v>3.8310164520200307E-2</c:v>
              </c:pt>
              <c:pt idx="9">
                <c:v>3.8315232216651111E-2</c:v>
              </c:pt>
              <c:pt idx="10">
                <c:v>3.6726763577516162E-2</c:v>
              </c:pt>
              <c:pt idx="11">
                <c:v>2.385535087251495E-2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1B96-42DC-9E4A-1CF3460269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5646576"/>
        <c:axId val="21621592"/>
      </c:lineChart>
      <c:catAx>
        <c:axId val="6564657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621592"/>
        <c:crosses val="autoZero"/>
        <c:auto val="1"/>
        <c:lblAlgn val="ctr"/>
        <c:lblOffset val="100"/>
        <c:noMultiLvlLbl val="0"/>
      </c:catAx>
      <c:valAx>
        <c:axId val="2162159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64657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contenedores'!$E$7:$E$34</c:f>
              <c:numCache>
                <c:formatCode>#,##0</c:formatCode>
                <c:ptCount val="28"/>
                <c:pt idx="0">
                  <c:v>0</c:v>
                </c:pt>
                <c:pt idx="1">
                  <c:v>1056512</c:v>
                </c:pt>
                <c:pt idx="2">
                  <c:v>94776</c:v>
                </c:pt>
                <c:pt idx="3">
                  <c:v>74</c:v>
                </c:pt>
                <c:pt idx="4">
                  <c:v>30220395</c:v>
                </c:pt>
                <c:pt idx="5">
                  <c:v>897145</c:v>
                </c:pt>
                <c:pt idx="6">
                  <c:v>181210</c:v>
                </c:pt>
                <c:pt idx="7">
                  <c:v>21316416</c:v>
                </c:pt>
                <c:pt idx="8">
                  <c:v>2910029</c:v>
                </c:pt>
                <c:pt idx="9">
                  <c:v>326854</c:v>
                </c:pt>
                <c:pt idx="10">
                  <c:v>1100619</c:v>
                </c:pt>
                <c:pt idx="11">
                  <c:v>45536</c:v>
                </c:pt>
                <c:pt idx="12">
                  <c:v>97495</c:v>
                </c:pt>
                <c:pt idx="13">
                  <c:v>592073</c:v>
                </c:pt>
                <c:pt idx="14">
                  <c:v>539322</c:v>
                </c:pt>
                <c:pt idx="15">
                  <c:v>9369830</c:v>
                </c:pt>
                <c:pt idx="16">
                  <c:v>2655840</c:v>
                </c:pt>
                <c:pt idx="17">
                  <c:v>351535</c:v>
                </c:pt>
                <c:pt idx="18">
                  <c:v>15154</c:v>
                </c:pt>
                <c:pt idx="19">
                  <c:v>0</c:v>
                </c:pt>
                <c:pt idx="20">
                  <c:v>29</c:v>
                </c:pt>
                <c:pt idx="21">
                  <c:v>2420533</c:v>
                </c:pt>
                <c:pt idx="22">
                  <c:v>905273</c:v>
                </c:pt>
                <c:pt idx="23">
                  <c:v>672415</c:v>
                </c:pt>
                <c:pt idx="24">
                  <c:v>89832</c:v>
                </c:pt>
                <c:pt idx="25">
                  <c:v>33115753</c:v>
                </c:pt>
                <c:pt idx="26">
                  <c:v>1839226</c:v>
                </c:pt>
                <c:pt idx="27">
                  <c:v>205839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B-4B86-86C5-25CE0FDF229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contenedores'!$D$7:$D$34</c:f>
              <c:numCache>
                <c:formatCode>#,##0</c:formatCode>
                <c:ptCount val="28"/>
                <c:pt idx="0">
                  <c:v>20</c:v>
                </c:pt>
                <c:pt idx="1">
                  <c:v>713592</c:v>
                </c:pt>
                <c:pt idx="2">
                  <c:v>188852</c:v>
                </c:pt>
                <c:pt idx="3">
                  <c:v>0</c:v>
                </c:pt>
                <c:pt idx="4">
                  <c:v>31265762</c:v>
                </c:pt>
                <c:pt idx="5">
                  <c:v>935995</c:v>
                </c:pt>
                <c:pt idx="6">
                  <c:v>180132</c:v>
                </c:pt>
                <c:pt idx="7">
                  <c:v>20990469</c:v>
                </c:pt>
                <c:pt idx="8">
                  <c:v>2819420</c:v>
                </c:pt>
                <c:pt idx="9">
                  <c:v>332383</c:v>
                </c:pt>
                <c:pt idx="10">
                  <c:v>722639</c:v>
                </c:pt>
                <c:pt idx="11">
                  <c:v>39702</c:v>
                </c:pt>
                <c:pt idx="12">
                  <c:v>199716</c:v>
                </c:pt>
                <c:pt idx="13">
                  <c:v>596084</c:v>
                </c:pt>
                <c:pt idx="14">
                  <c:v>666091</c:v>
                </c:pt>
                <c:pt idx="15">
                  <c:v>9509434</c:v>
                </c:pt>
                <c:pt idx="16">
                  <c:v>2245328</c:v>
                </c:pt>
                <c:pt idx="17">
                  <c:v>269454</c:v>
                </c:pt>
                <c:pt idx="18">
                  <c:v>18714</c:v>
                </c:pt>
                <c:pt idx="19">
                  <c:v>969</c:v>
                </c:pt>
                <c:pt idx="20">
                  <c:v>14</c:v>
                </c:pt>
                <c:pt idx="21">
                  <c:v>2694540</c:v>
                </c:pt>
                <c:pt idx="22">
                  <c:v>824236</c:v>
                </c:pt>
                <c:pt idx="23">
                  <c:v>625347</c:v>
                </c:pt>
                <c:pt idx="24">
                  <c:v>85558</c:v>
                </c:pt>
                <c:pt idx="25">
                  <c:v>34745954</c:v>
                </c:pt>
                <c:pt idx="26">
                  <c:v>1849873</c:v>
                </c:pt>
                <c:pt idx="27">
                  <c:v>168765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B-4B86-86C5-25CE0FDF2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5117361"/>
        <c:axId val="54988663"/>
      </c:barChart>
      <c:catAx>
        <c:axId val="2511736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988663"/>
        <c:crosses val="autoZero"/>
        <c:auto val="1"/>
        <c:lblAlgn val="ctr"/>
        <c:lblOffset val="100"/>
        <c:noMultiLvlLbl val="0"/>
      </c:catAx>
      <c:valAx>
        <c:axId val="5498866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11736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Pesca!$E$7:$E$34</c:f>
              <c:numCache>
                <c:formatCode>#,##0</c:formatCode>
                <c:ptCount val="28"/>
                <c:pt idx="0">
                  <c:v>14110.884</c:v>
                </c:pt>
                <c:pt idx="1">
                  <c:v>0</c:v>
                </c:pt>
                <c:pt idx="2">
                  <c:v>2199.2640000000001</c:v>
                </c:pt>
                <c:pt idx="3">
                  <c:v>5791.9669999999996</c:v>
                </c:pt>
                <c:pt idx="4">
                  <c:v>515.96</c:v>
                </c:pt>
                <c:pt idx="5">
                  <c:v>5675.1550000000007</c:v>
                </c:pt>
                <c:pt idx="6">
                  <c:v>862.88499999999976</c:v>
                </c:pt>
                <c:pt idx="7">
                  <c:v>861.053</c:v>
                </c:pt>
                <c:pt idx="8">
                  <c:v>0</c:v>
                </c:pt>
                <c:pt idx="9">
                  <c:v>96.817000000000007</c:v>
                </c:pt>
                <c:pt idx="10">
                  <c:v>1629.8209999999999</c:v>
                </c:pt>
                <c:pt idx="11">
                  <c:v>6.7069999999999999</c:v>
                </c:pt>
                <c:pt idx="12">
                  <c:v>48.125999999999998</c:v>
                </c:pt>
                <c:pt idx="13">
                  <c:v>9101.6630000000005</c:v>
                </c:pt>
                <c:pt idx="14">
                  <c:v>86.727999999999994</c:v>
                </c:pt>
                <c:pt idx="15">
                  <c:v>451.84399999999988</c:v>
                </c:pt>
                <c:pt idx="16">
                  <c:v>13.417</c:v>
                </c:pt>
                <c:pt idx="17">
                  <c:v>1221.9269999999999</c:v>
                </c:pt>
                <c:pt idx="18">
                  <c:v>0</c:v>
                </c:pt>
                <c:pt idx="19">
                  <c:v>435.01600000000002</c:v>
                </c:pt>
                <c:pt idx="20">
                  <c:v>9521.2259999999987</c:v>
                </c:pt>
                <c:pt idx="21">
                  <c:v>958.58799999999997</c:v>
                </c:pt>
                <c:pt idx="22">
                  <c:v>1162.232</c:v>
                </c:pt>
                <c:pt idx="23">
                  <c:v>0</c:v>
                </c:pt>
                <c:pt idx="24">
                  <c:v>969.9849999999999</c:v>
                </c:pt>
                <c:pt idx="25">
                  <c:v>729.32399999999996</c:v>
                </c:pt>
                <c:pt idx="26">
                  <c:v>15856.413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6-4191-A40C-292979D56C7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Pesca!$D$7:$D$34</c:f>
              <c:numCache>
                <c:formatCode>#,##0</c:formatCode>
                <c:ptCount val="28"/>
                <c:pt idx="0">
                  <c:v>16164.937</c:v>
                </c:pt>
                <c:pt idx="1">
                  <c:v>555.95299999999997</c:v>
                </c:pt>
                <c:pt idx="2">
                  <c:v>3100.252</c:v>
                </c:pt>
                <c:pt idx="3">
                  <c:v>8011.1529999999984</c:v>
                </c:pt>
                <c:pt idx="4">
                  <c:v>694.66300000000001</c:v>
                </c:pt>
                <c:pt idx="5">
                  <c:v>7295.098</c:v>
                </c:pt>
                <c:pt idx="6">
                  <c:v>1217.001</c:v>
                </c:pt>
                <c:pt idx="7">
                  <c:v>943.57799999999997</c:v>
                </c:pt>
                <c:pt idx="8">
                  <c:v>0</c:v>
                </c:pt>
                <c:pt idx="9">
                  <c:v>233.42400000000001</c:v>
                </c:pt>
                <c:pt idx="10">
                  <c:v>1364.3040000000001</c:v>
                </c:pt>
                <c:pt idx="11">
                  <c:v>17.030999999999999</c:v>
                </c:pt>
                <c:pt idx="12">
                  <c:v>74.447999999999993</c:v>
                </c:pt>
                <c:pt idx="13">
                  <c:v>10647.472</c:v>
                </c:pt>
                <c:pt idx="14">
                  <c:v>82.847999999999999</c:v>
                </c:pt>
                <c:pt idx="15">
                  <c:v>368.79300000000012</c:v>
                </c:pt>
                <c:pt idx="16">
                  <c:v>13.367000000000001</c:v>
                </c:pt>
                <c:pt idx="17">
                  <c:v>1140.1769999999999</c:v>
                </c:pt>
                <c:pt idx="18">
                  <c:v>0</c:v>
                </c:pt>
                <c:pt idx="19">
                  <c:v>509.26400000000001</c:v>
                </c:pt>
                <c:pt idx="20">
                  <c:v>11891.642</c:v>
                </c:pt>
                <c:pt idx="21">
                  <c:v>1010.4059999999999</c:v>
                </c:pt>
                <c:pt idx="22">
                  <c:v>1918.45</c:v>
                </c:pt>
                <c:pt idx="23">
                  <c:v>0</c:v>
                </c:pt>
                <c:pt idx="24">
                  <c:v>741.7399999999999</c:v>
                </c:pt>
                <c:pt idx="25">
                  <c:v>578.06000000000017</c:v>
                </c:pt>
                <c:pt idx="26">
                  <c:v>16064.977999999999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6-4191-A40C-292979D56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581974"/>
        <c:axId val="39179051"/>
      </c:barChart>
      <c:catAx>
        <c:axId val="1358197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179051"/>
        <c:crosses val="autoZero"/>
        <c:auto val="1"/>
        <c:lblAlgn val="ctr"/>
        <c:lblOffset val="100"/>
        <c:noMultiLvlLbl val="0"/>
      </c:catAx>
      <c:valAx>
        <c:axId val="3917905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58197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Avituallamiento!$E$7:$E$34</c:f>
              <c:numCache>
                <c:formatCode>#,##0</c:formatCode>
                <c:ptCount val="28"/>
                <c:pt idx="0">
                  <c:v>28499</c:v>
                </c:pt>
                <c:pt idx="1">
                  <c:v>12997</c:v>
                </c:pt>
                <c:pt idx="2">
                  <c:v>44321</c:v>
                </c:pt>
                <c:pt idx="3">
                  <c:v>26757</c:v>
                </c:pt>
                <c:pt idx="4">
                  <c:v>1808132</c:v>
                </c:pt>
                <c:pt idx="5">
                  <c:v>84507</c:v>
                </c:pt>
                <c:pt idx="6">
                  <c:v>64809</c:v>
                </c:pt>
                <c:pt idx="7">
                  <c:v>1063026</c:v>
                </c:pt>
                <c:pt idx="8">
                  <c:v>16978</c:v>
                </c:pt>
                <c:pt idx="9">
                  <c:v>155951</c:v>
                </c:pt>
                <c:pt idx="10">
                  <c:v>16389</c:v>
                </c:pt>
                <c:pt idx="11">
                  <c:v>445911</c:v>
                </c:pt>
                <c:pt idx="12">
                  <c:v>7410</c:v>
                </c:pt>
                <c:pt idx="13">
                  <c:v>10259</c:v>
                </c:pt>
                <c:pt idx="14">
                  <c:v>92820</c:v>
                </c:pt>
                <c:pt idx="15">
                  <c:v>1726492</c:v>
                </c:pt>
                <c:pt idx="16">
                  <c:v>78987</c:v>
                </c:pt>
                <c:pt idx="17">
                  <c:v>11784</c:v>
                </c:pt>
                <c:pt idx="18">
                  <c:v>2176</c:v>
                </c:pt>
                <c:pt idx="19">
                  <c:v>14083</c:v>
                </c:pt>
                <c:pt idx="20">
                  <c:v>18637</c:v>
                </c:pt>
                <c:pt idx="21">
                  <c:v>551550</c:v>
                </c:pt>
                <c:pt idx="22">
                  <c:v>26815</c:v>
                </c:pt>
                <c:pt idx="23">
                  <c:v>19637</c:v>
                </c:pt>
                <c:pt idx="24">
                  <c:v>66306</c:v>
                </c:pt>
                <c:pt idx="25">
                  <c:v>365093</c:v>
                </c:pt>
                <c:pt idx="26">
                  <c:v>39805</c:v>
                </c:pt>
                <c:pt idx="27">
                  <c:v>5982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8-4374-9DF4-3EB6F12B69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Avituallamiento!$D$7:$D$34</c:f>
              <c:numCache>
                <c:formatCode>#,##0</c:formatCode>
                <c:ptCount val="28"/>
                <c:pt idx="0">
                  <c:v>39937</c:v>
                </c:pt>
                <c:pt idx="1">
                  <c:v>9643</c:v>
                </c:pt>
                <c:pt idx="2">
                  <c:v>46632</c:v>
                </c:pt>
                <c:pt idx="3">
                  <c:v>29649</c:v>
                </c:pt>
                <c:pt idx="4">
                  <c:v>1801859</c:v>
                </c:pt>
                <c:pt idx="5">
                  <c:v>71644</c:v>
                </c:pt>
                <c:pt idx="6">
                  <c:v>76931</c:v>
                </c:pt>
                <c:pt idx="7">
                  <c:v>1004061</c:v>
                </c:pt>
                <c:pt idx="8">
                  <c:v>14539</c:v>
                </c:pt>
                <c:pt idx="9">
                  <c:v>142047</c:v>
                </c:pt>
                <c:pt idx="10">
                  <c:v>13604</c:v>
                </c:pt>
                <c:pt idx="11">
                  <c:v>432970</c:v>
                </c:pt>
                <c:pt idx="12">
                  <c:v>9933</c:v>
                </c:pt>
                <c:pt idx="13">
                  <c:v>18124</c:v>
                </c:pt>
                <c:pt idx="14">
                  <c:v>75088</c:v>
                </c:pt>
                <c:pt idx="15">
                  <c:v>1766472</c:v>
                </c:pt>
                <c:pt idx="16">
                  <c:v>37987</c:v>
                </c:pt>
                <c:pt idx="17">
                  <c:v>14728</c:v>
                </c:pt>
                <c:pt idx="18">
                  <c:v>2935</c:v>
                </c:pt>
                <c:pt idx="19">
                  <c:v>15299</c:v>
                </c:pt>
                <c:pt idx="20">
                  <c:v>18840</c:v>
                </c:pt>
                <c:pt idx="21">
                  <c:v>458568</c:v>
                </c:pt>
                <c:pt idx="22">
                  <c:v>30953</c:v>
                </c:pt>
                <c:pt idx="23">
                  <c:v>22108</c:v>
                </c:pt>
                <c:pt idx="24">
                  <c:v>87218</c:v>
                </c:pt>
                <c:pt idx="25">
                  <c:v>348780</c:v>
                </c:pt>
                <c:pt idx="26">
                  <c:v>75216</c:v>
                </c:pt>
                <c:pt idx="27">
                  <c:v>4313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8-4374-9DF4-3EB6F12B6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3996930"/>
        <c:axId val="28816558"/>
      </c:barChart>
      <c:catAx>
        <c:axId val="6399693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816558"/>
        <c:crosses val="autoZero"/>
        <c:auto val="1"/>
        <c:lblAlgn val="ctr"/>
        <c:lblOffset val="100"/>
        <c:noMultiLvlLbl val="0"/>
      </c:catAx>
      <c:valAx>
        <c:axId val="2881655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99693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combustibles'!$E$7:$E$34</c:f>
              <c:numCache>
                <c:formatCode>#,##0</c:formatCode>
                <c:ptCount val="28"/>
                <c:pt idx="0">
                  <c:v>18303</c:v>
                </c:pt>
                <c:pt idx="1">
                  <c:v>1161</c:v>
                </c:pt>
                <c:pt idx="2">
                  <c:v>17988</c:v>
                </c:pt>
                <c:pt idx="3">
                  <c:v>7411</c:v>
                </c:pt>
                <c:pt idx="4">
                  <c:v>1721718</c:v>
                </c:pt>
                <c:pt idx="5">
                  <c:v>20911</c:v>
                </c:pt>
                <c:pt idx="6">
                  <c:v>238</c:v>
                </c:pt>
                <c:pt idx="7">
                  <c:v>846906</c:v>
                </c:pt>
                <c:pt idx="8">
                  <c:v>14183</c:v>
                </c:pt>
                <c:pt idx="9">
                  <c:v>12167</c:v>
                </c:pt>
                <c:pt idx="10">
                  <c:v>0</c:v>
                </c:pt>
                <c:pt idx="11">
                  <c:v>433168</c:v>
                </c:pt>
                <c:pt idx="12">
                  <c:v>4830</c:v>
                </c:pt>
                <c:pt idx="13">
                  <c:v>10259</c:v>
                </c:pt>
                <c:pt idx="14">
                  <c:v>78643</c:v>
                </c:pt>
                <c:pt idx="15">
                  <c:v>1512988</c:v>
                </c:pt>
                <c:pt idx="16">
                  <c:v>52425</c:v>
                </c:pt>
                <c:pt idx="17">
                  <c:v>6915</c:v>
                </c:pt>
                <c:pt idx="18">
                  <c:v>0</c:v>
                </c:pt>
                <c:pt idx="19">
                  <c:v>5630</c:v>
                </c:pt>
                <c:pt idx="20">
                  <c:v>6804</c:v>
                </c:pt>
                <c:pt idx="21">
                  <c:v>459577</c:v>
                </c:pt>
                <c:pt idx="22">
                  <c:v>17810</c:v>
                </c:pt>
                <c:pt idx="23">
                  <c:v>8925</c:v>
                </c:pt>
                <c:pt idx="24">
                  <c:v>18472</c:v>
                </c:pt>
                <c:pt idx="25">
                  <c:v>302955</c:v>
                </c:pt>
                <c:pt idx="26">
                  <c:v>9276</c:v>
                </c:pt>
                <c:pt idx="27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D-420E-94E7-BC7F2EE6DBA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combustibles'!$D$7:$D$34</c:f>
              <c:numCache>
                <c:formatCode>#,##0</c:formatCode>
                <c:ptCount val="28"/>
                <c:pt idx="0">
                  <c:v>21381</c:v>
                </c:pt>
                <c:pt idx="1">
                  <c:v>943</c:v>
                </c:pt>
                <c:pt idx="2">
                  <c:v>19407</c:v>
                </c:pt>
                <c:pt idx="3">
                  <c:v>8209</c:v>
                </c:pt>
                <c:pt idx="4">
                  <c:v>1723394</c:v>
                </c:pt>
                <c:pt idx="5">
                  <c:v>17584</c:v>
                </c:pt>
                <c:pt idx="6">
                  <c:v>153</c:v>
                </c:pt>
                <c:pt idx="7">
                  <c:v>812653</c:v>
                </c:pt>
                <c:pt idx="8">
                  <c:v>12067</c:v>
                </c:pt>
                <c:pt idx="9">
                  <c:v>17956</c:v>
                </c:pt>
                <c:pt idx="10">
                  <c:v>0</c:v>
                </c:pt>
                <c:pt idx="11">
                  <c:v>412044</c:v>
                </c:pt>
                <c:pt idx="12">
                  <c:v>5036</c:v>
                </c:pt>
                <c:pt idx="13">
                  <c:v>18124</c:v>
                </c:pt>
                <c:pt idx="14">
                  <c:v>59454</c:v>
                </c:pt>
                <c:pt idx="15">
                  <c:v>1595721</c:v>
                </c:pt>
                <c:pt idx="16">
                  <c:v>16820</c:v>
                </c:pt>
                <c:pt idx="17">
                  <c:v>9664</c:v>
                </c:pt>
                <c:pt idx="18">
                  <c:v>0</c:v>
                </c:pt>
                <c:pt idx="19">
                  <c:v>9936</c:v>
                </c:pt>
                <c:pt idx="20">
                  <c:v>6139</c:v>
                </c:pt>
                <c:pt idx="21">
                  <c:v>379555</c:v>
                </c:pt>
                <c:pt idx="22">
                  <c:v>18710</c:v>
                </c:pt>
                <c:pt idx="23">
                  <c:v>9741</c:v>
                </c:pt>
                <c:pt idx="24">
                  <c:v>21000</c:v>
                </c:pt>
                <c:pt idx="25">
                  <c:v>283682</c:v>
                </c:pt>
                <c:pt idx="26">
                  <c:v>41855</c:v>
                </c:pt>
                <c:pt idx="27">
                  <c:v>1342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D-420E-94E7-BC7F2EE6D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733267"/>
        <c:axId val="15522285"/>
      </c:barChart>
      <c:catAx>
        <c:axId val="2373326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522285"/>
        <c:crosses val="autoZero"/>
        <c:auto val="1"/>
        <c:lblAlgn val="ctr"/>
        <c:lblOffset val="100"/>
        <c:noMultiLvlLbl val="0"/>
      </c:catAx>
      <c:valAx>
        <c:axId val="1552228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73326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9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9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9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image" Target="../media/image9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image" Target="../media/image9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image" Target="../media/image9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chart" Target="../charts/chart35.xml"/><Relationship Id="rId1" Type="http://schemas.openxmlformats.org/officeDocument/2006/relationships/image" Target="../media/image11.png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image" Target="../media/image12.png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image" Target="../media/image13.png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image" Target="../media/image13.png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" y="800100"/>
          <a:ext cx="4972050" cy="4381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8782050"/>
          <a:ext cx="4953000" cy="2857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686752</xdr:colOff>
      <xdr:row>3</xdr:row>
      <xdr:rowOff>140813</xdr:rowOff>
    </xdr:from>
    <xdr:to>
      <xdr:col>10</xdr:col>
      <xdr:colOff>788242</xdr:colOff>
      <xdr:row>6</xdr:row>
      <xdr:rowOff>167224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219575" cy="60007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8667750" y="0"/>
          <a:ext cx="0" cy="941070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9525" y="1943100"/>
          <a:ext cx="12934950" cy="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0" y="8458200"/>
          <a:ext cx="12944475" cy="1905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26</xdr:row>
      <xdr:rowOff>138260</xdr:rowOff>
    </xdr:to>
    <xdr:sp macro="" textlink="">
      <xdr:nvSpPr>
        <xdr:cNvPr id="10" name="CuadroText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4552950"/>
          <a:ext cx="9982200" cy="53340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DEL TRÁFICO PORTUARIO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2" name="Imagen 1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0</xdr:row>
      <xdr:rowOff>7620</xdr:rowOff>
    </xdr:from>
    <xdr:to>
      <xdr:col>8</xdr:col>
      <xdr:colOff>777240</xdr:colOff>
      <xdr:row>2</xdr:row>
      <xdr:rowOff>98880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0" y="9525"/>
          <a:ext cx="3705225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878885</xdr:colOff>
      <xdr:row>1</xdr:row>
      <xdr:rowOff>245408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7550" y="0"/>
          <a:ext cx="3371850" cy="5048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3616884D-730E-45C0-A280-0491A844CF54}"/>
            </a:ext>
          </a:extLst>
        </xdr:cNvPr>
        <xdr:cNvSpPr txBox="1"/>
      </xdr:nvSpPr>
      <xdr:spPr>
        <a:xfrm>
          <a:off x="20003" y="763907"/>
          <a:ext cx="5104779" cy="41798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3" name="CuadroTexto 10">
          <a:extLst>
            <a:ext uri="{FF2B5EF4-FFF2-40B4-BE49-F238E27FC236}">
              <a16:creationId xmlns:a16="http://schemas.microsoft.com/office/drawing/2014/main" id="{6F34288C-26F1-466F-9559-95569B648BDF}"/>
            </a:ext>
          </a:extLst>
        </xdr:cNvPr>
        <xdr:cNvSpPr txBox="1"/>
      </xdr:nvSpPr>
      <xdr:spPr>
        <a:xfrm>
          <a:off x="0" y="8352949"/>
          <a:ext cx="5089540" cy="26040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oneCellAnchor>
    <xdr:from>
      <xdr:col>6</xdr:col>
      <xdr:colOff>685800</xdr:colOff>
      <xdr:row>3</xdr:row>
      <xdr:rowOff>142875</xdr:rowOff>
    </xdr:from>
    <xdr:ext cx="4333875" cy="571500"/>
    <xdr:pic>
      <xdr:nvPicPr>
        <xdr:cNvPr id="4" name="Imagen 3">
          <a:extLst>
            <a:ext uri="{FF2B5EF4-FFF2-40B4-BE49-F238E27FC236}">
              <a16:creationId xmlns:a16="http://schemas.microsoft.com/office/drawing/2014/main" id="{51E74898-A45E-4F4C-8C01-AC2D152A571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3975" y="683895"/>
          <a:ext cx="4333875" cy="571500"/>
        </a:xfrm>
        <a:prstGeom prst="rect">
          <a:avLst/>
        </a:prstGeom>
      </xdr:spPr>
    </xdr:pic>
    <xdr:clientData/>
  </xdr:one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CBE1716-111B-4DE7-9613-502C1DA98946}"/>
            </a:ext>
          </a:extLst>
        </xdr:cNvPr>
        <xdr:cNvCxnSpPr/>
      </xdr:nvCxnSpPr>
      <xdr:spPr>
        <a:xfrm flipH="1">
          <a:off x="8887429" y="0"/>
          <a:ext cx="2253" cy="89439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3B7B692-8D64-4773-B3BF-823593D9CE82}"/>
            </a:ext>
          </a:extLst>
        </xdr:cNvPr>
        <xdr:cNvCxnSpPr/>
      </xdr:nvCxnSpPr>
      <xdr:spPr>
        <a:xfrm flipH="1" flipV="1">
          <a:off x="15717" y="1849278"/>
          <a:ext cx="13288803" cy="6192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B5211635-9778-4E22-A077-408D1C23DE5D}"/>
            </a:ext>
          </a:extLst>
        </xdr:cNvPr>
        <xdr:cNvCxnSpPr/>
      </xdr:nvCxnSpPr>
      <xdr:spPr>
        <a:xfrm flipH="1">
          <a:off x="0" y="8039100"/>
          <a:ext cx="13302615" cy="1571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27</xdr:row>
      <xdr:rowOff>5399</xdr:rowOff>
    </xdr:to>
    <xdr:sp macro="" textlink="">
      <xdr:nvSpPr>
        <xdr:cNvPr id="8" name="CuadroTexto 8">
          <a:extLst>
            <a:ext uri="{FF2B5EF4-FFF2-40B4-BE49-F238E27FC236}">
              <a16:creationId xmlns:a16="http://schemas.microsoft.com/office/drawing/2014/main" id="{FE60AD0C-CBE0-4CCC-9965-200E709C763E}"/>
            </a:ext>
          </a:extLst>
        </xdr:cNvPr>
        <xdr:cNvSpPr txBox="1"/>
      </xdr:nvSpPr>
      <xdr:spPr>
        <a:xfrm>
          <a:off x="0" y="4333403"/>
          <a:ext cx="10227732" cy="56022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 IMPORT-EXPORT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76201</xdr:colOff>
      <xdr:row>0</xdr:row>
      <xdr:rowOff>6132</xdr:rowOff>
    </xdr:from>
    <xdr:to>
      <xdr:col>13</xdr:col>
      <xdr:colOff>701040</xdr:colOff>
      <xdr:row>2</xdr:row>
      <xdr:rowOff>93372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C84CAA-77EA-44DF-9E9A-9474D76C0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1" y="8037"/>
          <a:ext cx="3752849" cy="53682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CC17C97-B955-459B-8E02-E0F6FB847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77015</xdr:colOff>
      <xdr:row>0</xdr:row>
      <xdr:rowOff>0</xdr:rowOff>
    </xdr:from>
    <xdr:to>
      <xdr:col>13</xdr:col>
      <xdr:colOff>703175</xdr:colOff>
      <xdr:row>2</xdr:row>
      <xdr:rowOff>95769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D3EC33-4203-4C41-BD8B-D8FC47748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2265" y="0"/>
          <a:ext cx="3754170" cy="539634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1C63BC7-19FA-4ADE-831B-B852387BE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807C59-3C7A-4307-B932-26D129D4F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734059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34D4887-EA2D-4DB9-A596-F231C700A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3843</xdr:rowOff>
    </xdr:from>
    <xdr:to>
      <xdr:col>13</xdr:col>
      <xdr:colOff>703296</xdr:colOff>
      <xdr:row>2</xdr:row>
      <xdr:rowOff>92123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730A36-4964-4E6A-99C1-8B1680AC3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5748"/>
          <a:ext cx="3755106" cy="5378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735964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4E38FD7-B094-4074-AAA1-D603B2F7F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3B424D-FE90-4735-A178-30D0A76F7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4C3D9D5-B505-451C-827C-BCDCAE9AA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342B74-4B77-4F27-91E5-5346D8180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743584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5F86734-A801-4E9F-BD70-325D46CDB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ED80BE-7DF7-4166-AD34-55A63E67A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217101E-99BF-4950-B59B-5A373CF29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25305F-7179-49AD-97DB-EC7A4C0F4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864DD86-6DFC-4AE8-BD98-6448BD149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314324</xdr:colOff>
      <xdr:row>0</xdr:row>
      <xdr:rowOff>0</xdr:rowOff>
    </xdr:from>
    <xdr:to>
      <xdr:col>13</xdr:col>
      <xdr:colOff>362849</xdr:colOff>
      <xdr:row>2</xdr:row>
      <xdr:rowOff>78076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58700" y="0"/>
          <a:ext cx="3657600" cy="5048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DF399785-DB95-41F3-9EEA-576D2C20EDAC}"/>
            </a:ext>
          </a:extLst>
        </xdr:cNvPr>
        <xdr:cNvSpPr txBox="1"/>
      </xdr:nvSpPr>
      <xdr:spPr>
        <a:xfrm>
          <a:off x="20003" y="763907"/>
          <a:ext cx="5104779" cy="41798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24</xdr:row>
      <xdr:rowOff>157164</xdr:rowOff>
    </xdr:from>
    <xdr:to>
      <xdr:col>6</xdr:col>
      <xdr:colOff>403436</xdr:colOff>
      <xdr:row>27</xdr:row>
      <xdr:rowOff>123176</xdr:rowOff>
    </xdr:to>
    <xdr:sp macro="" textlink="">
      <xdr:nvSpPr>
        <xdr:cNvPr id="3" name="CuadroTexto 8">
          <a:extLst>
            <a:ext uri="{FF2B5EF4-FFF2-40B4-BE49-F238E27FC236}">
              <a16:creationId xmlns:a16="http://schemas.microsoft.com/office/drawing/2014/main" id="{EA2A6B13-D9CF-4994-881B-E35A22C3816D}"/>
            </a:ext>
          </a:extLst>
        </xdr:cNvPr>
        <xdr:cNvSpPr txBox="1"/>
      </xdr:nvSpPr>
      <xdr:spPr>
        <a:xfrm>
          <a:off x="0" y="4502469"/>
          <a:ext cx="8657801" cy="50893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80000"/>
            </a:lnSpc>
          </a:pPr>
          <a:r>
            <a:rPr lang="es-ES" sz="3600" spc="-150">
              <a:solidFill>
                <a:srgbClr val="0A0943"/>
              </a:solidFill>
              <a:latin typeface="Archivo" pitchFamily="2" charset="77"/>
              <a:cs typeface="Archivo" pitchFamily="2" charset="77"/>
            </a:rPr>
            <a:t>GRÁFICOS DEL TRÁFICO PORTUARIO</a:t>
          </a: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6AEBFE8A-0809-4B25-A1D5-18E7BAAB2D64}"/>
            </a:ext>
          </a:extLst>
        </xdr:cNvPr>
        <xdr:cNvSpPr txBox="1"/>
      </xdr:nvSpPr>
      <xdr:spPr>
        <a:xfrm>
          <a:off x="0" y="8352949"/>
          <a:ext cx="5089540" cy="26040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698490</xdr:colOff>
      <xdr:row>3</xdr:row>
      <xdr:rowOff>137159</xdr:rowOff>
    </xdr:from>
    <xdr:to>
      <xdr:col>11</xdr:col>
      <xdr:colOff>0</xdr:colOff>
      <xdr:row>7</xdr:row>
      <xdr:rowOff>20384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A249E4B-66DE-4354-AD75-AE63300422F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0475" y="676274"/>
          <a:ext cx="4345950" cy="60712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449F99B2-63E6-4141-979F-2173A60B45B7}"/>
            </a:ext>
          </a:extLst>
        </xdr:cNvPr>
        <xdr:cNvCxnSpPr/>
      </xdr:nvCxnSpPr>
      <xdr:spPr>
        <a:xfrm flipH="1">
          <a:off x="8887429" y="0"/>
          <a:ext cx="2253" cy="89439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CCB1030C-1EF7-43F9-95CE-A9B8327EF0AB}"/>
            </a:ext>
          </a:extLst>
        </xdr:cNvPr>
        <xdr:cNvCxnSpPr/>
      </xdr:nvCxnSpPr>
      <xdr:spPr>
        <a:xfrm flipH="1" flipV="1">
          <a:off x="15717" y="1849278"/>
          <a:ext cx="13288803" cy="6192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5E8F9B11-AF48-4C56-B227-CD534137DA80}"/>
            </a:ext>
          </a:extLst>
        </xdr:cNvPr>
        <xdr:cNvCxnSpPr/>
      </xdr:nvCxnSpPr>
      <xdr:spPr>
        <a:xfrm flipH="1">
          <a:off x="0" y="8039100"/>
          <a:ext cx="13302615" cy="1571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119744</xdr:colOff>
      <xdr:row>0</xdr:row>
      <xdr:rowOff>10886</xdr:rowOff>
    </xdr:from>
    <xdr:to>
      <xdr:col>23</xdr:col>
      <xdr:colOff>769944</xdr:colOff>
      <xdr:row>3</xdr:row>
      <xdr:rowOff>66305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199B5E9-B5AF-42F2-AEF1-B0996039D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4999" y="12791"/>
          <a:ext cx="5637490" cy="75074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70FE96A-419C-47AE-B6E4-454C8D252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CFF4EC3-159E-4CC9-93E7-E3EA58A96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9B6FBBD-1E68-4376-8894-9B0A483F5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67B939F-BA0C-4163-8D88-354CD5788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8A692A8-7916-4334-96E7-B9B7FC26F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7E2B0E2-31AF-4861-9753-888FDE32F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56332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5FEE66-DE5A-473F-A7F9-5A05AF868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89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4457DDA-6C3E-4701-8028-7122038BE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64E522-B8AD-4C4A-88F9-36214971F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A5B1841-7918-4ABC-9F9A-937B26424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A631E8F-17D4-46A8-9FBC-5F083FED9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8F0147F-6BE9-4A22-A1BC-674CE1FED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84209E9-3E95-4C70-B75C-0C57643A4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116758</xdr:colOff>
      <xdr:row>0</xdr:row>
      <xdr:rowOff>0</xdr:rowOff>
    </xdr:from>
    <xdr:to>
      <xdr:col>23</xdr:col>
      <xdr:colOff>758801</xdr:colOff>
      <xdr:row>3</xdr:row>
      <xdr:rowOff>56332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DF3467-3015-4264-85F8-B1F0F2B85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10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D206E50-1BA1-43D2-AECB-B7AD8206E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43ED533-9597-4DC5-8AE6-C2F11D102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7D1FD22-8643-4B46-889A-B0DF9F13D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12F3BB4-1881-4BD4-89C6-201246CAE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768E376-D288-4F31-BB2D-416F23A40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E9E874B-7414-4C44-A6DF-3A5F33BC0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411480</xdr:colOff>
      <xdr:row>6</xdr:row>
      <xdr:rowOff>106680</xdr:rowOff>
    </xdr:from>
    <xdr:to>
      <xdr:col>9</xdr:col>
      <xdr:colOff>205740</xdr:colOff>
      <xdr:row>31</xdr:row>
      <xdr:rowOff>55245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08C9918-74A9-4209-832B-F056DDE7D883}"/>
            </a:ext>
          </a:extLst>
        </xdr:cNvPr>
        <xdr:cNvSpPr>
          <a:spLocks noChangeAspect="1" noChangeArrowheads="1"/>
        </xdr:cNvSpPr>
      </xdr:nvSpPr>
      <xdr:spPr bwMode="auto">
        <a:xfrm>
          <a:off x="657225" y="1371600"/>
          <a:ext cx="5581650" cy="471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3B7E61-D998-4290-9C7B-836BD4632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89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D41DC87-BEB8-47B8-B997-616BD8436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39703E0-25D9-427E-849A-45A298BCA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60056EB-EA3D-48CB-B1BF-7FC0E3538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31D8A5B-93A9-4CAB-8F12-EA422D97B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FC712A9-2F21-42A7-9C68-9CEBF26FE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C3907160-B5AF-47C8-96AB-1CE6E18C0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114299</xdr:colOff>
      <xdr:row>0</xdr:row>
      <xdr:rowOff>0</xdr:rowOff>
    </xdr:from>
    <xdr:to>
      <xdr:col>13</xdr:col>
      <xdr:colOff>751259</xdr:colOff>
      <xdr:row>2</xdr:row>
      <xdr:rowOff>84268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753109</xdr:colOff>
      <xdr:row>33</xdr:row>
      <xdr:rowOff>146685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117812</xdr:colOff>
      <xdr:row>0</xdr:row>
      <xdr:rowOff>848</xdr:rowOff>
    </xdr:from>
    <xdr:to>
      <xdr:col>13</xdr:col>
      <xdr:colOff>755361</xdr:colOff>
      <xdr:row>2</xdr:row>
      <xdr:rowOff>82792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751204</xdr:colOff>
      <xdr:row>33</xdr:row>
      <xdr:rowOff>144780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113661</xdr:colOff>
      <xdr:row>0</xdr:row>
      <xdr:rowOff>1</xdr:rowOff>
    </xdr:from>
    <xdr:to>
      <xdr:col>13</xdr:col>
      <xdr:colOff>750621</xdr:colOff>
      <xdr:row>2</xdr:row>
      <xdr:rowOff>81864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749299</xdr:colOff>
      <xdr:row>33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140970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139065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7D0D0-9663-42CA-9F74-E09F0D39CD55}">
  <sheetPr codeName="Hoja1">
    <pageSetUpPr fitToPage="1"/>
  </sheetPr>
  <dimension ref="A1:K51"/>
  <sheetViews>
    <sheetView tabSelected="1" zoomScale="80" zoomScaleNormal="80" workbookViewId="0"/>
  </sheetViews>
  <sheetFormatPr baseColWidth="10" defaultColWidth="11.44140625" defaultRowHeight="14.4"/>
  <cols>
    <col min="1" max="1" width="32.88671875" customWidth="1"/>
    <col min="2" max="2" width="18.6640625" customWidth="1"/>
    <col min="3" max="3" width="22.5546875" customWidth="1"/>
    <col min="4" max="5" width="15.44140625" customWidth="1"/>
    <col min="6" max="6" width="15.5546875" customWidth="1"/>
    <col min="7" max="10" width="15.44140625" customWidth="1"/>
    <col min="11" max="11" width="11.88671875" customWidth="1"/>
  </cols>
  <sheetData>
    <row r="1" spans="1:11">
      <c r="A1" s="15"/>
      <c r="B1" s="16"/>
      <c r="C1" s="16"/>
      <c r="D1" s="17"/>
      <c r="E1" s="18"/>
      <c r="F1" s="17"/>
      <c r="H1" s="19"/>
      <c r="J1" s="19"/>
      <c r="K1" s="19"/>
    </row>
    <row r="2" spans="1:11">
      <c r="A2" s="20"/>
      <c r="B2" s="17"/>
      <c r="C2" s="21"/>
      <c r="D2" s="17"/>
      <c r="E2" s="20"/>
      <c r="F2" s="17"/>
      <c r="G2" s="22"/>
      <c r="H2" s="17"/>
      <c r="I2" s="22"/>
      <c r="J2" s="17"/>
      <c r="K2" s="17"/>
    </row>
    <row r="3" spans="1:11">
      <c r="A3" s="20"/>
      <c r="B3" s="16"/>
      <c r="C3" s="21"/>
      <c r="D3" s="17"/>
      <c r="E3" s="22"/>
      <c r="F3" s="17"/>
      <c r="G3" s="22"/>
      <c r="H3" s="17"/>
      <c r="I3" s="22"/>
      <c r="J3" s="17"/>
      <c r="K3" s="17"/>
    </row>
    <row r="4" spans="1:11">
      <c r="A4" s="20"/>
      <c r="B4" s="17"/>
      <c r="C4" s="21"/>
      <c r="D4" s="19"/>
      <c r="E4" s="23"/>
      <c r="F4" s="17"/>
      <c r="G4" s="23"/>
      <c r="H4" s="19"/>
      <c r="I4" s="23"/>
      <c r="J4" s="19"/>
      <c r="K4" s="19"/>
    </row>
    <row r="5" spans="1:11">
      <c r="A5" s="20"/>
      <c r="B5" s="17"/>
      <c r="C5" s="24"/>
      <c r="D5" s="17"/>
      <c r="E5" s="22"/>
      <c r="F5" s="17"/>
      <c r="G5" s="22"/>
      <c r="H5" s="17"/>
      <c r="I5" s="22"/>
      <c r="J5" s="17"/>
      <c r="K5" s="17"/>
    </row>
    <row r="6" spans="1:11">
      <c r="A6" s="20"/>
      <c r="B6" s="17"/>
      <c r="C6" s="6"/>
      <c r="D6" s="17"/>
      <c r="E6" s="22"/>
      <c r="F6" s="17"/>
      <c r="G6" s="22"/>
      <c r="H6" s="17"/>
      <c r="I6" s="22"/>
      <c r="J6" s="17"/>
      <c r="K6" s="17"/>
    </row>
    <row r="7" spans="1:11">
      <c r="A7" s="20"/>
      <c r="B7" s="17"/>
      <c r="C7" s="21"/>
      <c r="D7" s="17"/>
      <c r="E7" s="21"/>
      <c r="F7" s="17"/>
      <c r="G7" s="22"/>
      <c r="H7" s="17"/>
      <c r="I7" s="22"/>
      <c r="J7" s="17"/>
      <c r="K7" s="17"/>
    </row>
    <row r="8" spans="1:11">
      <c r="A8" s="20"/>
      <c r="B8" s="17"/>
      <c r="C8" s="21"/>
      <c r="D8" s="19"/>
      <c r="E8" s="25"/>
      <c r="F8" s="17"/>
      <c r="G8" s="23"/>
      <c r="H8" s="19"/>
      <c r="I8" s="23"/>
      <c r="J8" s="19"/>
      <c r="K8" s="19"/>
    </row>
    <row r="9" spans="1:11">
      <c r="A9" s="20"/>
      <c r="B9" s="17"/>
      <c r="C9" s="24"/>
      <c r="D9" s="17"/>
      <c r="E9" s="21"/>
      <c r="F9" s="17"/>
      <c r="G9" s="22"/>
      <c r="H9" s="17"/>
      <c r="I9" s="22"/>
      <c r="J9" s="17"/>
      <c r="K9" s="17"/>
    </row>
    <row r="10" spans="1:11">
      <c r="A10" s="20"/>
      <c r="B10" s="17"/>
      <c r="C10" s="25"/>
      <c r="D10" s="19"/>
      <c r="E10" s="25"/>
      <c r="F10" s="17"/>
      <c r="G10" s="23"/>
      <c r="H10" s="19"/>
      <c r="I10" s="23"/>
      <c r="J10" s="19"/>
      <c r="K10" s="19"/>
    </row>
    <row r="11" spans="1:11">
      <c r="A11" s="17"/>
      <c r="B11" s="17"/>
      <c r="C11" s="21"/>
      <c r="D11" s="17"/>
      <c r="E11" s="21"/>
      <c r="F11" s="17"/>
      <c r="G11" s="20"/>
      <c r="H11" s="17"/>
      <c r="I11" s="22"/>
      <c r="J11" s="17"/>
      <c r="K11" s="17"/>
    </row>
    <row r="12" spans="1:11">
      <c r="A12" s="15"/>
      <c r="B12" s="16"/>
      <c r="C12" s="24"/>
      <c r="D12" s="16"/>
      <c r="E12" s="24"/>
      <c r="F12" s="16"/>
      <c r="G12" s="15"/>
      <c r="H12" s="16"/>
      <c r="I12" s="26"/>
      <c r="J12" s="16"/>
      <c r="K12" s="16"/>
    </row>
    <row r="13" spans="1:11">
      <c r="A13" s="20"/>
      <c r="B13" s="17"/>
      <c r="C13" s="6"/>
      <c r="D13" s="27"/>
      <c r="E13" s="6"/>
      <c r="F13" s="17"/>
      <c r="G13" s="28"/>
      <c r="H13" s="27"/>
      <c r="J13" s="27"/>
      <c r="K13" s="27"/>
    </row>
    <row r="14" spans="1:11">
      <c r="A14" s="20"/>
      <c r="B14" s="17"/>
      <c r="C14" s="21"/>
      <c r="D14" s="19"/>
      <c r="E14" s="25"/>
      <c r="F14" s="17"/>
      <c r="G14" s="18"/>
      <c r="H14" s="19"/>
      <c r="I14" s="23"/>
      <c r="J14" s="19"/>
      <c r="K14" s="19"/>
    </row>
    <row r="15" spans="1:11">
      <c r="A15" s="20"/>
      <c r="B15" s="17"/>
      <c r="C15" s="21"/>
      <c r="D15" s="17"/>
      <c r="E15" s="21"/>
      <c r="F15" s="17"/>
      <c r="G15" s="20"/>
      <c r="H15" s="17"/>
      <c r="I15" s="22"/>
      <c r="J15" s="17"/>
      <c r="K15" s="17"/>
    </row>
    <row r="16" spans="1:11">
      <c r="A16" s="20"/>
      <c r="B16" s="17"/>
      <c r="C16" s="24"/>
      <c r="D16" s="27"/>
      <c r="E16" s="6"/>
      <c r="F16" s="17"/>
      <c r="H16" s="27"/>
      <c r="J16" s="27"/>
      <c r="K16" s="27"/>
    </row>
    <row r="17" spans="1:11">
      <c r="A17" s="20"/>
      <c r="B17" s="17"/>
      <c r="C17" s="21"/>
      <c r="D17" s="19"/>
      <c r="E17" s="25"/>
      <c r="F17" s="17"/>
      <c r="G17" s="23"/>
      <c r="H17" s="19"/>
      <c r="I17" s="23"/>
      <c r="J17" s="19"/>
      <c r="K17" s="19"/>
    </row>
    <row r="18" spans="1:11">
      <c r="A18" s="20"/>
      <c r="B18" s="17"/>
      <c r="C18" s="21"/>
      <c r="D18" s="17"/>
      <c r="E18" s="17"/>
      <c r="F18" s="17"/>
      <c r="G18" s="22"/>
      <c r="H18" s="17"/>
      <c r="I18" s="22"/>
      <c r="J18" s="17"/>
      <c r="K18" s="17"/>
    </row>
    <row r="19" spans="1:11">
      <c r="A19" s="20"/>
      <c r="B19" s="17"/>
      <c r="C19" s="21"/>
      <c r="D19" s="16"/>
      <c r="E19" s="16"/>
      <c r="F19" s="27"/>
      <c r="H19" s="27"/>
      <c r="J19" s="27"/>
      <c r="K19" s="27"/>
    </row>
    <row r="20" spans="1:11">
      <c r="A20" s="20"/>
      <c r="B20" s="17"/>
      <c r="C20" s="21"/>
      <c r="D20" s="17"/>
      <c r="E20" s="21"/>
      <c r="F20" s="17"/>
      <c r="G20" s="22"/>
      <c r="H20" s="17"/>
      <c r="I20" s="22"/>
      <c r="J20" s="17"/>
      <c r="K20" s="17"/>
    </row>
    <row r="21" spans="1:11">
      <c r="A21" s="20"/>
      <c r="B21" s="17"/>
      <c r="C21" s="26"/>
      <c r="D21" s="27"/>
      <c r="E21" s="6"/>
      <c r="F21" s="27"/>
      <c r="H21" s="27"/>
      <c r="J21" s="27"/>
      <c r="K21" s="27"/>
    </row>
    <row r="22" spans="1:11">
      <c r="A22" s="20"/>
      <c r="B22" s="17"/>
      <c r="C22" s="21"/>
      <c r="D22" s="17"/>
      <c r="E22" s="21"/>
      <c r="F22" s="17"/>
      <c r="G22" s="22"/>
      <c r="H22" s="17"/>
      <c r="I22" s="22"/>
      <c r="J22" s="17"/>
      <c r="K22" s="17"/>
    </row>
    <row r="23" spans="1:11">
      <c r="A23" s="20"/>
      <c r="B23" s="17"/>
      <c r="C23" s="21"/>
      <c r="D23" s="27"/>
      <c r="E23" s="6"/>
      <c r="F23" s="27"/>
      <c r="H23" s="27"/>
      <c r="J23" s="27"/>
      <c r="K23" s="27"/>
    </row>
    <row r="24" spans="1:11">
      <c r="A24" s="20"/>
      <c r="B24" s="17"/>
      <c r="C24" s="21"/>
      <c r="D24" s="17"/>
      <c r="E24" s="21"/>
      <c r="F24" s="17"/>
      <c r="G24" s="22"/>
      <c r="H24" s="17"/>
      <c r="I24" s="22"/>
      <c r="J24" s="17"/>
      <c r="K24" s="17"/>
    </row>
    <row r="25" spans="1:11">
      <c r="A25" s="20"/>
      <c r="B25" s="17"/>
      <c r="C25" s="21"/>
      <c r="D25" s="27"/>
      <c r="E25" s="6"/>
      <c r="F25" s="27"/>
      <c r="H25" s="27"/>
      <c r="J25" s="27"/>
      <c r="K25" s="27"/>
    </row>
    <row r="26" spans="1:11">
      <c r="A26" s="20"/>
      <c r="B26" s="17"/>
      <c r="C26" s="26"/>
      <c r="D26" s="19"/>
      <c r="E26" s="25"/>
      <c r="F26" s="19"/>
      <c r="G26" s="23"/>
      <c r="H26" s="19"/>
      <c r="I26" s="23"/>
      <c r="J26" s="19"/>
      <c r="K26" s="19"/>
    </row>
    <row r="27" spans="1:11">
      <c r="A27" s="20"/>
      <c r="B27" s="17"/>
      <c r="C27" s="25"/>
      <c r="D27" s="17"/>
      <c r="E27" s="21"/>
      <c r="F27" s="17"/>
      <c r="G27" s="22"/>
      <c r="H27" s="17"/>
      <c r="I27" s="22"/>
      <c r="J27" s="17"/>
      <c r="K27" s="17"/>
    </row>
    <row r="28" spans="1:11" ht="34.799999999999997">
      <c r="A28" s="29" t="s">
        <v>163</v>
      </c>
      <c r="B28" s="17"/>
      <c r="C28" s="21"/>
      <c r="D28" s="19"/>
      <c r="E28" s="25"/>
      <c r="F28" s="19"/>
      <c r="G28" s="23"/>
      <c r="H28" s="19"/>
      <c r="I28" s="23"/>
      <c r="J28" s="19"/>
      <c r="K28" s="19"/>
    </row>
    <row r="29" spans="1:11">
      <c r="A29" s="30"/>
      <c r="B29" s="17"/>
      <c r="C29" s="21"/>
      <c r="D29" s="17"/>
      <c r="E29" s="21"/>
      <c r="F29" s="17"/>
      <c r="G29" s="20"/>
      <c r="H29" s="17"/>
      <c r="I29" s="22"/>
      <c r="J29" s="17"/>
      <c r="K29" s="17"/>
    </row>
    <row r="30" spans="1:11">
      <c r="A30" s="20"/>
      <c r="B30" s="17"/>
      <c r="C30" s="24"/>
      <c r="D30" s="16"/>
      <c r="E30" s="24"/>
      <c r="F30" s="16"/>
      <c r="G30" s="15"/>
      <c r="H30" s="16"/>
      <c r="I30" s="26"/>
      <c r="J30" s="16"/>
      <c r="K30" s="16"/>
    </row>
    <row r="31" spans="1:11">
      <c r="A31" s="20"/>
      <c r="B31" s="17"/>
      <c r="C31" s="21"/>
      <c r="D31" s="27"/>
      <c r="E31" s="6"/>
      <c r="F31" s="27"/>
      <c r="G31" s="28"/>
      <c r="H31" s="27"/>
      <c r="J31" s="27"/>
      <c r="K31" s="27"/>
    </row>
    <row r="32" spans="1:11">
      <c r="A32" s="20"/>
      <c r="B32" s="17"/>
      <c r="C32" s="26"/>
      <c r="D32" s="19"/>
      <c r="E32" s="25"/>
      <c r="F32" s="19"/>
      <c r="G32" s="18"/>
      <c r="H32" s="19"/>
      <c r="I32" s="23"/>
      <c r="J32" s="19"/>
      <c r="K32" s="19"/>
    </row>
    <row r="33" spans="1:11">
      <c r="A33" s="20"/>
      <c r="B33" s="17"/>
      <c r="C33" s="25"/>
      <c r="D33" s="17"/>
      <c r="E33" s="21"/>
      <c r="F33" s="17"/>
      <c r="G33" s="20"/>
      <c r="H33" s="17"/>
      <c r="I33" s="22"/>
      <c r="J33" s="17"/>
      <c r="K33" s="17"/>
    </row>
    <row r="34" spans="1:11">
      <c r="A34" s="20"/>
      <c r="B34" s="17"/>
      <c r="C34" s="21"/>
      <c r="D34" s="17"/>
      <c r="E34" s="21"/>
      <c r="F34" s="17"/>
      <c r="G34" s="20"/>
      <c r="H34" s="17"/>
      <c r="I34" s="22"/>
      <c r="J34" s="17"/>
      <c r="K34" s="17"/>
    </row>
    <row r="35" spans="1:11">
      <c r="A35" s="20"/>
      <c r="B35" s="17"/>
      <c r="D35" s="16"/>
      <c r="E35" s="24"/>
      <c r="F35" s="16"/>
      <c r="G35" s="15"/>
      <c r="H35" s="16"/>
      <c r="I35" s="26"/>
      <c r="J35" s="16"/>
      <c r="K35" s="16"/>
    </row>
    <row r="36" spans="1:11">
      <c r="A36" s="20"/>
      <c r="B36" s="17"/>
      <c r="C36" s="21"/>
      <c r="D36" s="16"/>
      <c r="E36" s="24"/>
      <c r="F36" s="17"/>
      <c r="G36" s="20"/>
      <c r="H36" s="17"/>
      <c r="I36" s="20"/>
      <c r="J36" s="17"/>
      <c r="K36" s="17"/>
    </row>
    <row r="37" spans="1:11">
      <c r="A37" s="20"/>
      <c r="B37" s="17"/>
      <c r="C37" s="21"/>
      <c r="D37" s="16"/>
      <c r="E37" s="24"/>
      <c r="F37" s="16"/>
      <c r="G37" s="15"/>
      <c r="H37" s="27"/>
      <c r="I37" s="28"/>
      <c r="J37" s="27"/>
      <c r="K37" s="27"/>
    </row>
    <row r="38" spans="1:11">
      <c r="A38" s="20"/>
      <c r="B38" s="17"/>
      <c r="C38" s="6"/>
      <c r="D38" s="27"/>
      <c r="E38" s="6"/>
      <c r="F38" s="27"/>
      <c r="G38" s="28"/>
      <c r="H38" s="19"/>
      <c r="I38" s="17"/>
      <c r="J38" s="17"/>
      <c r="K38" s="17"/>
    </row>
    <row r="39" spans="1:11">
      <c r="A39" s="20"/>
      <c r="B39" s="17"/>
      <c r="C39" s="17"/>
      <c r="D39" s="19"/>
      <c r="E39" s="17"/>
      <c r="F39" s="17"/>
      <c r="G39" s="20"/>
      <c r="H39" s="17"/>
      <c r="I39" s="26"/>
      <c r="J39" s="16"/>
      <c r="K39" s="16"/>
    </row>
    <row r="40" spans="1:11">
      <c r="A40" s="20"/>
      <c r="B40" s="17"/>
      <c r="C40" s="17"/>
      <c r="D40" s="17"/>
      <c r="E40" s="16"/>
      <c r="F40" s="16"/>
      <c r="G40" s="15"/>
      <c r="H40" s="27"/>
      <c r="J40" s="27"/>
      <c r="K40" s="27"/>
    </row>
    <row r="41" spans="1:11">
      <c r="A41" s="20"/>
      <c r="B41" s="17"/>
      <c r="C41" s="27"/>
      <c r="D41" s="16"/>
      <c r="F41" s="27"/>
      <c r="G41" s="28"/>
      <c r="H41" s="17"/>
      <c r="I41" s="22"/>
      <c r="J41" s="17"/>
      <c r="K41" s="17"/>
    </row>
    <row r="42" spans="1:11">
      <c r="A42" s="20"/>
      <c r="B42" s="17"/>
      <c r="C42" s="17"/>
      <c r="D42" s="17"/>
      <c r="E42" s="21"/>
      <c r="F42" s="17"/>
      <c r="G42" s="20"/>
      <c r="H42" s="17"/>
      <c r="I42" s="22"/>
      <c r="J42" s="17"/>
      <c r="K42" s="17"/>
    </row>
    <row r="43" spans="1:11">
      <c r="A43" s="15"/>
      <c r="B43" s="17"/>
      <c r="C43" s="19"/>
      <c r="D43" s="25"/>
      <c r="E43" s="27"/>
      <c r="F43" s="27"/>
      <c r="G43" s="20"/>
      <c r="H43" s="17"/>
      <c r="I43" s="22"/>
      <c r="J43" s="17"/>
      <c r="K43" s="17"/>
    </row>
    <row r="44" spans="1:11">
      <c r="A44" s="20"/>
      <c r="B44" s="17"/>
      <c r="C44" s="17"/>
      <c r="D44" s="21"/>
      <c r="E44" s="17"/>
      <c r="F44" s="17"/>
      <c r="G44" s="15"/>
      <c r="H44" s="16"/>
      <c r="I44" s="26"/>
      <c r="J44" s="16"/>
      <c r="K44" s="16"/>
    </row>
    <row r="45" spans="1:11">
      <c r="A45" s="20"/>
      <c r="B45" s="17"/>
      <c r="C45" s="16"/>
      <c r="D45" s="24"/>
      <c r="E45" s="16"/>
      <c r="F45" s="16"/>
      <c r="G45" s="15"/>
      <c r="H45" s="17"/>
      <c r="I45" s="17"/>
      <c r="J45" s="17"/>
      <c r="K45" s="17"/>
    </row>
    <row r="46" spans="1:11">
      <c r="A46" s="18"/>
      <c r="B46" s="19"/>
      <c r="C46" s="19"/>
      <c r="D46" s="25"/>
      <c r="E46" s="19"/>
      <c r="F46" s="19"/>
      <c r="G46" s="18"/>
      <c r="H46" s="19"/>
      <c r="I46" s="23"/>
      <c r="J46" s="19"/>
      <c r="K46" s="19"/>
    </row>
    <row r="47" spans="1:11">
      <c r="A47" s="17"/>
      <c r="B47" s="17"/>
      <c r="C47" s="17"/>
      <c r="D47" s="21"/>
      <c r="E47" s="17"/>
      <c r="F47" s="17"/>
      <c r="G47" s="22"/>
      <c r="H47" s="17"/>
      <c r="I47" s="22"/>
      <c r="J47" s="17"/>
      <c r="K47" s="17"/>
    </row>
    <row r="48" spans="1:11">
      <c r="A48" s="149"/>
      <c r="B48" s="150"/>
      <c r="C48" s="150"/>
      <c r="D48" s="25"/>
      <c r="E48" s="19"/>
      <c r="F48" s="19"/>
      <c r="G48" s="150"/>
      <c r="H48" s="150"/>
      <c r="I48" s="150"/>
      <c r="J48" s="150"/>
      <c r="K48" s="150"/>
    </row>
    <row r="51" spans="8:8">
      <c r="H51" s="151"/>
    </row>
  </sheetData>
  <pageMargins left="0.62992125984252001" right="0.23622047244094499" top="0.47244094488188998" bottom="0.196850393700787" header="0.31496062992126" footer="0.15748031496063"/>
  <pageSetup paperSize="9" scale="71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2284-EB05-4AB2-BAC3-E43538445A55}">
  <sheetPr codeName="Hoja1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58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53846</v>
      </c>
      <c r="C7" s="189">
        <v>42946</v>
      </c>
      <c r="D7" s="189">
        <v>245549</v>
      </c>
      <c r="E7" s="189">
        <v>327488</v>
      </c>
      <c r="F7" s="190">
        <v>33.369714395090199</v>
      </c>
      <c r="G7" s="13"/>
    </row>
    <row r="8" spans="1:14" ht="15.6" customHeight="1">
      <c r="A8" s="188" t="s">
        <v>11</v>
      </c>
      <c r="B8" s="189">
        <v>104896</v>
      </c>
      <c r="C8" s="189">
        <v>156488</v>
      </c>
      <c r="D8" s="189">
        <v>788009</v>
      </c>
      <c r="E8" s="189">
        <v>1149835</v>
      </c>
      <c r="F8" s="190">
        <v>45.916480649332698</v>
      </c>
      <c r="G8" s="6"/>
    </row>
    <row r="9" spans="1:14" ht="15.6" customHeight="1">
      <c r="A9" s="188" t="s">
        <v>8</v>
      </c>
      <c r="B9" s="189">
        <v>136751</v>
      </c>
      <c r="C9" s="189">
        <v>137362</v>
      </c>
      <c r="D9" s="189">
        <v>1026072</v>
      </c>
      <c r="E9" s="189">
        <v>1010763</v>
      </c>
      <c r="F9" s="190">
        <v>-1.4920005613641081</v>
      </c>
      <c r="G9" s="6"/>
    </row>
    <row r="10" spans="1:14" ht="15.6" customHeight="1">
      <c r="A10" s="188" t="s">
        <v>10</v>
      </c>
      <c r="B10" s="189">
        <v>111296</v>
      </c>
      <c r="C10" s="189">
        <v>99074</v>
      </c>
      <c r="D10" s="189">
        <v>785820</v>
      </c>
      <c r="E10" s="189">
        <v>742458</v>
      </c>
      <c r="F10" s="190">
        <v>-5.5180575704359711</v>
      </c>
    </row>
    <row r="11" spans="1:14" ht="15.6" customHeight="1">
      <c r="A11" s="188" t="s">
        <v>9</v>
      </c>
      <c r="B11" s="189">
        <v>5497909</v>
      </c>
      <c r="C11" s="189">
        <v>5228439</v>
      </c>
      <c r="D11" s="189">
        <v>39101974</v>
      </c>
      <c r="E11" s="189">
        <v>38228129</v>
      </c>
      <c r="F11" s="190">
        <v>-2.2347848730092181</v>
      </c>
    </row>
    <row r="12" spans="1:14" ht="15.6" customHeight="1">
      <c r="A12" s="188" t="s">
        <v>6</v>
      </c>
      <c r="B12" s="189">
        <v>196671</v>
      </c>
      <c r="C12" s="189">
        <v>211457</v>
      </c>
      <c r="D12" s="189">
        <v>1426946</v>
      </c>
      <c r="E12" s="189">
        <v>1434955</v>
      </c>
      <c r="F12" s="190">
        <v>0.56126861142608675</v>
      </c>
    </row>
    <row r="13" spans="1:14" ht="15.6" customHeight="1">
      <c r="A13" s="188" t="s">
        <v>175</v>
      </c>
      <c r="B13" s="189">
        <v>1551970</v>
      </c>
      <c r="C13" s="189">
        <v>1583732</v>
      </c>
      <c r="D13" s="189">
        <v>9376156</v>
      </c>
      <c r="E13" s="189">
        <v>9300262</v>
      </c>
      <c r="F13" s="190">
        <v>-0.8094361911213922</v>
      </c>
    </row>
    <row r="14" spans="1:14" ht="15.6" customHeight="1">
      <c r="A14" s="188" t="s">
        <v>148</v>
      </c>
      <c r="B14" s="189">
        <v>4318126</v>
      </c>
      <c r="C14" s="189">
        <v>3982046</v>
      </c>
      <c r="D14" s="189">
        <v>28109367</v>
      </c>
      <c r="E14" s="189">
        <v>28486525</v>
      </c>
      <c r="F14" s="190">
        <v>1.34175202166594</v>
      </c>
    </row>
    <row r="15" spans="1:14" ht="15.6" customHeight="1">
      <c r="A15" s="188" t="s">
        <v>145</v>
      </c>
      <c r="B15" s="189">
        <v>674765</v>
      </c>
      <c r="C15" s="189">
        <v>667802</v>
      </c>
      <c r="D15" s="189">
        <v>4872008</v>
      </c>
      <c r="E15" s="189">
        <v>4857342</v>
      </c>
      <c r="F15" s="190">
        <v>-0.30102577828279209</v>
      </c>
    </row>
    <row r="16" spans="1:14" ht="15.6" customHeight="1">
      <c r="A16" s="188" t="s">
        <v>144</v>
      </c>
      <c r="B16" s="189">
        <v>82177</v>
      </c>
      <c r="C16" s="189">
        <v>53093</v>
      </c>
      <c r="D16" s="189">
        <v>549166</v>
      </c>
      <c r="E16" s="189">
        <v>506954</v>
      </c>
      <c r="F16" s="190">
        <v>-7.6865647181362249</v>
      </c>
      <c r="G16" s="1"/>
    </row>
    <row r="17" spans="1:7" ht="15.6" customHeight="1">
      <c r="A17" s="188" t="s">
        <v>150</v>
      </c>
      <c r="B17" s="189">
        <v>102887</v>
      </c>
      <c r="C17" s="189">
        <v>132368</v>
      </c>
      <c r="D17" s="189">
        <v>733764</v>
      </c>
      <c r="E17" s="189">
        <v>1127358</v>
      </c>
      <c r="F17" s="190">
        <v>53.640407542479608</v>
      </c>
      <c r="G17" s="2"/>
    </row>
    <row r="18" spans="1:7" ht="15.6" customHeight="1">
      <c r="A18" s="188" t="s">
        <v>147</v>
      </c>
      <c r="B18" s="189">
        <v>56939</v>
      </c>
      <c r="C18" s="189">
        <v>55786</v>
      </c>
      <c r="D18" s="189">
        <v>347988</v>
      </c>
      <c r="E18" s="189">
        <v>344737</v>
      </c>
      <c r="F18" s="190">
        <v>-0.9342276170442716</v>
      </c>
    </row>
    <row r="19" spans="1:7" ht="15.6" customHeight="1">
      <c r="A19" s="188" t="s">
        <v>143</v>
      </c>
      <c r="B19" s="189">
        <v>74131</v>
      </c>
      <c r="C19" s="189">
        <v>54510</v>
      </c>
      <c r="D19" s="189">
        <v>614242</v>
      </c>
      <c r="E19" s="189">
        <v>557660</v>
      </c>
      <c r="F19" s="190">
        <v>-9.2116787845832704</v>
      </c>
    </row>
    <row r="20" spans="1:7" ht="15.6" customHeight="1">
      <c r="A20" s="188" t="s">
        <v>142</v>
      </c>
      <c r="B20" s="189">
        <v>123898</v>
      </c>
      <c r="C20" s="189">
        <v>132273</v>
      </c>
      <c r="D20" s="189">
        <v>968506</v>
      </c>
      <c r="E20" s="189">
        <v>1119371</v>
      </c>
      <c r="F20" s="190">
        <v>15.577084705722021</v>
      </c>
    </row>
    <row r="21" spans="1:7" ht="15.6" customHeight="1">
      <c r="A21" s="188" t="s">
        <v>149</v>
      </c>
      <c r="B21" s="189">
        <v>173106</v>
      </c>
      <c r="C21" s="189">
        <v>99654</v>
      </c>
      <c r="D21" s="189">
        <v>1136798</v>
      </c>
      <c r="E21" s="189">
        <v>994019</v>
      </c>
      <c r="F21" s="190">
        <v>-12.559751160716329</v>
      </c>
    </row>
    <row r="22" spans="1:7" ht="15.6" customHeight="1">
      <c r="A22" s="188" t="s">
        <v>146</v>
      </c>
      <c r="B22" s="189">
        <v>2029128</v>
      </c>
      <c r="C22" s="189">
        <v>2164912</v>
      </c>
      <c r="D22" s="189">
        <v>12759733</v>
      </c>
      <c r="E22" s="189">
        <v>12785036</v>
      </c>
      <c r="F22" s="190">
        <v>0.19830352249533689</v>
      </c>
    </row>
    <row r="23" spans="1:7" ht="15.6" customHeight="1">
      <c r="A23" s="188" t="s">
        <v>165</v>
      </c>
      <c r="B23" s="189">
        <v>351637</v>
      </c>
      <c r="C23" s="189">
        <v>442521</v>
      </c>
      <c r="D23" s="189">
        <v>2498274</v>
      </c>
      <c r="E23" s="189">
        <v>2929777</v>
      </c>
      <c r="F23" s="190">
        <v>17.272044619605381</v>
      </c>
    </row>
    <row r="24" spans="1:7" ht="15.6" customHeight="1">
      <c r="A24" s="188" t="s">
        <v>141</v>
      </c>
      <c r="B24" s="189">
        <v>101545</v>
      </c>
      <c r="C24" s="189">
        <v>164151</v>
      </c>
      <c r="D24" s="189">
        <v>672592</v>
      </c>
      <c r="E24" s="189">
        <v>783335</v>
      </c>
      <c r="F24" s="190">
        <v>16.465108119037989</v>
      </c>
    </row>
    <row r="25" spans="1:7" ht="15.6" customHeight="1">
      <c r="A25" s="188" t="s">
        <v>140</v>
      </c>
      <c r="B25" s="189">
        <v>41115</v>
      </c>
      <c r="C25" s="189">
        <v>39310</v>
      </c>
      <c r="D25" s="189">
        <v>269892</v>
      </c>
      <c r="E25" s="189">
        <v>267629</v>
      </c>
      <c r="F25" s="190">
        <v>-0.83848354156477001</v>
      </c>
    </row>
    <row r="26" spans="1:7" ht="15.6" customHeight="1">
      <c r="A26" s="188" t="s">
        <v>152</v>
      </c>
      <c r="B26" s="189">
        <v>30490</v>
      </c>
      <c r="C26" s="189">
        <v>13144</v>
      </c>
      <c r="D26" s="189">
        <v>421991</v>
      </c>
      <c r="E26" s="189">
        <v>87196</v>
      </c>
      <c r="F26" s="190">
        <v>-79.337000078200717</v>
      </c>
    </row>
    <row r="27" spans="1:7" ht="15.6" customHeight="1">
      <c r="A27" s="188" t="s">
        <v>173</v>
      </c>
      <c r="B27" s="189">
        <v>194749</v>
      </c>
      <c r="C27" s="189">
        <v>210319</v>
      </c>
      <c r="D27" s="189">
        <v>1402926</v>
      </c>
      <c r="E27" s="189">
        <v>1587421</v>
      </c>
      <c r="F27" s="190">
        <v>13.150729261557631</v>
      </c>
    </row>
    <row r="28" spans="1:7" ht="15.6" customHeight="1">
      <c r="A28" s="188" t="s">
        <v>177</v>
      </c>
      <c r="B28" s="189">
        <v>774306</v>
      </c>
      <c r="C28" s="189">
        <v>830970</v>
      </c>
      <c r="D28" s="189">
        <v>5376675</v>
      </c>
      <c r="E28" s="189">
        <v>5154470</v>
      </c>
      <c r="F28" s="190">
        <v>-4.132758628706398</v>
      </c>
    </row>
    <row r="29" spans="1:7" ht="15.6" customHeight="1">
      <c r="A29" s="188" t="s">
        <v>178</v>
      </c>
      <c r="B29" s="189">
        <v>287736</v>
      </c>
      <c r="C29" s="189">
        <v>324216</v>
      </c>
      <c r="D29" s="189">
        <v>2161138</v>
      </c>
      <c r="E29" s="189">
        <v>2212331</v>
      </c>
      <c r="F29" s="190">
        <v>2.3687982905302651</v>
      </c>
    </row>
    <row r="30" spans="1:7" ht="15.6" customHeight="1">
      <c r="A30" s="188" t="s">
        <v>179</v>
      </c>
      <c r="B30" s="189">
        <v>144538</v>
      </c>
      <c r="C30" s="189">
        <v>154751</v>
      </c>
      <c r="D30" s="189">
        <v>965597</v>
      </c>
      <c r="E30" s="189">
        <v>1025196</v>
      </c>
      <c r="F30" s="190">
        <v>6.1722437000114923</v>
      </c>
    </row>
    <row r="31" spans="1:7" ht="15.6" customHeight="1">
      <c r="A31" s="188" t="s">
        <v>180</v>
      </c>
      <c r="B31" s="189">
        <v>167665</v>
      </c>
      <c r="C31" s="189">
        <v>186909</v>
      </c>
      <c r="D31" s="189">
        <v>1190540</v>
      </c>
      <c r="E31" s="189">
        <v>1110478</v>
      </c>
      <c r="F31" s="190">
        <v>-6.7248475481714109</v>
      </c>
    </row>
    <row r="32" spans="1:7" ht="15.6" customHeight="1">
      <c r="A32" s="188" t="s">
        <v>181</v>
      </c>
      <c r="B32" s="189">
        <v>6542196</v>
      </c>
      <c r="C32" s="189">
        <v>6081483</v>
      </c>
      <c r="D32" s="189">
        <v>44147546</v>
      </c>
      <c r="E32" s="189">
        <v>42519464</v>
      </c>
      <c r="F32" s="190">
        <v>-3.6878199300137728</v>
      </c>
    </row>
    <row r="33" spans="1:6" ht="15.6" customHeight="1">
      <c r="A33" s="188" t="s">
        <v>182</v>
      </c>
      <c r="B33" s="189">
        <v>422615</v>
      </c>
      <c r="C33" s="189">
        <v>415750</v>
      </c>
      <c r="D33" s="189">
        <v>2941570</v>
      </c>
      <c r="E33" s="189">
        <v>2883424</v>
      </c>
      <c r="F33" s="190">
        <v>-1.9766995176045441</v>
      </c>
    </row>
    <row r="34" spans="1:6" ht="15.6" customHeight="1">
      <c r="A34" s="188" t="s">
        <v>183</v>
      </c>
      <c r="B34" s="189">
        <v>75401</v>
      </c>
      <c r="C34" s="189">
        <v>76593</v>
      </c>
      <c r="D34" s="189">
        <v>473603</v>
      </c>
      <c r="E34" s="189">
        <v>556833</v>
      </c>
      <c r="F34" s="190">
        <v>17.573790706562249</v>
      </c>
    </row>
    <row r="35" spans="1:6" ht="15.6" customHeight="1">
      <c r="A35" s="156" t="s">
        <v>153</v>
      </c>
      <c r="B35" s="76">
        <f>SUM(B7:B34)</f>
        <v>24422489</v>
      </c>
      <c r="C35" s="77">
        <f>SUM(C7:C34)</f>
        <v>23742059</v>
      </c>
      <c r="D35" s="76">
        <f>SUM(D7:D34)</f>
        <v>165364442</v>
      </c>
      <c r="E35" s="78">
        <f>SUM(E7:E34)</f>
        <v>164090446</v>
      </c>
      <c r="F35" s="177">
        <f>E35*100/D35-100</f>
        <v>-0.77041713719809479</v>
      </c>
    </row>
    <row r="36" spans="1:6" ht="15.6" customHeight="1">
      <c r="A36" s="73" t="s">
        <v>52</v>
      </c>
      <c r="B36" s="72"/>
      <c r="D36" s="72"/>
      <c r="E36" s="23"/>
    </row>
  </sheetData>
  <mergeCells count="3">
    <mergeCell ref="B5:C5"/>
    <mergeCell ref="D5:F5"/>
    <mergeCell ref="A5:A6"/>
  </mergeCells>
  <conditionalFormatting sqref="A7:F34">
    <cfRule type="expression" dxfId="59" priority="2">
      <formula>MOD(ROW(),2)=0</formula>
    </cfRule>
  </conditionalFormatting>
  <conditionalFormatting sqref="F7:F35">
    <cfRule type="expression" dxfId="5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76FFC-FE82-4FFA-9348-ABF56C808976}">
  <sheetPr codeName="Hoja1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59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7</v>
      </c>
      <c r="C7" s="189">
        <v>0</v>
      </c>
      <c r="D7" s="189">
        <v>20</v>
      </c>
      <c r="E7" s="189">
        <v>0</v>
      </c>
      <c r="F7" s="190">
        <v>-100</v>
      </c>
      <c r="G7" s="13"/>
    </row>
    <row r="8" spans="1:14" ht="15.6" customHeight="1">
      <c r="A8" s="188" t="s">
        <v>11</v>
      </c>
      <c r="B8" s="189">
        <v>97962</v>
      </c>
      <c r="C8" s="189">
        <v>139268</v>
      </c>
      <c r="D8" s="189">
        <v>713592</v>
      </c>
      <c r="E8" s="189">
        <v>1056512</v>
      </c>
      <c r="F8" s="190">
        <v>48.055471473895437</v>
      </c>
      <c r="G8" s="6"/>
    </row>
    <row r="9" spans="1:14" ht="15.6" customHeight="1">
      <c r="A9" s="188" t="s">
        <v>8</v>
      </c>
      <c r="B9" s="189">
        <v>22020</v>
      </c>
      <c r="C9" s="189">
        <v>10996</v>
      </c>
      <c r="D9" s="189">
        <v>188852</v>
      </c>
      <c r="E9" s="189">
        <v>94776</v>
      </c>
      <c r="F9" s="190">
        <v>-49.81466968843327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74</v>
      </c>
      <c r="F10" s="190" t="s">
        <v>151</v>
      </c>
    </row>
    <row r="11" spans="1:14" ht="15.6" customHeight="1">
      <c r="A11" s="188" t="s">
        <v>9</v>
      </c>
      <c r="B11" s="189">
        <v>4538051</v>
      </c>
      <c r="C11" s="189">
        <v>4217246</v>
      </c>
      <c r="D11" s="189">
        <v>31265762</v>
      </c>
      <c r="E11" s="189">
        <v>30220395</v>
      </c>
      <c r="F11" s="190">
        <v>-3.3434879981495409</v>
      </c>
    </row>
    <row r="12" spans="1:14" ht="15.6" customHeight="1">
      <c r="A12" s="188" t="s">
        <v>6</v>
      </c>
      <c r="B12" s="189">
        <v>137285</v>
      </c>
      <c r="C12" s="189">
        <v>134579</v>
      </c>
      <c r="D12" s="189">
        <v>935995</v>
      </c>
      <c r="E12" s="189">
        <v>897145</v>
      </c>
      <c r="F12" s="190">
        <v>-4.1506631979871713</v>
      </c>
    </row>
    <row r="13" spans="1:14" ht="15.6" customHeight="1">
      <c r="A13" s="188" t="s">
        <v>175</v>
      </c>
      <c r="B13" s="189">
        <v>30683</v>
      </c>
      <c r="C13" s="189">
        <v>35694</v>
      </c>
      <c r="D13" s="189">
        <v>180132</v>
      </c>
      <c r="E13" s="189">
        <v>181210</v>
      </c>
      <c r="F13" s="190">
        <v>0.59845002553683457</v>
      </c>
    </row>
    <row r="14" spans="1:14" ht="15.6" customHeight="1">
      <c r="A14" s="188" t="s">
        <v>148</v>
      </c>
      <c r="B14" s="189">
        <v>3195089</v>
      </c>
      <c r="C14" s="189">
        <v>2861539</v>
      </c>
      <c r="D14" s="189">
        <v>20990469</v>
      </c>
      <c r="E14" s="189">
        <v>21316416</v>
      </c>
      <c r="F14" s="190">
        <v>1.5528333359297479</v>
      </c>
    </row>
    <row r="15" spans="1:14" ht="15.6" customHeight="1">
      <c r="A15" s="188" t="s">
        <v>145</v>
      </c>
      <c r="B15" s="189">
        <v>432800</v>
      </c>
      <c r="C15" s="189">
        <v>458592</v>
      </c>
      <c r="D15" s="189">
        <v>2819420</v>
      </c>
      <c r="E15" s="189">
        <v>2910029</v>
      </c>
      <c r="F15" s="190">
        <v>3.2137460896212668</v>
      </c>
    </row>
    <row r="16" spans="1:14" ht="15.6" customHeight="1">
      <c r="A16" s="188" t="s">
        <v>144</v>
      </c>
      <c r="B16" s="189">
        <v>43477</v>
      </c>
      <c r="C16" s="189">
        <v>44303</v>
      </c>
      <c r="D16" s="189">
        <v>332383</v>
      </c>
      <c r="E16" s="189">
        <v>326854</v>
      </c>
      <c r="F16" s="190">
        <v>-1.6634424744947871</v>
      </c>
      <c r="G16" s="1"/>
    </row>
    <row r="17" spans="1:7" ht="15.6" customHeight="1">
      <c r="A17" s="188" t="s">
        <v>150</v>
      </c>
      <c r="B17" s="189">
        <v>99333</v>
      </c>
      <c r="C17" s="189">
        <v>132115</v>
      </c>
      <c r="D17" s="189">
        <v>722639</v>
      </c>
      <c r="E17" s="189">
        <v>1100619</v>
      </c>
      <c r="F17" s="190">
        <v>52.305508006072188</v>
      </c>
      <c r="G17" s="2"/>
    </row>
    <row r="18" spans="1:7" ht="15.6" customHeight="1">
      <c r="A18" s="188" t="s">
        <v>147</v>
      </c>
      <c r="B18" s="189">
        <v>5785</v>
      </c>
      <c r="C18" s="189">
        <v>6993</v>
      </c>
      <c r="D18" s="189">
        <v>39702</v>
      </c>
      <c r="E18" s="189">
        <v>45536</v>
      </c>
      <c r="F18" s="190">
        <v>14.694473830033759</v>
      </c>
    </row>
    <row r="19" spans="1:7" ht="15.6" customHeight="1">
      <c r="A19" s="188" t="s">
        <v>143</v>
      </c>
      <c r="B19" s="189">
        <v>12589</v>
      </c>
      <c r="C19" s="189">
        <v>24</v>
      </c>
      <c r="D19" s="189">
        <v>199716</v>
      </c>
      <c r="E19" s="189">
        <v>97495</v>
      </c>
      <c r="F19" s="190">
        <v>-51.183180115764387</v>
      </c>
    </row>
    <row r="20" spans="1:7" ht="15.6" customHeight="1">
      <c r="A20" s="188" t="s">
        <v>142</v>
      </c>
      <c r="B20" s="189">
        <v>90099</v>
      </c>
      <c r="C20" s="189">
        <v>75395</v>
      </c>
      <c r="D20" s="189">
        <v>596084</v>
      </c>
      <c r="E20" s="189">
        <v>592073</v>
      </c>
      <c r="F20" s="190">
        <v>-0.67289174009032138</v>
      </c>
    </row>
    <row r="21" spans="1:7" ht="15.6" customHeight="1">
      <c r="A21" s="188" t="s">
        <v>149</v>
      </c>
      <c r="B21" s="189">
        <v>108413</v>
      </c>
      <c r="C21" s="189">
        <v>63671</v>
      </c>
      <c r="D21" s="189">
        <v>666091</v>
      </c>
      <c r="E21" s="189">
        <v>539322</v>
      </c>
      <c r="F21" s="190">
        <v>-19.031783945436889</v>
      </c>
    </row>
    <row r="22" spans="1:7" ht="15.6" customHeight="1">
      <c r="A22" s="188" t="s">
        <v>146</v>
      </c>
      <c r="B22" s="189">
        <v>1506121</v>
      </c>
      <c r="C22" s="189">
        <v>1630610</v>
      </c>
      <c r="D22" s="189">
        <v>9509434</v>
      </c>
      <c r="E22" s="189">
        <v>9369830</v>
      </c>
      <c r="F22" s="190">
        <v>-1.4680579306823061</v>
      </c>
    </row>
    <row r="23" spans="1:7" ht="15.6" customHeight="1">
      <c r="A23" s="188" t="s">
        <v>165</v>
      </c>
      <c r="B23" s="189">
        <v>314637</v>
      </c>
      <c r="C23" s="189">
        <v>408354</v>
      </c>
      <c r="D23" s="189">
        <v>2245328</v>
      </c>
      <c r="E23" s="189">
        <v>2655840</v>
      </c>
      <c r="F23" s="190">
        <v>18.282941289646772</v>
      </c>
    </row>
    <row r="24" spans="1:7" ht="15.6" customHeight="1">
      <c r="A24" s="188" t="s">
        <v>141</v>
      </c>
      <c r="B24" s="189">
        <v>43856</v>
      </c>
      <c r="C24" s="189">
        <v>106766</v>
      </c>
      <c r="D24" s="189">
        <v>269454</v>
      </c>
      <c r="E24" s="189">
        <v>351535</v>
      </c>
      <c r="F24" s="190">
        <v>30.461971245555819</v>
      </c>
    </row>
    <row r="25" spans="1:7" ht="15.6" customHeight="1">
      <c r="A25" s="188" t="s">
        <v>140</v>
      </c>
      <c r="B25" s="189">
        <v>2769</v>
      </c>
      <c r="C25" s="189">
        <v>2462</v>
      </c>
      <c r="D25" s="189">
        <v>18714</v>
      </c>
      <c r="E25" s="189">
        <v>15154</v>
      </c>
      <c r="F25" s="190">
        <v>-19.023191193758681</v>
      </c>
    </row>
    <row r="26" spans="1:7" ht="15.6" customHeight="1">
      <c r="A26" s="188" t="s">
        <v>152</v>
      </c>
      <c r="B26" s="189">
        <v>60</v>
      </c>
      <c r="C26" s="189">
        <v>0</v>
      </c>
      <c r="D26" s="189">
        <v>969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14</v>
      </c>
      <c r="E27" s="189">
        <v>29</v>
      </c>
      <c r="F27" s="190">
        <v>107.1428571428571</v>
      </c>
    </row>
    <row r="28" spans="1:7" ht="15.6" customHeight="1">
      <c r="A28" s="188" t="s">
        <v>177</v>
      </c>
      <c r="B28" s="189">
        <v>359953</v>
      </c>
      <c r="C28" s="189">
        <v>411001</v>
      </c>
      <c r="D28" s="189">
        <v>2694540</v>
      </c>
      <c r="E28" s="189">
        <v>2420533</v>
      </c>
      <c r="F28" s="190">
        <v>-10.16897132720241</v>
      </c>
    </row>
    <row r="29" spans="1:7" ht="15.6" customHeight="1">
      <c r="A29" s="188" t="s">
        <v>178</v>
      </c>
      <c r="B29" s="189">
        <v>110768</v>
      </c>
      <c r="C29" s="189">
        <v>131351</v>
      </c>
      <c r="D29" s="189">
        <v>824236</v>
      </c>
      <c r="E29" s="189">
        <v>905273</v>
      </c>
      <c r="F29" s="190">
        <v>9.8317714829247933</v>
      </c>
    </row>
    <row r="30" spans="1:7" ht="15.6" customHeight="1">
      <c r="A30" s="188" t="s">
        <v>179</v>
      </c>
      <c r="B30" s="189">
        <v>99133</v>
      </c>
      <c r="C30" s="189">
        <v>106095</v>
      </c>
      <c r="D30" s="189">
        <v>625347</v>
      </c>
      <c r="E30" s="189">
        <v>672415</v>
      </c>
      <c r="F30" s="190">
        <v>7.5267011755073554</v>
      </c>
    </row>
    <row r="31" spans="1:7" ht="15.6" customHeight="1">
      <c r="A31" s="188" t="s">
        <v>180</v>
      </c>
      <c r="B31" s="189">
        <v>13951</v>
      </c>
      <c r="C31" s="189">
        <v>13939</v>
      </c>
      <c r="D31" s="189">
        <v>85558</v>
      </c>
      <c r="E31" s="189">
        <v>89832</v>
      </c>
      <c r="F31" s="190">
        <v>4.9954416886790227</v>
      </c>
    </row>
    <row r="32" spans="1:7" ht="15.6" customHeight="1">
      <c r="A32" s="188" t="s">
        <v>181</v>
      </c>
      <c r="B32" s="189">
        <v>5143790</v>
      </c>
      <c r="C32" s="189">
        <v>4781288</v>
      </c>
      <c r="D32" s="189">
        <v>34745954</v>
      </c>
      <c r="E32" s="189">
        <v>33115753</v>
      </c>
      <c r="F32" s="190">
        <v>-4.691772170077698</v>
      </c>
    </row>
    <row r="33" spans="1:6" ht="15.6" customHeight="1">
      <c r="A33" s="188" t="s">
        <v>182</v>
      </c>
      <c r="B33" s="189">
        <v>270342</v>
      </c>
      <c r="C33" s="189">
        <v>262611</v>
      </c>
      <c r="D33" s="189">
        <v>1849873</v>
      </c>
      <c r="E33" s="189">
        <v>1839226</v>
      </c>
      <c r="F33" s="190">
        <v>-0.57555302445086909</v>
      </c>
    </row>
    <row r="34" spans="1:6" ht="15.6" customHeight="1">
      <c r="A34" s="188" t="s">
        <v>183</v>
      </c>
      <c r="B34" s="189">
        <v>24951</v>
      </c>
      <c r="C34" s="189">
        <v>29353</v>
      </c>
      <c r="D34" s="189">
        <v>168765</v>
      </c>
      <c r="E34" s="189">
        <v>205839</v>
      </c>
      <c r="F34" s="190">
        <v>21.967825082214919</v>
      </c>
    </row>
    <row r="35" spans="1:6" ht="15.6" customHeight="1">
      <c r="A35" s="156" t="s">
        <v>153</v>
      </c>
      <c r="B35" s="76">
        <f>SUM(B7:B34)</f>
        <v>16703924</v>
      </c>
      <c r="C35" s="77">
        <f>SUM(C7:C34)</f>
        <v>16064245</v>
      </c>
      <c r="D35" s="178">
        <f>SUM(D7:D34)</f>
        <v>112689043</v>
      </c>
      <c r="E35" s="78">
        <f>SUM(E7:E34)</f>
        <v>111019715</v>
      </c>
      <c r="F35" s="140">
        <f>E35*100/D35-100</f>
        <v>-1.4813578636922102</v>
      </c>
    </row>
    <row r="36" spans="1:6" ht="15.6" customHeight="1">
      <c r="A36" s="73" t="s">
        <v>52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57" priority="2">
      <formula>MOD(ROW(),2)=0</formula>
    </cfRule>
  </conditionalFormatting>
  <conditionalFormatting sqref="F7:F35">
    <cfRule type="expression" dxfId="5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53B46-231B-4A58-AF2A-21E75F414A6C}">
  <sheetPr codeName="Hoja12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60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4699.5330000000004</v>
      </c>
      <c r="C7" s="189">
        <v>3363.0230000000001</v>
      </c>
      <c r="D7" s="189">
        <v>16164.937</v>
      </c>
      <c r="E7" s="189">
        <v>14110.884</v>
      </c>
      <c r="F7" s="190">
        <v>-12.706841975319801</v>
      </c>
      <c r="G7" s="37"/>
    </row>
    <row r="8" spans="1:14" ht="15.6" customHeight="1">
      <c r="A8" s="188" t="s">
        <v>11</v>
      </c>
      <c r="B8" s="189">
        <v>0</v>
      </c>
      <c r="C8" s="189">
        <v>0</v>
      </c>
      <c r="D8" s="189">
        <v>555.95299999999997</v>
      </c>
      <c r="E8" s="189">
        <v>0</v>
      </c>
      <c r="F8" s="190">
        <v>-100</v>
      </c>
      <c r="G8" s="6"/>
    </row>
    <row r="9" spans="1:14" ht="15.6" customHeight="1">
      <c r="A9" s="188" t="s">
        <v>8</v>
      </c>
      <c r="B9" s="189">
        <v>605.98500000000001</v>
      </c>
      <c r="C9" s="189">
        <v>582.91600000000005</v>
      </c>
      <c r="D9" s="189">
        <v>3100.252</v>
      </c>
      <c r="E9" s="189">
        <v>2199.2640000000001</v>
      </c>
      <c r="F9" s="190">
        <v>-29.061766591877038</v>
      </c>
      <c r="G9" s="6"/>
    </row>
    <row r="10" spans="1:14" ht="15.6" customHeight="1">
      <c r="A10" s="188" t="s">
        <v>10</v>
      </c>
      <c r="B10" s="189">
        <v>1597.4970000000001</v>
      </c>
      <c r="C10" s="189">
        <v>1494.51</v>
      </c>
      <c r="D10" s="189">
        <v>8011.1529999999984</v>
      </c>
      <c r="E10" s="189">
        <v>5791.9669999999996</v>
      </c>
      <c r="F10" s="190">
        <v>-27.701206056107011</v>
      </c>
    </row>
    <row r="11" spans="1:14" ht="15.6" customHeight="1">
      <c r="A11" s="188" t="s">
        <v>9</v>
      </c>
      <c r="B11" s="189">
        <v>130.78200000000001</v>
      </c>
      <c r="C11" s="189">
        <v>113.595</v>
      </c>
      <c r="D11" s="189">
        <v>694.66300000000001</v>
      </c>
      <c r="E11" s="189">
        <v>515.96</v>
      </c>
      <c r="F11" s="190">
        <v>-25.72513578526566</v>
      </c>
    </row>
    <row r="12" spans="1:14" ht="15.6" customHeight="1">
      <c r="A12" s="188" t="s">
        <v>6</v>
      </c>
      <c r="B12" s="189">
        <v>1487.184</v>
      </c>
      <c r="C12" s="189">
        <v>972.803</v>
      </c>
      <c r="D12" s="189">
        <v>7295.098</v>
      </c>
      <c r="E12" s="189">
        <v>5675.1550000000007</v>
      </c>
      <c r="F12" s="190">
        <v>-22.205911421614889</v>
      </c>
    </row>
    <row r="13" spans="1:14" ht="15.6" customHeight="1">
      <c r="A13" s="188" t="s">
        <v>175</v>
      </c>
      <c r="B13" s="189">
        <v>169.00800000000001</v>
      </c>
      <c r="C13" s="189">
        <v>37.542000000000002</v>
      </c>
      <c r="D13" s="189">
        <v>1217.001</v>
      </c>
      <c r="E13" s="189">
        <v>862.88499999999976</v>
      </c>
      <c r="F13" s="190">
        <v>-29.097428843526028</v>
      </c>
    </row>
    <row r="14" spans="1:14" ht="15.6" customHeight="1">
      <c r="A14" s="188" t="s">
        <v>148</v>
      </c>
      <c r="B14" s="189">
        <v>95.334000000000003</v>
      </c>
      <c r="C14" s="189">
        <v>201.477</v>
      </c>
      <c r="D14" s="189">
        <v>943.57799999999997</v>
      </c>
      <c r="E14" s="189">
        <v>861.053</v>
      </c>
      <c r="F14" s="190">
        <v>-8.7459648274970334</v>
      </c>
    </row>
    <row r="15" spans="1:14" ht="15.6" customHeight="1">
      <c r="A15" s="188" t="s">
        <v>145</v>
      </c>
      <c r="B15" s="189">
        <v>0</v>
      </c>
      <c r="C15" s="189">
        <v>0</v>
      </c>
      <c r="D15" s="189">
        <v>0</v>
      </c>
      <c r="E15" s="189">
        <v>0</v>
      </c>
      <c r="F15" s="190" t="s">
        <v>151</v>
      </c>
    </row>
    <row r="16" spans="1:14" ht="15.6" customHeight="1">
      <c r="A16" s="188" t="s">
        <v>144</v>
      </c>
      <c r="B16" s="189">
        <v>74.203999999999994</v>
      </c>
      <c r="C16" s="189">
        <v>44.408999999999999</v>
      </c>
      <c r="D16" s="189">
        <v>233.42400000000001</v>
      </c>
      <c r="E16" s="189">
        <v>96.817000000000007</v>
      </c>
      <c r="F16" s="190">
        <v>-58.523116731784221</v>
      </c>
      <c r="G16" s="1"/>
    </row>
    <row r="17" spans="1:7" ht="15.6" customHeight="1">
      <c r="A17" s="188" t="s">
        <v>150</v>
      </c>
      <c r="B17" s="189">
        <v>188.2</v>
      </c>
      <c r="C17" s="189">
        <v>268.94200000000001</v>
      </c>
      <c r="D17" s="189">
        <v>1364.3040000000001</v>
      </c>
      <c r="E17" s="189">
        <v>1629.8209999999999</v>
      </c>
      <c r="F17" s="190">
        <v>19.461718209431329</v>
      </c>
      <c r="G17" s="2"/>
    </row>
    <row r="18" spans="1:7" ht="15.6" customHeight="1">
      <c r="A18" s="188" t="s">
        <v>147</v>
      </c>
      <c r="B18" s="189">
        <v>6.1079999999999997</v>
      </c>
      <c r="C18" s="189">
        <v>0</v>
      </c>
      <c r="D18" s="189">
        <v>17.030999999999999</v>
      </c>
      <c r="E18" s="189">
        <v>6.7069999999999999</v>
      </c>
      <c r="F18" s="190">
        <v>-60.618871469672953</v>
      </c>
    </row>
    <row r="19" spans="1:7" ht="15.6" customHeight="1">
      <c r="A19" s="188" t="s">
        <v>143</v>
      </c>
      <c r="B19" s="189">
        <v>7.69</v>
      </c>
      <c r="C19" s="189">
        <v>6.016</v>
      </c>
      <c r="D19" s="189">
        <v>74.447999999999993</v>
      </c>
      <c r="E19" s="189">
        <v>48.125999999999998</v>
      </c>
      <c r="F19" s="190">
        <v>-35.356221792392013</v>
      </c>
    </row>
    <row r="20" spans="1:7" ht="15.6" customHeight="1">
      <c r="A20" s="188" t="s">
        <v>142</v>
      </c>
      <c r="B20" s="189">
        <v>984.55099999999982</v>
      </c>
      <c r="C20" s="189">
        <v>1559.066</v>
      </c>
      <c r="D20" s="189">
        <v>10647.472</v>
      </c>
      <c r="E20" s="189">
        <v>9101.6630000000005</v>
      </c>
      <c r="F20" s="190">
        <v>-14.518084668360711</v>
      </c>
    </row>
    <row r="21" spans="1:7" ht="15.6" customHeight="1">
      <c r="A21" s="188" t="s">
        <v>149</v>
      </c>
      <c r="B21" s="189">
        <v>12.195</v>
      </c>
      <c r="C21" s="189">
        <v>15.003</v>
      </c>
      <c r="D21" s="189">
        <v>82.847999999999999</v>
      </c>
      <c r="E21" s="189">
        <v>86.727999999999994</v>
      </c>
      <c r="F21" s="190">
        <v>4.6832753959057527</v>
      </c>
    </row>
    <row r="22" spans="1:7" ht="15.6" customHeight="1">
      <c r="A22" s="188" t="s">
        <v>146</v>
      </c>
      <c r="B22" s="189">
        <v>89.693999999999988</v>
      </c>
      <c r="C22" s="189">
        <v>126.935</v>
      </c>
      <c r="D22" s="189">
        <v>368.79300000000012</v>
      </c>
      <c r="E22" s="189">
        <v>451.84399999999988</v>
      </c>
      <c r="F22" s="190">
        <v>22.519679061153511</v>
      </c>
    </row>
    <row r="23" spans="1:7" ht="15.6" customHeight="1">
      <c r="A23" s="188" t="s">
        <v>165</v>
      </c>
      <c r="B23" s="189">
        <v>2.0619999999999998</v>
      </c>
      <c r="C23" s="189">
        <v>0.89600000000000002</v>
      </c>
      <c r="D23" s="189">
        <v>13.367000000000001</v>
      </c>
      <c r="E23" s="189">
        <v>13.417</v>
      </c>
      <c r="F23" s="190">
        <v>0.37405550983767449</v>
      </c>
    </row>
    <row r="24" spans="1:7" ht="15.6" customHeight="1">
      <c r="A24" s="188" t="s">
        <v>141</v>
      </c>
      <c r="B24" s="189">
        <v>138.04</v>
      </c>
      <c r="C24" s="189">
        <v>175.066</v>
      </c>
      <c r="D24" s="189">
        <v>1140.1769999999999</v>
      </c>
      <c r="E24" s="189">
        <v>1221.9269999999999</v>
      </c>
      <c r="F24" s="190">
        <v>7.169939404145155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90.703000000000003</v>
      </c>
      <c r="C26" s="189">
        <v>108.624</v>
      </c>
      <c r="D26" s="189">
        <v>509.26400000000001</v>
      </c>
      <c r="E26" s="189">
        <v>435.01600000000002</v>
      </c>
      <c r="F26" s="190">
        <v>-14.579471551101211</v>
      </c>
    </row>
    <row r="27" spans="1:7" ht="15.6" customHeight="1">
      <c r="A27" s="188" t="s">
        <v>173</v>
      </c>
      <c r="B27" s="189">
        <v>1047.2560000000001</v>
      </c>
      <c r="C27" s="189">
        <v>804.92200000000003</v>
      </c>
      <c r="D27" s="189">
        <v>11891.642</v>
      </c>
      <c r="E27" s="189">
        <v>9521.2259999999987</v>
      </c>
      <c r="F27" s="190">
        <v>-19.93346251089633</v>
      </c>
    </row>
    <row r="28" spans="1:7" ht="15.6" customHeight="1">
      <c r="A28" s="188" t="s">
        <v>177</v>
      </c>
      <c r="B28" s="189">
        <v>138.898</v>
      </c>
      <c r="C28" s="189">
        <v>77.569000000000003</v>
      </c>
      <c r="D28" s="189">
        <v>1010.4059999999999</v>
      </c>
      <c r="E28" s="189">
        <v>958.58799999999997</v>
      </c>
      <c r="F28" s="190">
        <v>-5.1284335207827496</v>
      </c>
    </row>
    <row r="29" spans="1:7" ht="15.6" customHeight="1">
      <c r="A29" s="188" t="s">
        <v>178</v>
      </c>
      <c r="B29" s="189">
        <v>271.99200000000002</v>
      </c>
      <c r="C29" s="189">
        <v>221.93600000000001</v>
      </c>
      <c r="D29" s="189">
        <v>1918.45</v>
      </c>
      <c r="E29" s="189">
        <v>1162.232</v>
      </c>
      <c r="F29" s="190">
        <v>-39.418176131773073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151.23599999999999</v>
      </c>
      <c r="C31" s="189">
        <v>210.65700000000001</v>
      </c>
      <c r="D31" s="189">
        <v>741.7399999999999</v>
      </c>
      <c r="E31" s="189">
        <v>969.9849999999999</v>
      </c>
      <c r="F31" s="190">
        <v>30.771564159948241</v>
      </c>
    </row>
    <row r="32" spans="1:7" ht="15.6" customHeight="1">
      <c r="A32" s="188" t="s">
        <v>181</v>
      </c>
      <c r="B32" s="189">
        <v>47.753</v>
      </c>
      <c r="C32" s="189">
        <v>47.753</v>
      </c>
      <c r="D32" s="189">
        <v>578.06000000000017</v>
      </c>
      <c r="E32" s="189">
        <v>729.32399999999996</v>
      </c>
      <c r="F32" s="190">
        <v>26.167525862367189</v>
      </c>
    </row>
    <row r="33" spans="1:6" ht="15.6" customHeight="1">
      <c r="A33" s="188" t="s">
        <v>182</v>
      </c>
      <c r="B33" s="189">
        <v>2469.8910000000001</v>
      </c>
      <c r="C33" s="189">
        <v>3285.3960000000002</v>
      </c>
      <c r="D33" s="189">
        <v>16064.977999999999</v>
      </c>
      <c r="E33" s="189">
        <v>15856.413</v>
      </c>
      <c r="F33" s="190">
        <v>-1.2982588584932699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14505.796</v>
      </c>
      <c r="C35" s="77">
        <f>SUM(C7:C34)</f>
        <v>13719.056000000002</v>
      </c>
      <c r="D35" s="76">
        <f>SUM(D7:D34)</f>
        <v>84639.039000000004</v>
      </c>
      <c r="E35" s="78">
        <f>SUM(E7:E34)</f>
        <v>72307.002000000008</v>
      </c>
      <c r="F35" s="140">
        <f>E35*100/D35-100</f>
        <v>-14.570152432850747</v>
      </c>
    </row>
    <row r="36" spans="1:6" ht="15.6" customHeight="1">
      <c r="A36" s="73" t="s">
        <v>86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55" priority="2">
      <formula>MOD(ROW(),2)=0</formula>
    </cfRule>
  </conditionalFormatting>
  <conditionalFormatting sqref="F7:F35">
    <cfRule type="expression" dxfId="5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08277-4096-4D66-9947-D216A5265C1C}">
  <sheetPr codeName="Hoja13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5052</v>
      </c>
      <c r="C7" s="189">
        <v>5330</v>
      </c>
      <c r="D7" s="189">
        <v>39937</v>
      </c>
      <c r="E7" s="189">
        <v>28499</v>
      </c>
      <c r="F7" s="190">
        <v>-28.64010817036834</v>
      </c>
      <c r="G7" s="37"/>
    </row>
    <row r="8" spans="1:14" ht="15.6" customHeight="1">
      <c r="A8" s="188" t="s">
        <v>11</v>
      </c>
      <c r="B8" s="189">
        <v>1386</v>
      </c>
      <c r="C8" s="189">
        <v>2060</v>
      </c>
      <c r="D8" s="189">
        <v>9643</v>
      </c>
      <c r="E8" s="189">
        <v>12997</v>
      </c>
      <c r="F8" s="190">
        <v>34.781706937675011</v>
      </c>
      <c r="G8" s="6"/>
    </row>
    <row r="9" spans="1:14" ht="15.6" customHeight="1">
      <c r="A9" s="188" t="s">
        <v>8</v>
      </c>
      <c r="B9" s="189">
        <v>12949</v>
      </c>
      <c r="C9" s="189">
        <v>12717</v>
      </c>
      <c r="D9" s="189">
        <v>46632</v>
      </c>
      <c r="E9" s="189">
        <v>44321</v>
      </c>
      <c r="F9" s="190">
        <v>-4.9558243266426558</v>
      </c>
      <c r="G9" s="6"/>
    </row>
    <row r="10" spans="1:14" ht="15.6" customHeight="1">
      <c r="A10" s="188" t="s">
        <v>10</v>
      </c>
      <c r="B10" s="189">
        <v>5431</v>
      </c>
      <c r="C10" s="189">
        <v>5864</v>
      </c>
      <c r="D10" s="189">
        <v>29649</v>
      </c>
      <c r="E10" s="189">
        <v>26757</v>
      </c>
      <c r="F10" s="190">
        <v>-9.7541232419305857</v>
      </c>
    </row>
    <row r="11" spans="1:14" ht="15.6" customHeight="1">
      <c r="A11" s="188" t="s">
        <v>9</v>
      </c>
      <c r="B11" s="189">
        <v>267885</v>
      </c>
      <c r="C11" s="189">
        <v>299006</v>
      </c>
      <c r="D11" s="189">
        <v>1801859</v>
      </c>
      <c r="E11" s="189">
        <v>1808132</v>
      </c>
      <c r="F11" s="190">
        <v>0.34814044828146962</v>
      </c>
    </row>
    <row r="12" spans="1:14" ht="15.6" customHeight="1">
      <c r="A12" s="188" t="s">
        <v>6</v>
      </c>
      <c r="B12" s="189">
        <v>15446</v>
      </c>
      <c r="C12" s="189">
        <v>16539</v>
      </c>
      <c r="D12" s="189">
        <v>71644</v>
      </c>
      <c r="E12" s="189">
        <v>84507</v>
      </c>
      <c r="F12" s="190">
        <v>17.954050583440349</v>
      </c>
    </row>
    <row r="13" spans="1:14" ht="15.6" customHeight="1">
      <c r="A13" s="188" t="s">
        <v>175</v>
      </c>
      <c r="B13" s="189">
        <v>15869</v>
      </c>
      <c r="C13" s="189">
        <v>14860</v>
      </c>
      <c r="D13" s="189">
        <v>76931</v>
      </c>
      <c r="E13" s="189">
        <v>64809</v>
      </c>
      <c r="F13" s="190">
        <v>-15.756977031365761</v>
      </c>
    </row>
    <row r="14" spans="1:14" ht="15.6" customHeight="1">
      <c r="A14" s="188" t="s">
        <v>148</v>
      </c>
      <c r="B14" s="189">
        <v>161949</v>
      </c>
      <c r="C14" s="189">
        <v>162506</v>
      </c>
      <c r="D14" s="189">
        <v>1004061</v>
      </c>
      <c r="E14" s="189">
        <v>1063026</v>
      </c>
      <c r="F14" s="190">
        <v>5.8726511636245249</v>
      </c>
    </row>
    <row r="15" spans="1:14" ht="15.6" customHeight="1">
      <c r="A15" s="188" t="s">
        <v>145</v>
      </c>
      <c r="B15" s="189">
        <v>2311</v>
      </c>
      <c r="C15" s="189">
        <v>4988</v>
      </c>
      <c r="D15" s="189">
        <v>14539</v>
      </c>
      <c r="E15" s="189">
        <v>16978</v>
      </c>
      <c r="F15" s="190">
        <v>16.775569158814221</v>
      </c>
    </row>
    <row r="16" spans="1:14" ht="15.6" customHeight="1">
      <c r="A16" s="188" t="s">
        <v>144</v>
      </c>
      <c r="B16" s="189">
        <v>20446</v>
      </c>
      <c r="C16" s="189">
        <v>22151</v>
      </c>
      <c r="D16" s="189">
        <v>142047</v>
      </c>
      <c r="E16" s="189">
        <v>155951</v>
      </c>
      <c r="F16" s="190">
        <v>9.7883095031926075</v>
      </c>
      <c r="G16" s="1"/>
    </row>
    <row r="17" spans="1:7" ht="15.6" customHeight="1">
      <c r="A17" s="188" t="s">
        <v>150</v>
      </c>
      <c r="B17" s="189">
        <v>2731</v>
      </c>
      <c r="C17" s="189">
        <v>2383</v>
      </c>
      <c r="D17" s="189">
        <v>13604</v>
      </c>
      <c r="E17" s="189">
        <v>16389</v>
      </c>
      <c r="F17" s="190">
        <v>20.4719200235225</v>
      </c>
      <c r="G17" s="2"/>
    </row>
    <row r="18" spans="1:7" ht="15.6" customHeight="1">
      <c r="A18" s="188" t="s">
        <v>147</v>
      </c>
      <c r="B18" s="189">
        <v>51337</v>
      </c>
      <c r="C18" s="189">
        <v>67164</v>
      </c>
      <c r="D18" s="189">
        <v>432970</v>
      </c>
      <c r="E18" s="189">
        <v>445911</v>
      </c>
      <c r="F18" s="190">
        <v>2.9888906852668811</v>
      </c>
    </row>
    <row r="19" spans="1:7" ht="15.6" customHeight="1">
      <c r="A19" s="188" t="s">
        <v>143</v>
      </c>
      <c r="B19" s="189">
        <v>2882</v>
      </c>
      <c r="C19" s="189">
        <v>1941</v>
      </c>
      <c r="D19" s="189">
        <v>9933</v>
      </c>
      <c r="E19" s="189">
        <v>7410</v>
      </c>
      <c r="F19" s="190">
        <v>-25.400181214134701</v>
      </c>
    </row>
    <row r="20" spans="1:7" ht="15.6" customHeight="1">
      <c r="A20" s="188" t="s">
        <v>142</v>
      </c>
      <c r="B20" s="189">
        <v>5258</v>
      </c>
      <c r="C20" s="189">
        <v>0</v>
      </c>
      <c r="D20" s="189">
        <v>18124</v>
      </c>
      <c r="E20" s="189">
        <v>10259</v>
      </c>
      <c r="F20" s="190">
        <v>-43.395497682630769</v>
      </c>
    </row>
    <row r="21" spans="1:7" ht="15.6" customHeight="1">
      <c r="A21" s="188" t="s">
        <v>149</v>
      </c>
      <c r="B21" s="189">
        <v>6511</v>
      </c>
      <c r="C21" s="189">
        <v>11754</v>
      </c>
      <c r="D21" s="189">
        <v>75088</v>
      </c>
      <c r="E21" s="189">
        <v>92820</v>
      </c>
      <c r="F21" s="190">
        <v>23.61495844875347</v>
      </c>
    </row>
    <row r="22" spans="1:7" ht="15.6" customHeight="1">
      <c r="A22" s="188" t="s">
        <v>146</v>
      </c>
      <c r="B22" s="189">
        <v>247328</v>
      </c>
      <c r="C22" s="189">
        <v>233765</v>
      </c>
      <c r="D22" s="189">
        <v>1766472</v>
      </c>
      <c r="E22" s="189">
        <v>1726492</v>
      </c>
      <c r="F22" s="190">
        <v>-2.2632682544642648</v>
      </c>
    </row>
    <row r="23" spans="1:7" ht="15.6" customHeight="1">
      <c r="A23" s="188" t="s">
        <v>165</v>
      </c>
      <c r="B23" s="189">
        <v>4932</v>
      </c>
      <c r="C23" s="189">
        <v>13717</v>
      </c>
      <c r="D23" s="189">
        <v>37987</v>
      </c>
      <c r="E23" s="189">
        <v>78987</v>
      </c>
      <c r="F23" s="190">
        <v>107.931660831337</v>
      </c>
    </row>
    <row r="24" spans="1:7" ht="15.6" customHeight="1">
      <c r="A24" s="188" t="s">
        <v>141</v>
      </c>
      <c r="B24" s="189">
        <v>1271</v>
      </c>
      <c r="C24" s="189">
        <v>684</v>
      </c>
      <c r="D24" s="189">
        <v>14728</v>
      </c>
      <c r="E24" s="189">
        <v>11784</v>
      </c>
      <c r="F24" s="190">
        <v>-19.989136338946221</v>
      </c>
    </row>
    <row r="25" spans="1:7" ht="15.6" customHeight="1">
      <c r="A25" s="188" t="s">
        <v>140</v>
      </c>
      <c r="B25" s="189">
        <v>0</v>
      </c>
      <c r="C25" s="189">
        <v>260</v>
      </c>
      <c r="D25" s="189">
        <v>2935</v>
      </c>
      <c r="E25" s="189">
        <v>2176</v>
      </c>
      <c r="F25" s="190">
        <v>-25.860306643952299</v>
      </c>
    </row>
    <row r="26" spans="1:7" ht="15.6" customHeight="1">
      <c r="A26" s="188" t="s">
        <v>152</v>
      </c>
      <c r="B26" s="189">
        <v>3435</v>
      </c>
      <c r="C26" s="189">
        <v>3159</v>
      </c>
      <c r="D26" s="189">
        <v>15299</v>
      </c>
      <c r="E26" s="189">
        <v>14083</v>
      </c>
      <c r="F26" s="190">
        <v>-7.9482319105823933</v>
      </c>
    </row>
    <row r="27" spans="1:7" ht="15.6" customHeight="1">
      <c r="A27" s="188" t="s">
        <v>173</v>
      </c>
      <c r="B27" s="189">
        <v>2443</v>
      </c>
      <c r="C27" s="189">
        <v>1838</v>
      </c>
      <c r="D27" s="189">
        <v>18840</v>
      </c>
      <c r="E27" s="189">
        <v>18637</v>
      </c>
      <c r="F27" s="190">
        <v>-1.07749469214437</v>
      </c>
    </row>
    <row r="28" spans="1:7" ht="15.6" customHeight="1">
      <c r="A28" s="188" t="s">
        <v>177</v>
      </c>
      <c r="B28" s="189">
        <v>47141</v>
      </c>
      <c r="C28" s="189">
        <v>15254</v>
      </c>
      <c r="D28" s="189">
        <v>458568</v>
      </c>
      <c r="E28" s="189">
        <v>551550</v>
      </c>
      <c r="F28" s="190">
        <v>20.27660019887999</v>
      </c>
    </row>
    <row r="29" spans="1:7" ht="15.6" customHeight="1">
      <c r="A29" s="188" t="s">
        <v>178</v>
      </c>
      <c r="B29" s="189">
        <v>4155</v>
      </c>
      <c r="C29" s="189">
        <v>3440</v>
      </c>
      <c r="D29" s="189">
        <v>30953</v>
      </c>
      <c r="E29" s="189">
        <v>26815</v>
      </c>
      <c r="F29" s="190">
        <v>-13.368655703809001</v>
      </c>
    </row>
    <row r="30" spans="1:7" ht="15.6" customHeight="1">
      <c r="A30" s="188" t="s">
        <v>179</v>
      </c>
      <c r="B30" s="189">
        <v>2629</v>
      </c>
      <c r="C30" s="189">
        <v>1923</v>
      </c>
      <c r="D30" s="189">
        <v>22108</v>
      </c>
      <c r="E30" s="189">
        <v>19637</v>
      </c>
      <c r="F30" s="190">
        <v>-11.17694952053556</v>
      </c>
    </row>
    <row r="31" spans="1:7" ht="15.6" customHeight="1">
      <c r="A31" s="188" t="s">
        <v>180</v>
      </c>
      <c r="B31" s="189">
        <v>35573</v>
      </c>
      <c r="C31" s="189">
        <v>9654</v>
      </c>
      <c r="D31" s="189">
        <v>87218</v>
      </c>
      <c r="E31" s="189">
        <v>66306</v>
      </c>
      <c r="F31" s="190">
        <v>-23.97670205691486</v>
      </c>
    </row>
    <row r="32" spans="1:7" ht="15.6" customHeight="1">
      <c r="A32" s="188" t="s">
        <v>181</v>
      </c>
      <c r="B32" s="189">
        <v>54016</v>
      </c>
      <c r="C32" s="189">
        <v>47983</v>
      </c>
      <c r="D32" s="189">
        <v>348780</v>
      </c>
      <c r="E32" s="189">
        <v>365093</v>
      </c>
      <c r="F32" s="190">
        <v>4.6771603876369028</v>
      </c>
    </row>
    <row r="33" spans="1:6" ht="15.6" customHeight="1">
      <c r="A33" s="188" t="s">
        <v>182</v>
      </c>
      <c r="B33" s="189">
        <v>10055</v>
      </c>
      <c r="C33" s="189">
        <v>7811</v>
      </c>
      <c r="D33" s="189">
        <v>75216</v>
      </c>
      <c r="E33" s="189">
        <v>39805</v>
      </c>
      <c r="F33" s="190">
        <v>-47.079078919378858</v>
      </c>
    </row>
    <row r="34" spans="1:6" ht="15.6" customHeight="1">
      <c r="A34" s="188" t="s">
        <v>183</v>
      </c>
      <c r="B34" s="189">
        <v>945</v>
      </c>
      <c r="C34" s="189">
        <v>758</v>
      </c>
      <c r="D34" s="189">
        <v>4313</v>
      </c>
      <c r="E34" s="189">
        <v>5982</v>
      </c>
      <c r="F34" s="190">
        <v>38.696962670994679</v>
      </c>
    </row>
    <row r="35" spans="1:6" ht="15.6" customHeight="1">
      <c r="A35" s="156" t="s">
        <v>153</v>
      </c>
      <c r="B35" s="76">
        <f>SUM(B7:B34)</f>
        <v>991366</v>
      </c>
      <c r="C35" s="77">
        <f>SUM(C7:C34)</f>
        <v>969509</v>
      </c>
      <c r="D35" s="178">
        <f>SUM(D7:D34)</f>
        <v>6670078</v>
      </c>
      <c r="E35" s="178">
        <f>SUM(E7:E34)</f>
        <v>6806113</v>
      </c>
      <c r="F35" s="140">
        <f>E35*100/D35-100</f>
        <v>2.0394813973689594</v>
      </c>
    </row>
    <row r="36" spans="1:6" ht="15.6" customHeight="1">
      <c r="A36" s="73" t="s">
        <v>160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53" priority="2">
      <formula>MOD(ROW(),2)=0</formula>
    </cfRule>
  </conditionalFormatting>
  <conditionalFormatting sqref="F7:F35">
    <cfRule type="expression" dxfId="5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1D682-1DC7-4A56-B1EA-33EC86436599}">
  <sheetPr codeName="Hoja14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62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4074</v>
      </c>
      <c r="C7" s="189">
        <v>4480</v>
      </c>
      <c r="D7" s="189">
        <v>21381</v>
      </c>
      <c r="E7" s="189">
        <v>18303</v>
      </c>
      <c r="F7" s="190">
        <v>-14.39595902904448</v>
      </c>
      <c r="G7" s="37"/>
    </row>
    <row r="8" spans="1:14" ht="15.6" customHeight="1">
      <c r="A8" s="188" t="s">
        <v>11</v>
      </c>
      <c r="B8" s="189">
        <v>216</v>
      </c>
      <c r="C8" s="189">
        <v>154</v>
      </c>
      <c r="D8" s="189">
        <v>943</v>
      </c>
      <c r="E8" s="189">
        <v>1161</v>
      </c>
      <c r="F8" s="190">
        <v>23.117709437963939</v>
      </c>
      <c r="G8" s="6"/>
    </row>
    <row r="9" spans="1:14" ht="15.6" customHeight="1">
      <c r="A9" s="188" t="s">
        <v>8</v>
      </c>
      <c r="B9" s="189">
        <v>5774</v>
      </c>
      <c r="C9" s="189">
        <v>5579</v>
      </c>
      <c r="D9" s="189">
        <v>19407</v>
      </c>
      <c r="E9" s="189">
        <v>17988</v>
      </c>
      <c r="F9" s="190">
        <v>-7.3117947132477923</v>
      </c>
      <c r="G9" s="6"/>
    </row>
    <row r="10" spans="1:14" ht="15.6" customHeight="1">
      <c r="A10" s="188" t="s">
        <v>10</v>
      </c>
      <c r="B10" s="189">
        <v>1214</v>
      </c>
      <c r="C10" s="189">
        <v>1875</v>
      </c>
      <c r="D10" s="189">
        <v>8209</v>
      </c>
      <c r="E10" s="189">
        <v>7411</v>
      </c>
      <c r="F10" s="190">
        <v>-9.7210378852478954</v>
      </c>
    </row>
    <row r="11" spans="1:14" ht="15.6" customHeight="1">
      <c r="A11" s="188" t="s">
        <v>9</v>
      </c>
      <c r="B11" s="189">
        <v>253675</v>
      </c>
      <c r="C11" s="189">
        <v>284571</v>
      </c>
      <c r="D11" s="189">
        <v>1723394</v>
      </c>
      <c r="E11" s="189">
        <v>1721718</v>
      </c>
      <c r="F11" s="190">
        <v>-9.7249961413353958E-2</v>
      </c>
    </row>
    <row r="12" spans="1:14" ht="15.6" customHeight="1">
      <c r="A12" s="188" t="s">
        <v>6</v>
      </c>
      <c r="B12" s="189">
        <v>3021</v>
      </c>
      <c r="C12" s="189">
        <v>1112</v>
      </c>
      <c r="D12" s="189">
        <v>17584</v>
      </c>
      <c r="E12" s="189">
        <v>20911</v>
      </c>
      <c r="F12" s="190">
        <v>18.920609645131929</v>
      </c>
    </row>
    <row r="13" spans="1:14" ht="15.6" customHeight="1">
      <c r="A13" s="188" t="s">
        <v>175</v>
      </c>
      <c r="B13" s="189">
        <v>31</v>
      </c>
      <c r="C13" s="189">
        <v>56</v>
      </c>
      <c r="D13" s="189">
        <v>153</v>
      </c>
      <c r="E13" s="189">
        <v>238</v>
      </c>
      <c r="F13" s="190">
        <v>55.555555555555543</v>
      </c>
    </row>
    <row r="14" spans="1:14" ht="15.6" customHeight="1">
      <c r="A14" s="188" t="s">
        <v>148</v>
      </c>
      <c r="B14" s="189">
        <v>131536</v>
      </c>
      <c r="C14" s="189">
        <v>126426</v>
      </c>
      <c r="D14" s="189">
        <v>812653</v>
      </c>
      <c r="E14" s="189">
        <v>846906</v>
      </c>
      <c r="F14" s="190">
        <v>4.2149601367373322</v>
      </c>
    </row>
    <row r="15" spans="1:14" ht="15.6" customHeight="1">
      <c r="A15" s="188" t="s">
        <v>145</v>
      </c>
      <c r="B15" s="189">
        <v>1730</v>
      </c>
      <c r="C15" s="189">
        <v>4301</v>
      </c>
      <c r="D15" s="189">
        <v>12067</v>
      </c>
      <c r="E15" s="189">
        <v>14183</v>
      </c>
      <c r="F15" s="190">
        <v>17.53542719814369</v>
      </c>
    </row>
    <row r="16" spans="1:14" ht="15.6" customHeight="1">
      <c r="A16" s="188" t="s">
        <v>144</v>
      </c>
      <c r="B16" s="189">
        <v>1444</v>
      </c>
      <c r="C16" s="189">
        <v>1382</v>
      </c>
      <c r="D16" s="189">
        <v>17956</v>
      </c>
      <c r="E16" s="189">
        <v>12167</v>
      </c>
      <c r="F16" s="190">
        <v>-32.23991980396525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48949</v>
      </c>
      <c r="C18" s="189">
        <v>65882</v>
      </c>
      <c r="D18" s="189">
        <v>412044</v>
      </c>
      <c r="E18" s="189">
        <v>433168</v>
      </c>
      <c r="F18" s="190">
        <v>5.1266369611012408</v>
      </c>
    </row>
    <row r="19" spans="1:7" ht="15.6" customHeight="1">
      <c r="A19" s="188" t="s">
        <v>143</v>
      </c>
      <c r="B19" s="189">
        <v>1467</v>
      </c>
      <c r="C19" s="189">
        <v>1652</v>
      </c>
      <c r="D19" s="189">
        <v>5036</v>
      </c>
      <c r="E19" s="189">
        <v>4830</v>
      </c>
      <c r="F19" s="190">
        <v>-4.0905480540111228</v>
      </c>
    </row>
    <row r="20" spans="1:7" ht="15.6" customHeight="1">
      <c r="A20" s="188" t="s">
        <v>142</v>
      </c>
      <c r="B20" s="189">
        <v>5258</v>
      </c>
      <c r="C20" s="189">
        <v>0</v>
      </c>
      <c r="D20" s="189">
        <v>18124</v>
      </c>
      <c r="E20" s="189">
        <v>10259</v>
      </c>
      <c r="F20" s="190">
        <v>-43.395497682630769</v>
      </c>
    </row>
    <row r="21" spans="1:7" ht="15.6" customHeight="1">
      <c r="A21" s="188" t="s">
        <v>149</v>
      </c>
      <c r="B21" s="189">
        <v>4898</v>
      </c>
      <c r="C21" s="189">
        <v>9959</v>
      </c>
      <c r="D21" s="189">
        <v>59454</v>
      </c>
      <c r="E21" s="189">
        <v>78643</v>
      </c>
      <c r="F21" s="190">
        <v>32.275372556934769</v>
      </c>
    </row>
    <row r="22" spans="1:7" ht="15.6" customHeight="1">
      <c r="A22" s="188" t="s">
        <v>146</v>
      </c>
      <c r="B22" s="189">
        <v>222491</v>
      </c>
      <c r="C22" s="189">
        <v>213547</v>
      </c>
      <c r="D22" s="189">
        <v>1595721</v>
      </c>
      <c r="E22" s="189">
        <v>1512988</v>
      </c>
      <c r="F22" s="190">
        <v>-5.184678273958923</v>
      </c>
    </row>
    <row r="23" spans="1:7" ht="15.6" customHeight="1">
      <c r="A23" s="188" t="s">
        <v>165</v>
      </c>
      <c r="B23" s="189">
        <v>1552</v>
      </c>
      <c r="C23" s="189">
        <v>10363</v>
      </c>
      <c r="D23" s="189">
        <v>16820</v>
      </c>
      <c r="E23" s="189">
        <v>52425</v>
      </c>
      <c r="F23" s="190">
        <v>211.68252080856129</v>
      </c>
    </row>
    <row r="24" spans="1:7" ht="15.6" customHeight="1">
      <c r="A24" s="188" t="s">
        <v>141</v>
      </c>
      <c r="B24" s="189">
        <v>641</v>
      </c>
      <c r="C24" s="189">
        <v>0</v>
      </c>
      <c r="D24" s="189">
        <v>9664</v>
      </c>
      <c r="E24" s="189">
        <v>6915</v>
      </c>
      <c r="F24" s="190">
        <v>-28.445778145695371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2382</v>
      </c>
      <c r="C26" s="189">
        <v>1059</v>
      </c>
      <c r="D26" s="189">
        <v>9936</v>
      </c>
      <c r="E26" s="189">
        <v>5630</v>
      </c>
      <c r="F26" s="190">
        <v>-43.33735909822866</v>
      </c>
    </row>
    <row r="27" spans="1:7" ht="15.6" customHeight="1">
      <c r="A27" s="188" t="s">
        <v>173</v>
      </c>
      <c r="B27" s="189">
        <v>1181</v>
      </c>
      <c r="C27" s="189">
        <v>509</v>
      </c>
      <c r="D27" s="189">
        <v>6139</v>
      </c>
      <c r="E27" s="189">
        <v>6804</v>
      </c>
      <c r="F27" s="190">
        <v>10.83238312428735</v>
      </c>
    </row>
    <row r="28" spans="1:7" ht="15.6" customHeight="1">
      <c r="A28" s="188" t="s">
        <v>177</v>
      </c>
      <c r="B28" s="189">
        <v>42193</v>
      </c>
      <c r="C28" s="189">
        <v>11344</v>
      </c>
      <c r="D28" s="189">
        <v>379555</v>
      </c>
      <c r="E28" s="189">
        <v>459577</v>
      </c>
      <c r="F28" s="190">
        <v>21.0831104846465</v>
      </c>
    </row>
    <row r="29" spans="1:7" ht="15.6" customHeight="1">
      <c r="A29" s="188" t="s">
        <v>178</v>
      </c>
      <c r="B29" s="189">
        <v>2544</v>
      </c>
      <c r="C29" s="189">
        <v>2328</v>
      </c>
      <c r="D29" s="189">
        <v>18710</v>
      </c>
      <c r="E29" s="189">
        <v>17810</v>
      </c>
      <c r="F29" s="190">
        <v>-4.8102618920363511</v>
      </c>
    </row>
    <row r="30" spans="1:7" ht="15.6" customHeight="1">
      <c r="A30" s="188" t="s">
        <v>179</v>
      </c>
      <c r="B30" s="189">
        <v>1527</v>
      </c>
      <c r="C30" s="189">
        <v>1314</v>
      </c>
      <c r="D30" s="189">
        <v>9741</v>
      </c>
      <c r="E30" s="189">
        <v>8925</v>
      </c>
      <c r="F30" s="190">
        <v>-8.3769633507853456</v>
      </c>
    </row>
    <row r="31" spans="1:7" ht="15.6" customHeight="1">
      <c r="A31" s="188" t="s">
        <v>180</v>
      </c>
      <c r="B31" s="189">
        <v>2514</v>
      </c>
      <c r="C31" s="189">
        <v>3005</v>
      </c>
      <c r="D31" s="189">
        <v>21000</v>
      </c>
      <c r="E31" s="189">
        <v>18472</v>
      </c>
      <c r="F31" s="190">
        <v>-12.03809523809524</v>
      </c>
    </row>
    <row r="32" spans="1:7" ht="15.6" customHeight="1">
      <c r="A32" s="188" t="s">
        <v>181</v>
      </c>
      <c r="B32" s="189">
        <v>45645</v>
      </c>
      <c r="C32" s="189">
        <v>40209</v>
      </c>
      <c r="D32" s="189">
        <v>283682</v>
      </c>
      <c r="E32" s="189">
        <v>302955</v>
      </c>
      <c r="F32" s="190">
        <v>6.7938748316777264</v>
      </c>
    </row>
    <row r="33" spans="1:6" ht="15.6" customHeight="1">
      <c r="A33" s="188" t="s">
        <v>182</v>
      </c>
      <c r="B33" s="189">
        <v>4275</v>
      </c>
      <c r="C33" s="189">
        <v>3941</v>
      </c>
      <c r="D33" s="189">
        <v>41855</v>
      </c>
      <c r="E33" s="189">
        <v>9276</v>
      </c>
      <c r="F33" s="190">
        <v>-77.837773264842909</v>
      </c>
    </row>
    <row r="34" spans="1:6" ht="15.6" customHeight="1">
      <c r="A34" s="188" t="s">
        <v>183</v>
      </c>
      <c r="B34" s="189">
        <v>290</v>
      </c>
      <c r="C34" s="189">
        <v>0</v>
      </c>
      <c r="D34" s="189">
        <v>1342</v>
      </c>
      <c r="E34" s="189">
        <v>133</v>
      </c>
      <c r="F34" s="190">
        <v>-90.089418777943365</v>
      </c>
    </row>
    <row r="35" spans="1:6" ht="15.6" customHeight="1">
      <c r="A35" s="156" t="s">
        <v>153</v>
      </c>
      <c r="B35" s="76">
        <f>SUM(B7:B34)</f>
        <v>790522</v>
      </c>
      <c r="C35" s="77">
        <f>SUM(C7:C34)</f>
        <v>795048</v>
      </c>
      <c r="D35" s="76">
        <f>SUM(D7:D34)</f>
        <v>5522570</v>
      </c>
      <c r="E35" s="78">
        <f>SUM(E7:E34)</f>
        <v>5589796</v>
      </c>
      <c r="F35" s="140">
        <f>E35*100/D35-100</f>
        <v>1.2172955707216033</v>
      </c>
    </row>
    <row r="36" spans="1:6" ht="15.6" customHeight="1">
      <c r="A36" s="73" t="s">
        <v>82</v>
      </c>
      <c r="B36" s="72"/>
      <c r="D36" s="13"/>
    </row>
  </sheetData>
  <mergeCells count="3">
    <mergeCell ref="B5:C5"/>
    <mergeCell ref="D5:F5"/>
    <mergeCell ref="A5:A6"/>
  </mergeCells>
  <conditionalFormatting sqref="A7:F34">
    <cfRule type="expression" dxfId="51" priority="2">
      <formula>MOD(ROW(),2)=0</formula>
    </cfRule>
  </conditionalFormatting>
  <conditionalFormatting sqref="F7:F35">
    <cfRule type="expression" dxfId="5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1190C-45FF-4A3D-93BD-87B8451FA1B0}">
  <sheetPr codeName="Hoja15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0</v>
      </c>
      <c r="C8" s="189">
        <v>0</v>
      </c>
      <c r="D8" s="189">
        <v>0</v>
      </c>
      <c r="E8" s="189">
        <v>0</v>
      </c>
      <c r="F8" s="190" t="s">
        <v>151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0</v>
      </c>
      <c r="E9" s="189">
        <v>0</v>
      </c>
      <c r="F9" s="190" t="s">
        <v>151</v>
      </c>
      <c r="G9" s="6"/>
    </row>
    <row r="10" spans="1:14" ht="15.6" customHeight="1">
      <c r="A10" s="188" t="s">
        <v>10</v>
      </c>
      <c r="B10" s="189">
        <v>0</v>
      </c>
      <c r="C10" s="189">
        <v>10000</v>
      </c>
      <c r="D10" s="189">
        <v>14700</v>
      </c>
      <c r="E10" s="189">
        <v>10000</v>
      </c>
      <c r="F10" s="190">
        <v>-31.972789115646261</v>
      </c>
    </row>
    <row r="11" spans="1:14" ht="15.6" customHeight="1">
      <c r="A11" s="188" t="s">
        <v>9</v>
      </c>
      <c r="B11" s="189">
        <v>269488</v>
      </c>
      <c r="C11" s="189">
        <v>463702</v>
      </c>
      <c r="D11" s="189">
        <v>1868844</v>
      </c>
      <c r="E11" s="189">
        <v>2206520</v>
      </c>
      <c r="F11" s="190">
        <v>18.068709854862149</v>
      </c>
    </row>
    <row r="12" spans="1:14" ht="15.6" customHeight="1">
      <c r="A12" s="188" t="s">
        <v>6</v>
      </c>
      <c r="B12" s="189">
        <v>0</v>
      </c>
      <c r="C12" s="189">
        <v>0</v>
      </c>
      <c r="D12" s="189">
        <v>0</v>
      </c>
      <c r="E12" s="189">
        <v>0</v>
      </c>
      <c r="F12" s="190" t="s">
        <v>151</v>
      </c>
    </row>
    <row r="13" spans="1:14" ht="15.6" customHeight="1">
      <c r="A13" s="188" t="s">
        <v>175</v>
      </c>
      <c r="B13" s="189">
        <v>0</v>
      </c>
      <c r="C13" s="189">
        <v>0</v>
      </c>
      <c r="D13" s="189">
        <v>0</v>
      </c>
      <c r="E13" s="189">
        <v>24</v>
      </c>
      <c r="F13" s="190" t="s">
        <v>151</v>
      </c>
    </row>
    <row r="14" spans="1:14" ht="15.6" customHeight="1">
      <c r="A14" s="188" t="s">
        <v>148</v>
      </c>
      <c r="B14" s="189">
        <v>0</v>
      </c>
      <c r="C14" s="189">
        <v>0</v>
      </c>
      <c r="D14" s="189">
        <v>0</v>
      </c>
      <c r="E14" s="189">
        <v>0</v>
      </c>
      <c r="F14" s="190" t="s">
        <v>151</v>
      </c>
    </row>
    <row r="15" spans="1:14" ht="15.6" customHeight="1">
      <c r="A15" s="188" t="s">
        <v>145</v>
      </c>
      <c r="B15" s="189">
        <v>0</v>
      </c>
      <c r="C15" s="189">
        <v>0</v>
      </c>
      <c r="D15" s="189">
        <v>0</v>
      </c>
      <c r="E15" s="189">
        <v>6283</v>
      </c>
      <c r="F15" s="190" t="s">
        <v>151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4942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0</v>
      </c>
      <c r="C19" s="189">
        <v>5198</v>
      </c>
      <c r="D19" s="189">
        <v>5151</v>
      </c>
      <c r="E19" s="189">
        <v>10797</v>
      </c>
      <c r="F19" s="190">
        <v>109.6097845078625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72296</v>
      </c>
      <c r="C21" s="189">
        <v>5874</v>
      </c>
      <c r="D21" s="189">
        <v>171083</v>
      </c>
      <c r="E21" s="189">
        <v>135727</v>
      </c>
      <c r="F21" s="190">
        <v>-20.665992529941601</v>
      </c>
    </row>
    <row r="22" spans="1:7" ht="15.6" customHeight="1">
      <c r="A22" s="188" t="s">
        <v>146</v>
      </c>
      <c r="B22" s="189">
        <v>0</v>
      </c>
      <c r="C22" s="189">
        <v>7</v>
      </c>
      <c r="D22" s="189">
        <v>0</v>
      </c>
      <c r="E22" s="189">
        <v>9</v>
      </c>
      <c r="F22" s="190" t="s">
        <v>151</v>
      </c>
    </row>
    <row r="23" spans="1:7" ht="15.6" customHeight="1">
      <c r="A23" s="188" t="s">
        <v>165</v>
      </c>
      <c r="B23" s="189">
        <v>0</v>
      </c>
      <c r="C23" s="189">
        <v>0</v>
      </c>
      <c r="D23" s="189">
        <v>0</v>
      </c>
      <c r="E23" s="189">
        <v>0</v>
      </c>
      <c r="F23" s="190" t="s">
        <v>151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137</v>
      </c>
      <c r="C28" s="189">
        <v>616</v>
      </c>
      <c r="D28" s="189">
        <v>1175</v>
      </c>
      <c r="E28" s="189">
        <v>1171</v>
      </c>
      <c r="F28" s="190">
        <v>-0.34042553191488878</v>
      </c>
    </row>
    <row r="29" spans="1:7" ht="15.6" customHeight="1">
      <c r="A29" s="188" t="s">
        <v>178</v>
      </c>
      <c r="B29" s="189">
        <v>0</v>
      </c>
      <c r="C29" s="189">
        <v>0</v>
      </c>
      <c r="D29" s="189">
        <v>0</v>
      </c>
      <c r="E29" s="189">
        <v>1</v>
      </c>
      <c r="F29" s="190" t="s">
        <v>151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1050</v>
      </c>
      <c r="C31" s="189">
        <v>3002</v>
      </c>
      <c r="D31" s="189">
        <v>91494</v>
      </c>
      <c r="E31" s="189">
        <v>15321</v>
      </c>
      <c r="F31" s="190">
        <v>-83.254639648501538</v>
      </c>
    </row>
    <row r="32" spans="1:7" ht="15.6" customHeight="1">
      <c r="A32" s="188" t="s">
        <v>181</v>
      </c>
      <c r="B32" s="189">
        <v>0</v>
      </c>
      <c r="C32" s="189">
        <v>0</v>
      </c>
      <c r="D32" s="189">
        <v>0</v>
      </c>
      <c r="E32" s="189">
        <v>0</v>
      </c>
      <c r="F32" s="190" t="s">
        <v>151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84</v>
      </c>
      <c r="E33" s="189">
        <v>0</v>
      </c>
      <c r="F33" s="190">
        <v>-100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342971</v>
      </c>
      <c r="C35" s="77">
        <f>SUM(C7:C34)</f>
        <v>488399</v>
      </c>
      <c r="D35" s="178">
        <f>SUM(D7:D34)</f>
        <v>2152531</v>
      </c>
      <c r="E35" s="178">
        <f>SUM(E7:E34)</f>
        <v>2390795</v>
      </c>
      <c r="F35" s="140">
        <f>E35*100/D35-100</f>
        <v>11.069015963068594</v>
      </c>
    </row>
    <row r="36" spans="1:6" ht="15.6" customHeight="1">
      <c r="A36" s="73" t="s">
        <v>52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49" priority="2">
      <formula>MOD(ROW(),2)=0</formula>
    </cfRule>
  </conditionalFormatting>
  <conditionalFormatting sqref="F7:F35">
    <cfRule type="expression" dxfId="4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06F03-64FE-48DE-B35E-DE201797C294}">
  <sheetPr codeName="Hoja16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181959</v>
      </c>
      <c r="E7" s="189">
        <v>16400</v>
      </c>
      <c r="F7" s="190">
        <v>-90.986980583538042</v>
      </c>
      <c r="G7" s="13"/>
    </row>
    <row r="8" spans="1:14" ht="15.6" customHeight="1">
      <c r="A8" s="188" t="s">
        <v>11</v>
      </c>
      <c r="B8" s="189">
        <v>156</v>
      </c>
      <c r="C8" s="189">
        <v>29283</v>
      </c>
      <c r="D8" s="189">
        <v>7939</v>
      </c>
      <c r="E8" s="189">
        <v>293844</v>
      </c>
      <c r="F8" s="190">
        <v>3601.2722005290329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197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13690</v>
      </c>
      <c r="D10" s="189">
        <v>10210</v>
      </c>
      <c r="E10" s="189">
        <v>32052</v>
      </c>
      <c r="F10" s="190">
        <v>213.92752203721841</v>
      </c>
    </row>
    <row r="11" spans="1:14" ht="15.6" customHeight="1">
      <c r="A11" s="188" t="s">
        <v>9</v>
      </c>
      <c r="B11" s="189">
        <v>5309412</v>
      </c>
      <c r="C11" s="189">
        <v>5063704</v>
      </c>
      <c r="D11" s="189">
        <v>36100931</v>
      </c>
      <c r="E11" s="189">
        <v>34651883</v>
      </c>
      <c r="F11" s="190">
        <v>-4.0138798636522637</v>
      </c>
    </row>
    <row r="12" spans="1:14" ht="15.6" customHeight="1">
      <c r="A12" s="188" t="s">
        <v>6</v>
      </c>
      <c r="B12" s="189">
        <v>139419</v>
      </c>
      <c r="C12" s="189">
        <v>76465</v>
      </c>
      <c r="D12" s="189">
        <v>685625</v>
      </c>
      <c r="E12" s="189">
        <v>638847</v>
      </c>
      <c r="F12" s="190">
        <v>-6.8226800364630833</v>
      </c>
    </row>
    <row r="13" spans="1:14" ht="15.6" customHeight="1">
      <c r="A13" s="188" t="s">
        <v>175</v>
      </c>
      <c r="B13" s="189">
        <v>1620</v>
      </c>
      <c r="C13" s="189">
        <v>1938</v>
      </c>
      <c r="D13" s="189">
        <v>8471</v>
      </c>
      <c r="E13" s="189">
        <v>45607</v>
      </c>
      <c r="F13" s="190">
        <v>438.38980049580931</v>
      </c>
    </row>
    <row r="14" spans="1:14" ht="15.6" customHeight="1">
      <c r="A14" s="188" t="s">
        <v>148</v>
      </c>
      <c r="B14" s="189">
        <v>2215250</v>
      </c>
      <c r="C14" s="189">
        <v>2055193</v>
      </c>
      <c r="D14" s="189">
        <v>14381711</v>
      </c>
      <c r="E14" s="189">
        <v>15392440</v>
      </c>
      <c r="F14" s="190">
        <v>7.027877281082894</v>
      </c>
    </row>
    <row r="15" spans="1:14" ht="15.6" customHeight="1">
      <c r="A15" s="188" t="s">
        <v>145</v>
      </c>
      <c r="B15" s="189">
        <v>13749</v>
      </c>
      <c r="C15" s="189">
        <v>49027</v>
      </c>
      <c r="D15" s="189">
        <v>39631</v>
      </c>
      <c r="E15" s="189">
        <v>247825</v>
      </c>
      <c r="F15" s="190">
        <v>525.33118013676165</v>
      </c>
    </row>
    <row r="16" spans="1:14" ht="15.6" customHeight="1">
      <c r="A16" s="188" t="s">
        <v>144</v>
      </c>
      <c r="B16" s="189">
        <v>0</v>
      </c>
      <c r="C16" s="189">
        <v>1</v>
      </c>
      <c r="D16" s="189">
        <v>12574</v>
      </c>
      <c r="E16" s="189">
        <v>296061</v>
      </c>
      <c r="F16" s="190">
        <v>2254.54906950851</v>
      </c>
      <c r="G16" s="1"/>
    </row>
    <row r="17" spans="1:7" ht="15.6" customHeight="1">
      <c r="A17" s="188" t="s">
        <v>150</v>
      </c>
      <c r="B17" s="189">
        <v>7299</v>
      </c>
      <c r="C17" s="189">
        <v>30797</v>
      </c>
      <c r="D17" s="189">
        <v>73120</v>
      </c>
      <c r="E17" s="189">
        <v>423707</v>
      </c>
      <c r="F17" s="190">
        <v>479.46799781181619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1701</v>
      </c>
      <c r="F18" s="190" t="s">
        <v>151</v>
      </c>
    </row>
    <row r="19" spans="1:7" ht="15.6" customHeight="1">
      <c r="A19" s="188" t="s">
        <v>143</v>
      </c>
      <c r="B19" s="189">
        <v>12482</v>
      </c>
      <c r="C19" s="189">
        <v>0</v>
      </c>
      <c r="D19" s="189">
        <v>206218</v>
      </c>
      <c r="E19" s="189">
        <v>91130</v>
      </c>
      <c r="F19" s="190">
        <v>-55.808901259831828</v>
      </c>
    </row>
    <row r="20" spans="1:7" ht="15.6" customHeight="1">
      <c r="A20" s="188" t="s">
        <v>142</v>
      </c>
      <c r="B20" s="189">
        <v>34281</v>
      </c>
      <c r="C20" s="189">
        <v>34</v>
      </c>
      <c r="D20" s="189">
        <v>347626</v>
      </c>
      <c r="E20" s="189">
        <v>228879</v>
      </c>
      <c r="F20" s="190">
        <v>-34.159412702156907</v>
      </c>
    </row>
    <row r="21" spans="1:7" ht="15.6" customHeight="1">
      <c r="A21" s="188" t="s">
        <v>149</v>
      </c>
      <c r="B21" s="189">
        <v>280072</v>
      </c>
      <c r="C21" s="189">
        <v>352441</v>
      </c>
      <c r="D21" s="189">
        <v>1562912</v>
      </c>
      <c r="E21" s="189">
        <v>2048400</v>
      </c>
      <c r="F21" s="190">
        <v>31.063041297270729</v>
      </c>
    </row>
    <row r="22" spans="1:7" ht="15.6" customHeight="1">
      <c r="A22" s="188" t="s">
        <v>146</v>
      </c>
      <c r="B22" s="189">
        <v>1849638</v>
      </c>
      <c r="C22" s="189">
        <v>1676914</v>
      </c>
      <c r="D22" s="189">
        <v>10537988</v>
      </c>
      <c r="E22" s="189">
        <v>10236556</v>
      </c>
      <c r="F22" s="190">
        <v>-2.8604321811715891</v>
      </c>
    </row>
    <row r="23" spans="1:7" ht="15.6" customHeight="1">
      <c r="A23" s="188" t="s">
        <v>165</v>
      </c>
      <c r="B23" s="189">
        <v>282961</v>
      </c>
      <c r="C23" s="189">
        <v>309403</v>
      </c>
      <c r="D23" s="189">
        <v>2054690</v>
      </c>
      <c r="E23" s="189">
        <v>2189297</v>
      </c>
      <c r="F23" s="190">
        <v>6.5512072380748378</v>
      </c>
    </row>
    <row r="24" spans="1:7" ht="15.6" customHeight="1">
      <c r="A24" s="188" t="s">
        <v>141</v>
      </c>
      <c r="B24" s="189">
        <v>18</v>
      </c>
      <c r="C24" s="189">
        <v>63353</v>
      </c>
      <c r="D24" s="189">
        <v>607</v>
      </c>
      <c r="E24" s="189">
        <v>64452</v>
      </c>
      <c r="F24" s="190">
        <v>10518.12191103789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25211</v>
      </c>
      <c r="E26" s="189">
        <v>50166</v>
      </c>
      <c r="F26" s="190">
        <v>98.98457022728175</v>
      </c>
    </row>
    <row r="27" spans="1:7" ht="15.6" customHeight="1">
      <c r="A27" s="188" t="s">
        <v>173</v>
      </c>
      <c r="B27" s="189">
        <v>1883</v>
      </c>
      <c r="C27" s="189">
        <v>3303</v>
      </c>
      <c r="D27" s="189">
        <v>17787</v>
      </c>
      <c r="E27" s="189">
        <v>27262</v>
      </c>
      <c r="F27" s="190">
        <v>53.269241580929901</v>
      </c>
    </row>
    <row r="28" spans="1:7" ht="15.6" customHeight="1">
      <c r="A28" s="188" t="s">
        <v>177</v>
      </c>
      <c r="B28" s="189">
        <v>63482</v>
      </c>
      <c r="C28" s="189">
        <v>122558</v>
      </c>
      <c r="D28" s="189">
        <v>737212</v>
      </c>
      <c r="E28" s="189">
        <v>455537</v>
      </c>
      <c r="F28" s="190">
        <v>-38.208140941818627</v>
      </c>
    </row>
    <row r="29" spans="1:7" ht="15.6" customHeight="1">
      <c r="A29" s="188" t="s">
        <v>178</v>
      </c>
      <c r="B29" s="189">
        <v>23593</v>
      </c>
      <c r="C29" s="189">
        <v>47808</v>
      </c>
      <c r="D29" s="189">
        <v>189042</v>
      </c>
      <c r="E29" s="189">
        <v>262089</v>
      </c>
      <c r="F29" s="190">
        <v>38.640619544863057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1354</v>
      </c>
      <c r="F30" s="190" t="s">
        <v>151</v>
      </c>
    </row>
    <row r="31" spans="1:7" ht="15.6" customHeight="1">
      <c r="A31" s="188" t="s">
        <v>180</v>
      </c>
      <c r="B31" s="189">
        <v>102315</v>
      </c>
      <c r="C31" s="189">
        <v>129061</v>
      </c>
      <c r="D31" s="189">
        <v>1190258</v>
      </c>
      <c r="E31" s="189">
        <v>1250405</v>
      </c>
      <c r="F31" s="190">
        <v>5.0532741640887906</v>
      </c>
    </row>
    <row r="32" spans="1:7" ht="15.6" customHeight="1">
      <c r="A32" s="188" t="s">
        <v>181</v>
      </c>
      <c r="B32" s="189">
        <v>2718015</v>
      </c>
      <c r="C32" s="189">
        <v>2432357</v>
      </c>
      <c r="D32" s="189">
        <v>19037406</v>
      </c>
      <c r="E32" s="189">
        <v>17068425</v>
      </c>
      <c r="F32" s="190">
        <v>-10.34269584837347</v>
      </c>
    </row>
    <row r="33" spans="1:6" ht="15.6" customHeight="1">
      <c r="A33" s="188" t="s">
        <v>182</v>
      </c>
      <c r="B33" s="189">
        <v>30194</v>
      </c>
      <c r="C33" s="189">
        <v>32138</v>
      </c>
      <c r="D33" s="189">
        <v>263927</v>
      </c>
      <c r="E33" s="189">
        <v>213945</v>
      </c>
      <c r="F33" s="190">
        <v>-18.937812349626981</v>
      </c>
    </row>
    <row r="34" spans="1:6" ht="15.6" customHeight="1">
      <c r="A34" s="188" t="s">
        <v>183</v>
      </c>
      <c r="B34" s="189">
        <v>5112</v>
      </c>
      <c r="C34" s="189">
        <v>38</v>
      </c>
      <c r="D34" s="189">
        <v>19931</v>
      </c>
      <c r="E34" s="189">
        <v>521</v>
      </c>
      <c r="F34" s="190">
        <v>-97.385981636646434</v>
      </c>
    </row>
    <row r="35" spans="1:6" ht="15.6" customHeight="1">
      <c r="A35" s="156" t="s">
        <v>153</v>
      </c>
      <c r="B35" s="76">
        <f>SUM(B7:B34)</f>
        <v>13090951</v>
      </c>
      <c r="C35" s="77">
        <f>SUM(C7:C34)</f>
        <v>12489506</v>
      </c>
      <c r="D35" s="178">
        <f>SUM(D7:D34)</f>
        <v>87693183</v>
      </c>
      <c r="E35" s="178">
        <f>SUM(E7:E34)</f>
        <v>86228785</v>
      </c>
      <c r="F35" s="177">
        <f>E35*100/D35-100</f>
        <v>-1.6699108755124143</v>
      </c>
    </row>
    <row r="36" spans="1:6" ht="15.6" customHeight="1">
      <c r="A36" s="73" t="s">
        <v>65</v>
      </c>
      <c r="B36" s="72"/>
      <c r="D36" s="13"/>
    </row>
  </sheetData>
  <mergeCells count="3">
    <mergeCell ref="B5:C5"/>
    <mergeCell ref="D5:F5"/>
    <mergeCell ref="A5:A6"/>
  </mergeCells>
  <conditionalFormatting sqref="A7:F34">
    <cfRule type="expression" dxfId="47" priority="2">
      <formula>MOD(ROW(),2)=0</formula>
    </cfRule>
  </conditionalFormatting>
  <conditionalFormatting sqref="F7:F35">
    <cfRule type="expression" dxfId="4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248D-5BFF-4F21-AF7A-008223122BA7}">
  <sheetPr codeName="Hoja1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66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156</v>
      </c>
      <c r="C8" s="189">
        <v>29283</v>
      </c>
      <c r="D8" s="189">
        <v>7939</v>
      </c>
      <c r="E8" s="189">
        <v>293844</v>
      </c>
      <c r="F8" s="190">
        <v>3601.2722005290329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197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3972918</v>
      </c>
      <c r="C11" s="189">
        <v>3731453</v>
      </c>
      <c r="D11" s="189">
        <v>27644724</v>
      </c>
      <c r="E11" s="189">
        <v>26745473</v>
      </c>
      <c r="F11" s="190">
        <v>-3.2528847095742321</v>
      </c>
    </row>
    <row r="12" spans="1:14" ht="15.6" customHeight="1">
      <c r="A12" s="188" t="s">
        <v>6</v>
      </c>
      <c r="B12" s="189">
        <v>24108</v>
      </c>
      <c r="C12" s="189">
        <v>13895</v>
      </c>
      <c r="D12" s="189">
        <v>134676</v>
      </c>
      <c r="E12" s="189">
        <v>131737</v>
      </c>
      <c r="F12" s="190">
        <v>-2.1822744958270159</v>
      </c>
    </row>
    <row r="13" spans="1:14" ht="15.6" customHeight="1">
      <c r="A13" s="188" t="s">
        <v>175</v>
      </c>
      <c r="B13" s="189">
        <v>4</v>
      </c>
      <c r="C13" s="189">
        <v>0</v>
      </c>
      <c r="D13" s="189">
        <v>46</v>
      </c>
      <c r="E13" s="189">
        <v>13</v>
      </c>
      <c r="F13" s="190">
        <v>-71.739130434782609</v>
      </c>
    </row>
    <row r="14" spans="1:14" ht="15.6" customHeight="1">
      <c r="A14" s="188" t="s">
        <v>148</v>
      </c>
      <c r="B14" s="189">
        <v>1469387</v>
      </c>
      <c r="C14" s="189">
        <v>1211618</v>
      </c>
      <c r="D14" s="189">
        <v>9293682</v>
      </c>
      <c r="E14" s="189">
        <v>10128053</v>
      </c>
      <c r="F14" s="190">
        <v>8.9778303152614853</v>
      </c>
    </row>
    <row r="15" spans="1:14" ht="15.6" customHeight="1">
      <c r="A15" s="188" t="s">
        <v>145</v>
      </c>
      <c r="B15" s="189">
        <v>3741</v>
      </c>
      <c r="C15" s="189">
        <v>44667</v>
      </c>
      <c r="D15" s="189">
        <v>22345</v>
      </c>
      <c r="E15" s="189">
        <v>237152</v>
      </c>
      <c r="F15" s="190">
        <v>961.3202058626091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1445</v>
      </c>
      <c r="E16" s="189">
        <v>13207</v>
      </c>
      <c r="F16" s="190">
        <v>813.97923875432525</v>
      </c>
      <c r="G16" s="1"/>
    </row>
    <row r="17" spans="1:7" ht="15.6" customHeight="1">
      <c r="A17" s="188" t="s">
        <v>150</v>
      </c>
      <c r="B17" s="189">
        <v>7299</v>
      </c>
      <c r="C17" s="189">
        <v>30779</v>
      </c>
      <c r="D17" s="189">
        <v>73120</v>
      </c>
      <c r="E17" s="189">
        <v>423688</v>
      </c>
      <c r="F17" s="190">
        <v>479.44201312910292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797</v>
      </c>
      <c r="C19" s="189">
        <v>0</v>
      </c>
      <c r="D19" s="189">
        <v>107487</v>
      </c>
      <c r="E19" s="189">
        <v>90954</v>
      </c>
      <c r="F19" s="190">
        <v>-15.381394959390439</v>
      </c>
    </row>
    <row r="20" spans="1:7" ht="15.6" customHeight="1">
      <c r="A20" s="188" t="s">
        <v>142</v>
      </c>
      <c r="B20" s="189">
        <v>29</v>
      </c>
      <c r="C20" s="189">
        <v>34</v>
      </c>
      <c r="D20" s="189">
        <v>439</v>
      </c>
      <c r="E20" s="189">
        <v>736</v>
      </c>
      <c r="F20" s="190">
        <v>67.653758542141219</v>
      </c>
    </row>
    <row r="21" spans="1:7" ht="15.6" customHeight="1">
      <c r="A21" s="188" t="s">
        <v>149</v>
      </c>
      <c r="B21" s="189">
        <v>47243</v>
      </c>
      <c r="C21" s="189">
        <v>22398</v>
      </c>
      <c r="D21" s="189">
        <v>242356</v>
      </c>
      <c r="E21" s="189">
        <v>233337</v>
      </c>
      <c r="F21" s="190">
        <v>-3.7213850698971811</v>
      </c>
    </row>
    <row r="22" spans="1:7" ht="15.6" customHeight="1">
      <c r="A22" s="188" t="s">
        <v>146</v>
      </c>
      <c r="B22" s="189">
        <v>1126967</v>
      </c>
      <c r="C22" s="189">
        <v>1238768</v>
      </c>
      <c r="D22" s="189">
        <v>6910790</v>
      </c>
      <c r="E22" s="189">
        <v>6686551</v>
      </c>
      <c r="F22" s="190">
        <v>-3.244766517286735</v>
      </c>
    </row>
    <row r="23" spans="1:7" ht="15.6" customHeight="1">
      <c r="A23" s="188" t="s">
        <v>165</v>
      </c>
      <c r="B23" s="189">
        <v>282961</v>
      </c>
      <c r="C23" s="189">
        <v>309403</v>
      </c>
      <c r="D23" s="189">
        <v>2041763</v>
      </c>
      <c r="E23" s="189">
        <v>2183275</v>
      </c>
      <c r="F23" s="190">
        <v>6.9308729759526386</v>
      </c>
    </row>
    <row r="24" spans="1:7" ht="15.6" customHeight="1">
      <c r="A24" s="188" t="s">
        <v>141</v>
      </c>
      <c r="B24" s="189">
        <v>18</v>
      </c>
      <c r="C24" s="189">
        <v>63353</v>
      </c>
      <c r="D24" s="189">
        <v>607</v>
      </c>
      <c r="E24" s="189">
        <v>64382</v>
      </c>
      <c r="F24" s="190">
        <v>10506.58978583196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54252</v>
      </c>
      <c r="C28" s="189">
        <v>120619</v>
      </c>
      <c r="D28" s="189">
        <v>708727</v>
      </c>
      <c r="E28" s="189">
        <v>409515</v>
      </c>
      <c r="F28" s="190">
        <v>-42.218230715070817</v>
      </c>
    </row>
    <row r="29" spans="1:7" ht="15.6" customHeight="1">
      <c r="A29" s="188" t="s">
        <v>178</v>
      </c>
      <c r="B29" s="189">
        <v>22735</v>
      </c>
      <c r="C29" s="189">
        <v>45577</v>
      </c>
      <c r="D29" s="189">
        <v>182106</v>
      </c>
      <c r="E29" s="189">
        <v>258948</v>
      </c>
      <c r="F29" s="190">
        <v>42.196303251952173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8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455</v>
      </c>
      <c r="F31" s="190" t="s">
        <v>151</v>
      </c>
    </row>
    <row r="32" spans="1:7" ht="15.6" customHeight="1">
      <c r="A32" s="188" t="s">
        <v>181</v>
      </c>
      <c r="B32" s="189">
        <v>2685050</v>
      </c>
      <c r="C32" s="189">
        <v>2394526</v>
      </c>
      <c r="D32" s="189">
        <v>18731820</v>
      </c>
      <c r="E32" s="189">
        <v>16735890</v>
      </c>
      <c r="F32" s="190">
        <v>-10.65529137051286</v>
      </c>
    </row>
    <row r="33" spans="1:6" ht="15.6" customHeight="1">
      <c r="A33" s="188" t="s">
        <v>182</v>
      </c>
      <c r="B33" s="189">
        <v>23407</v>
      </c>
      <c r="C33" s="189">
        <v>23859</v>
      </c>
      <c r="D33" s="189">
        <v>191133</v>
      </c>
      <c r="E33" s="189">
        <v>156224</v>
      </c>
      <c r="F33" s="190">
        <v>-18.2642453160888</v>
      </c>
    </row>
    <row r="34" spans="1:6" ht="15.6" customHeight="1">
      <c r="A34" s="188" t="s">
        <v>183</v>
      </c>
      <c r="B34" s="189">
        <v>0</v>
      </c>
      <c r="C34" s="189">
        <v>38</v>
      </c>
      <c r="D34" s="189">
        <v>28</v>
      </c>
      <c r="E34" s="189">
        <v>521</v>
      </c>
      <c r="F34" s="190">
        <v>1760.714285714286</v>
      </c>
    </row>
    <row r="35" spans="1:6" ht="15.6" customHeight="1">
      <c r="A35" s="156" t="s">
        <v>153</v>
      </c>
      <c r="B35" s="76">
        <f>SUM(B7:B34)</f>
        <v>9721072</v>
      </c>
      <c r="C35" s="77">
        <f>SUM(C7:C34)</f>
        <v>9280270</v>
      </c>
      <c r="D35" s="76">
        <f>SUM(D7:D34)</f>
        <v>66295430</v>
      </c>
      <c r="E35" s="78">
        <f>SUM(E7:E34)</f>
        <v>64793963</v>
      </c>
      <c r="F35" s="140">
        <f>E35*100/D35-100</f>
        <v>-2.2648122200881744</v>
      </c>
    </row>
    <row r="36" spans="1:6" ht="15.6" customHeight="1">
      <c r="A36" s="73" t="s">
        <v>65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45" priority="2">
      <formula>MOD(ROW(),2)=0</formula>
    </cfRule>
  </conditionalFormatting>
  <conditionalFormatting sqref="F7:F35">
    <cfRule type="expression" dxfId="4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DC792-2D78-45BE-A101-570FD5B410AC}">
  <sheetPr codeName="Hoja1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109</v>
      </c>
      <c r="F7" s="190" t="s">
        <v>151</v>
      </c>
      <c r="G7" s="37"/>
    </row>
    <row r="8" spans="1:14" ht="15.6" customHeight="1">
      <c r="A8" s="188" t="s">
        <v>11</v>
      </c>
      <c r="B8" s="189">
        <v>4632</v>
      </c>
      <c r="C8" s="189">
        <v>12644</v>
      </c>
      <c r="D8" s="189">
        <v>48392</v>
      </c>
      <c r="E8" s="189">
        <v>60972</v>
      </c>
      <c r="F8" s="190">
        <v>25.99603240204992</v>
      </c>
      <c r="G8" s="6"/>
    </row>
    <row r="9" spans="1:14" ht="15.6" customHeight="1">
      <c r="A9" s="188" t="s">
        <v>8</v>
      </c>
      <c r="B9" s="189">
        <v>82632</v>
      </c>
      <c r="C9" s="189">
        <v>96229</v>
      </c>
      <c r="D9" s="189">
        <v>626842</v>
      </c>
      <c r="E9" s="189">
        <v>711769</v>
      </c>
      <c r="F9" s="190">
        <v>13.54839018444839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953616</v>
      </c>
      <c r="C11" s="189">
        <v>1000315</v>
      </c>
      <c r="D11" s="189">
        <v>7784987</v>
      </c>
      <c r="E11" s="189">
        <v>7901633</v>
      </c>
      <c r="F11" s="190">
        <v>1.4983454692987981</v>
      </c>
    </row>
    <row r="12" spans="1:14" ht="15.6" customHeight="1">
      <c r="A12" s="188" t="s">
        <v>6</v>
      </c>
      <c r="B12" s="189">
        <v>67821</v>
      </c>
      <c r="C12" s="189">
        <v>84380</v>
      </c>
      <c r="D12" s="189">
        <v>525748</v>
      </c>
      <c r="E12" s="189">
        <v>550925</v>
      </c>
      <c r="F12" s="190">
        <v>4.7887961532901642</v>
      </c>
    </row>
    <row r="13" spans="1:14" ht="15.6" customHeight="1">
      <c r="A13" s="188" t="s">
        <v>175</v>
      </c>
      <c r="B13" s="189">
        <v>1547431</v>
      </c>
      <c r="C13" s="189">
        <v>1574427</v>
      </c>
      <c r="D13" s="189">
        <v>9325874</v>
      </c>
      <c r="E13" s="189">
        <v>9246810</v>
      </c>
      <c r="F13" s="190">
        <v>-0.84779185307456828</v>
      </c>
    </row>
    <row r="14" spans="1:14" ht="15.6" customHeight="1">
      <c r="A14" s="188" t="s">
        <v>148</v>
      </c>
      <c r="B14" s="189">
        <v>1159956</v>
      </c>
      <c r="C14" s="189">
        <v>1155997</v>
      </c>
      <c r="D14" s="189">
        <v>7155682</v>
      </c>
      <c r="E14" s="189">
        <v>7290692</v>
      </c>
      <c r="F14" s="190">
        <v>1.886752373847798</v>
      </c>
    </row>
    <row r="15" spans="1:14" ht="15.6" customHeight="1">
      <c r="A15" s="188" t="s">
        <v>145</v>
      </c>
      <c r="B15" s="189">
        <v>103377</v>
      </c>
      <c r="C15" s="189">
        <v>86288</v>
      </c>
      <c r="D15" s="189">
        <v>753266</v>
      </c>
      <c r="E15" s="189">
        <v>614660</v>
      </c>
      <c r="F15" s="190">
        <v>-18.400671210435618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366</v>
      </c>
      <c r="E16" s="189">
        <v>0</v>
      </c>
      <c r="F16" s="190">
        <v>-100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55889</v>
      </c>
      <c r="C18" s="189">
        <v>54885</v>
      </c>
      <c r="D18" s="189">
        <v>341861</v>
      </c>
      <c r="E18" s="189">
        <v>341923</v>
      </c>
      <c r="F18" s="190">
        <v>1.8136026045667109E-2</v>
      </c>
    </row>
    <row r="19" spans="1:7" ht="15.6" customHeight="1">
      <c r="A19" s="188" t="s">
        <v>143</v>
      </c>
      <c r="B19" s="189">
        <v>658</v>
      </c>
      <c r="C19" s="189">
        <v>1683</v>
      </c>
      <c r="D19" s="189">
        <v>10650</v>
      </c>
      <c r="E19" s="189">
        <v>9180</v>
      </c>
      <c r="F19" s="190">
        <v>-13.80281690140845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40926</v>
      </c>
      <c r="C21" s="189">
        <v>39250</v>
      </c>
      <c r="D21" s="189">
        <v>374447</v>
      </c>
      <c r="E21" s="189">
        <v>336357</v>
      </c>
      <c r="F21" s="190">
        <v>-10.172334135405009</v>
      </c>
    </row>
    <row r="22" spans="1:7" ht="15.6" customHeight="1">
      <c r="A22" s="188" t="s">
        <v>146</v>
      </c>
      <c r="B22" s="189">
        <v>533285</v>
      </c>
      <c r="C22" s="189">
        <v>542603</v>
      </c>
      <c r="D22" s="189">
        <v>3322949</v>
      </c>
      <c r="E22" s="189">
        <v>3489484</v>
      </c>
      <c r="F22" s="190">
        <v>5.0116628332243494</v>
      </c>
    </row>
    <row r="23" spans="1:7" ht="15.6" customHeight="1">
      <c r="A23" s="188" t="s">
        <v>165</v>
      </c>
      <c r="B23" s="189">
        <v>38296</v>
      </c>
      <c r="C23" s="189">
        <v>32339</v>
      </c>
      <c r="D23" s="189">
        <v>256630</v>
      </c>
      <c r="E23" s="189">
        <v>261892</v>
      </c>
      <c r="F23" s="190">
        <v>2.0504227876709682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41115</v>
      </c>
      <c r="C25" s="189">
        <v>39310</v>
      </c>
      <c r="D25" s="189">
        <v>269892</v>
      </c>
      <c r="E25" s="189">
        <v>267629</v>
      </c>
      <c r="F25" s="190">
        <v>-0.83848354156477001</v>
      </c>
    </row>
    <row r="26" spans="1:7" ht="15.6" customHeight="1">
      <c r="A26" s="188" t="s">
        <v>152</v>
      </c>
      <c r="B26" s="189">
        <v>24406</v>
      </c>
      <c r="C26" s="189">
        <v>7446</v>
      </c>
      <c r="D26" s="189">
        <v>368471</v>
      </c>
      <c r="E26" s="189">
        <v>35712</v>
      </c>
      <c r="F26" s="190">
        <v>-90.30805680772707</v>
      </c>
    </row>
    <row r="27" spans="1:7" ht="15.6" customHeight="1">
      <c r="A27" s="188" t="s">
        <v>173</v>
      </c>
      <c r="B27" s="189">
        <v>47744</v>
      </c>
      <c r="C27" s="189">
        <v>43536</v>
      </c>
      <c r="D27" s="189">
        <v>323179</v>
      </c>
      <c r="E27" s="189">
        <v>325385</v>
      </c>
      <c r="F27" s="190">
        <v>0.68259385665528782</v>
      </c>
    </row>
    <row r="28" spans="1:7" ht="15.6" customHeight="1">
      <c r="A28" s="188" t="s">
        <v>177</v>
      </c>
      <c r="B28" s="189">
        <v>413129</v>
      </c>
      <c r="C28" s="189">
        <v>428938</v>
      </c>
      <c r="D28" s="189">
        <v>2743948</v>
      </c>
      <c r="E28" s="189">
        <v>2736931</v>
      </c>
      <c r="F28" s="190">
        <v>-0.25572642047151822</v>
      </c>
    </row>
    <row r="29" spans="1:7" ht="15.6" customHeight="1">
      <c r="A29" s="188" t="s">
        <v>178</v>
      </c>
      <c r="B29" s="189">
        <v>184621</v>
      </c>
      <c r="C29" s="189">
        <v>179294</v>
      </c>
      <c r="D29" s="189">
        <v>1268771</v>
      </c>
      <c r="E29" s="189">
        <v>1219124</v>
      </c>
      <c r="F29" s="190">
        <v>-3.9129992725243601</v>
      </c>
    </row>
    <row r="30" spans="1:7" ht="15.6" customHeight="1">
      <c r="A30" s="188" t="s">
        <v>179</v>
      </c>
      <c r="B30" s="189">
        <v>14633</v>
      </c>
      <c r="C30" s="189">
        <v>11973</v>
      </c>
      <c r="D30" s="189">
        <v>94987</v>
      </c>
      <c r="E30" s="189">
        <v>78065</v>
      </c>
      <c r="F30" s="190">
        <v>-17.815069430553649</v>
      </c>
    </row>
    <row r="31" spans="1:7" ht="15.6" customHeight="1">
      <c r="A31" s="188" t="s">
        <v>180</v>
      </c>
      <c r="B31" s="189">
        <v>19441</v>
      </c>
      <c r="C31" s="189">
        <v>43460</v>
      </c>
      <c r="D31" s="189">
        <v>208054</v>
      </c>
      <c r="E31" s="189">
        <v>221129</v>
      </c>
      <c r="F31" s="190">
        <v>6.2844261585934484</v>
      </c>
    </row>
    <row r="32" spans="1:7" ht="15.6" customHeight="1">
      <c r="A32" s="188" t="s">
        <v>181</v>
      </c>
      <c r="B32" s="189">
        <v>1285138</v>
      </c>
      <c r="C32" s="189">
        <v>1136236</v>
      </c>
      <c r="D32" s="189">
        <v>8356308</v>
      </c>
      <c r="E32" s="189">
        <v>8114550</v>
      </c>
      <c r="F32" s="190">
        <v>-2.893119784478984</v>
      </c>
    </row>
    <row r="33" spans="1:6" ht="15.6" customHeight="1">
      <c r="A33" s="188" t="s">
        <v>182</v>
      </c>
      <c r="B33" s="189">
        <v>116282</v>
      </c>
      <c r="C33" s="189">
        <v>115549</v>
      </c>
      <c r="D33" s="189">
        <v>830619</v>
      </c>
      <c r="E33" s="189">
        <v>777159</v>
      </c>
      <c r="F33" s="190">
        <v>-6.4361638729670281</v>
      </c>
    </row>
    <row r="34" spans="1:6" ht="15.6" customHeight="1">
      <c r="A34" s="188" t="s">
        <v>183</v>
      </c>
      <c r="B34" s="189">
        <v>29753</v>
      </c>
      <c r="C34" s="189">
        <v>29002</v>
      </c>
      <c r="D34" s="189">
        <v>57722</v>
      </c>
      <c r="E34" s="189">
        <v>220006</v>
      </c>
      <c r="F34" s="190">
        <v>281.14756938429019</v>
      </c>
    </row>
    <row r="35" spans="1:6" ht="15.6" customHeight="1">
      <c r="A35" s="156" t="s">
        <v>153</v>
      </c>
      <c r="B35" s="76">
        <f>SUM(B7:B34)</f>
        <v>6764781</v>
      </c>
      <c r="C35" s="77">
        <f>SUM(C7:C34)</f>
        <v>6715784</v>
      </c>
      <c r="D35" s="76">
        <f>SUM(D7:D34)</f>
        <v>45049645</v>
      </c>
      <c r="E35" s="78">
        <f>SUM(E7:E34)</f>
        <v>44812096</v>
      </c>
      <c r="F35" s="140">
        <f>E35*100/D35-100</f>
        <v>-0.5273049321476293</v>
      </c>
    </row>
    <row r="36" spans="1:6" ht="15.6" customHeight="1">
      <c r="A36" s="73" t="s">
        <v>52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43" priority="2">
      <formula>MOD(ROW(),2)=0</formula>
    </cfRule>
  </conditionalFormatting>
  <conditionalFormatting sqref="F7:F35">
    <cfRule type="expression" dxfId="4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D7C8-8964-4FEA-9751-4FB1EC1B2F20}">
  <sheetPr codeName="Hoja1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70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143</v>
      </c>
      <c r="C8" s="189">
        <v>498</v>
      </c>
      <c r="D8" s="189">
        <v>1238</v>
      </c>
      <c r="E8" s="189">
        <v>1498</v>
      </c>
      <c r="F8" s="190">
        <v>21.00161550888529</v>
      </c>
      <c r="G8" s="6"/>
    </row>
    <row r="9" spans="1:14" ht="15.6" customHeight="1">
      <c r="A9" s="188" t="s">
        <v>8</v>
      </c>
      <c r="B9" s="189">
        <v>4579</v>
      </c>
      <c r="C9" s="189">
        <v>4562</v>
      </c>
      <c r="D9" s="189">
        <v>32977</v>
      </c>
      <c r="E9" s="189">
        <v>33645</v>
      </c>
      <c r="F9" s="190">
        <v>2.025654243866938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41554</v>
      </c>
      <c r="C11" s="189">
        <v>42145</v>
      </c>
      <c r="D11" s="189">
        <v>326785</v>
      </c>
      <c r="E11" s="189">
        <v>329813</v>
      </c>
      <c r="F11" s="190">
        <v>0.92660311825818542</v>
      </c>
    </row>
    <row r="12" spans="1:14" ht="15.6" customHeight="1">
      <c r="A12" s="188" t="s">
        <v>6</v>
      </c>
      <c r="B12" s="189">
        <v>2511</v>
      </c>
      <c r="C12" s="189">
        <v>3151</v>
      </c>
      <c r="D12" s="189">
        <v>19207</v>
      </c>
      <c r="E12" s="189">
        <v>20967</v>
      </c>
      <c r="F12" s="190">
        <v>9.1633258707762764</v>
      </c>
    </row>
    <row r="13" spans="1:14" ht="15.6" customHeight="1">
      <c r="A13" s="188" t="s">
        <v>175</v>
      </c>
      <c r="B13" s="189">
        <v>72541</v>
      </c>
      <c r="C13" s="189">
        <v>74600</v>
      </c>
      <c r="D13" s="189">
        <v>434270</v>
      </c>
      <c r="E13" s="189">
        <v>437446</v>
      </c>
      <c r="F13" s="190">
        <v>0.7313422525157165</v>
      </c>
    </row>
    <row r="14" spans="1:14" ht="15.6" customHeight="1">
      <c r="A14" s="188" t="s">
        <v>148</v>
      </c>
      <c r="B14" s="189">
        <v>42938</v>
      </c>
      <c r="C14" s="189">
        <v>43614</v>
      </c>
      <c r="D14" s="189">
        <v>260150</v>
      </c>
      <c r="E14" s="189">
        <v>266989</v>
      </c>
      <c r="F14" s="190">
        <v>2.628867960791851</v>
      </c>
    </row>
    <row r="15" spans="1:14" ht="15.6" customHeight="1">
      <c r="A15" s="188" t="s">
        <v>145</v>
      </c>
      <c r="B15" s="189">
        <v>3816</v>
      </c>
      <c r="C15" s="189">
        <v>3062</v>
      </c>
      <c r="D15" s="189">
        <v>27979</v>
      </c>
      <c r="E15" s="189">
        <v>22327</v>
      </c>
      <c r="F15" s="190">
        <v>-20.20086493441509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3072</v>
      </c>
      <c r="C18" s="189">
        <v>2776</v>
      </c>
      <c r="D18" s="189">
        <v>18976</v>
      </c>
      <c r="E18" s="189">
        <v>18377</v>
      </c>
      <c r="F18" s="190">
        <v>-3.156618887015171</v>
      </c>
    </row>
    <row r="19" spans="1:7" ht="15.6" customHeight="1">
      <c r="A19" s="188" t="s">
        <v>143</v>
      </c>
      <c r="B19" s="189">
        <v>1</v>
      </c>
      <c r="C19" s="189">
        <v>5</v>
      </c>
      <c r="D19" s="189">
        <v>15</v>
      </c>
      <c r="E19" s="189">
        <v>43</v>
      </c>
      <c r="F19" s="190">
        <v>186.66666666666671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2379</v>
      </c>
      <c r="C21" s="189">
        <v>1977</v>
      </c>
      <c r="D21" s="189">
        <v>20469</v>
      </c>
      <c r="E21" s="189">
        <v>16789</v>
      </c>
      <c r="F21" s="190">
        <v>-17.978406370609211</v>
      </c>
    </row>
    <row r="22" spans="1:7" ht="15.6" customHeight="1">
      <c r="A22" s="188" t="s">
        <v>146</v>
      </c>
      <c r="B22" s="189">
        <v>32329</v>
      </c>
      <c r="C22" s="189">
        <v>32211</v>
      </c>
      <c r="D22" s="189">
        <v>203699</v>
      </c>
      <c r="E22" s="189">
        <v>206411</v>
      </c>
      <c r="F22" s="190">
        <v>1.331376197232188</v>
      </c>
    </row>
    <row r="23" spans="1:7" ht="15.6" customHeight="1">
      <c r="A23" s="188" t="s">
        <v>165</v>
      </c>
      <c r="B23" s="189">
        <v>1874</v>
      </c>
      <c r="C23" s="189">
        <v>1799</v>
      </c>
      <c r="D23" s="189">
        <v>12668</v>
      </c>
      <c r="E23" s="189">
        <v>12160</v>
      </c>
      <c r="F23" s="190">
        <v>-4.0101041995579436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2513</v>
      </c>
      <c r="C25" s="189">
        <v>2450</v>
      </c>
      <c r="D25" s="189">
        <v>17016</v>
      </c>
      <c r="E25" s="189">
        <v>16620</v>
      </c>
      <c r="F25" s="190">
        <v>-2.327221438645978</v>
      </c>
    </row>
    <row r="26" spans="1:7" ht="15.6" customHeight="1">
      <c r="A26" s="188" t="s">
        <v>152</v>
      </c>
      <c r="B26" s="189">
        <v>1130</v>
      </c>
      <c r="C26" s="189">
        <v>320</v>
      </c>
      <c r="D26" s="189">
        <v>15685</v>
      </c>
      <c r="E26" s="189">
        <v>1794</v>
      </c>
      <c r="F26" s="190">
        <v>-88.562320688555943</v>
      </c>
    </row>
    <row r="27" spans="1:7" ht="15.6" customHeight="1">
      <c r="A27" s="188" t="s">
        <v>173</v>
      </c>
      <c r="B27" s="189">
        <v>262</v>
      </c>
      <c r="C27" s="189">
        <v>226</v>
      </c>
      <c r="D27" s="189">
        <v>1834</v>
      </c>
      <c r="E27" s="189">
        <v>1982</v>
      </c>
      <c r="F27" s="190">
        <v>8.0697928026172292</v>
      </c>
    </row>
    <row r="28" spans="1:7" ht="15.6" customHeight="1">
      <c r="A28" s="188" t="s">
        <v>177</v>
      </c>
      <c r="B28" s="189">
        <v>27327</v>
      </c>
      <c r="C28" s="189">
        <v>27528</v>
      </c>
      <c r="D28" s="189">
        <v>176477</v>
      </c>
      <c r="E28" s="189">
        <v>176746</v>
      </c>
      <c r="F28" s="190">
        <v>0.15242779512344379</v>
      </c>
    </row>
    <row r="29" spans="1:7" ht="15.6" customHeight="1">
      <c r="A29" s="188" t="s">
        <v>178</v>
      </c>
      <c r="B29" s="189">
        <v>4171</v>
      </c>
      <c r="C29" s="189">
        <v>3524</v>
      </c>
      <c r="D29" s="189">
        <v>27920</v>
      </c>
      <c r="E29" s="189">
        <v>24379</v>
      </c>
      <c r="F29" s="190">
        <v>-12.682664756447</v>
      </c>
    </row>
    <row r="30" spans="1:7" ht="15.6" customHeight="1">
      <c r="A30" s="188" t="s">
        <v>179</v>
      </c>
      <c r="B30" s="189">
        <v>771</v>
      </c>
      <c r="C30" s="189">
        <v>710</v>
      </c>
      <c r="D30" s="189">
        <v>4988</v>
      </c>
      <c r="E30" s="189">
        <v>4273</v>
      </c>
      <c r="F30" s="190">
        <v>-14.33440256615879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49522</v>
      </c>
      <c r="C32" s="189">
        <v>42182</v>
      </c>
      <c r="D32" s="189">
        <v>318251</v>
      </c>
      <c r="E32" s="189">
        <v>300820</v>
      </c>
      <c r="F32" s="190">
        <v>-5.4771234025973143</v>
      </c>
    </row>
    <row r="33" spans="1:6" ht="15.6" customHeight="1">
      <c r="A33" s="188" t="s">
        <v>182</v>
      </c>
      <c r="B33" s="189">
        <v>1521</v>
      </c>
      <c r="C33" s="189">
        <v>1447</v>
      </c>
      <c r="D33" s="189">
        <v>10491</v>
      </c>
      <c r="E33" s="189">
        <v>10164</v>
      </c>
      <c r="F33" s="190">
        <v>-3.116957392050324</v>
      </c>
    </row>
    <row r="34" spans="1:6" ht="15.6" customHeight="1">
      <c r="A34" s="188" t="s">
        <v>183</v>
      </c>
      <c r="B34" s="189">
        <v>882</v>
      </c>
      <c r="C34" s="189">
        <v>832</v>
      </c>
      <c r="D34" s="189">
        <v>1610</v>
      </c>
      <c r="E34" s="189">
        <v>6672</v>
      </c>
      <c r="F34" s="190">
        <v>314.40993788819878</v>
      </c>
    </row>
    <row r="35" spans="1:6" ht="15.6" customHeight="1">
      <c r="A35" s="156" t="s">
        <v>153</v>
      </c>
      <c r="B35" s="76">
        <f>SUM(B7:B34)</f>
        <v>295836</v>
      </c>
      <c r="C35" s="77">
        <f>SUM(C7:C34)</f>
        <v>289619</v>
      </c>
      <c r="D35" s="178">
        <f>SUM(D7:D34)</f>
        <v>1932705</v>
      </c>
      <c r="E35" s="178">
        <f>SUM(E7:E34)</f>
        <v>1909915</v>
      </c>
      <c r="F35" s="140">
        <f>E35*100/D35-100</f>
        <v>-1.1791763357574041</v>
      </c>
    </row>
    <row r="36" spans="1:6" ht="15.6" customHeight="1">
      <c r="A36" s="73" t="s">
        <v>69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41" priority="2">
      <formula>MOD(ROW(),2)=0</formula>
    </cfRule>
  </conditionalFormatting>
  <conditionalFormatting sqref="F7:F35">
    <cfRule type="expression" dxfId="4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39318-1C82-4D0C-B04E-90F06A161069}">
  <sheetPr codeName="Hoja2">
    <pageSetUpPr fitToPage="1"/>
  </sheetPr>
  <dimension ref="B1:M34"/>
  <sheetViews>
    <sheetView workbookViewId="0"/>
  </sheetViews>
  <sheetFormatPr baseColWidth="10" defaultColWidth="8.88671875" defaultRowHeight="14.4"/>
  <cols>
    <col min="1" max="1" width="11" customWidth="1"/>
    <col min="2" max="2" width="12.44140625" customWidth="1"/>
    <col min="3" max="3" width="12.88671875" customWidth="1"/>
    <col min="4" max="4" width="11.44140625" customWidth="1"/>
    <col min="12" max="12" width="3.33203125" customWidth="1"/>
  </cols>
  <sheetData>
    <row r="1" spans="2:13" ht="21">
      <c r="E1" s="5"/>
      <c r="H1" s="260"/>
      <c r="I1" s="260"/>
      <c r="J1" s="260"/>
      <c r="K1" s="260"/>
      <c r="L1" s="260"/>
      <c r="M1" s="260"/>
    </row>
    <row r="2" spans="2:13" ht="18">
      <c r="H2" s="261"/>
      <c r="I2" s="261"/>
      <c r="J2" s="261"/>
      <c r="K2" s="261"/>
      <c r="L2" s="261"/>
      <c r="M2" s="261"/>
    </row>
    <row r="5" spans="2:13" ht="15.6">
      <c r="F5" s="11"/>
    </row>
    <row r="7" spans="2:13" ht="15.6">
      <c r="B7" s="9"/>
      <c r="C7" s="9"/>
    </row>
    <row r="8" spans="2:13" ht="15.6">
      <c r="B8" s="9"/>
      <c r="C8" s="9"/>
    </row>
    <row r="9" spans="2:13" ht="15.6">
      <c r="B9" s="9"/>
      <c r="C9" s="9"/>
    </row>
    <row r="10" spans="2:13" ht="15.6">
      <c r="B10" s="10"/>
      <c r="C10" s="10"/>
    </row>
    <row r="11" spans="2:13" ht="15.6">
      <c r="B11" s="9"/>
      <c r="C11" s="9"/>
    </row>
    <row r="12" spans="2:13" ht="15.6">
      <c r="B12" s="9"/>
      <c r="C12" s="9"/>
    </row>
    <row r="13" spans="2:13" ht="15.6">
      <c r="B13" s="9"/>
      <c r="C13" s="9"/>
    </row>
    <row r="14" spans="2:13" ht="15.6">
      <c r="B14" s="10"/>
      <c r="C14" s="10"/>
    </row>
    <row r="15" spans="2:13" ht="17.399999999999999" customHeight="1">
      <c r="B15" s="9"/>
      <c r="C15" s="9"/>
    </row>
    <row r="16" spans="2:13" ht="16.2" customHeight="1">
      <c r="B16" s="9"/>
      <c r="C16" s="12"/>
      <c r="G16" s="1"/>
    </row>
    <row r="17" spans="2:13" ht="17.399999999999999" customHeight="1">
      <c r="B17" s="10"/>
      <c r="C17" s="10"/>
      <c r="G17" s="2"/>
    </row>
    <row r="18" spans="2:13" ht="15.6">
      <c r="B18" s="9"/>
      <c r="C18" s="9"/>
    </row>
    <row r="19" spans="2:13" ht="15.6">
      <c r="B19" s="9"/>
      <c r="C19" s="9"/>
    </row>
    <row r="20" spans="2:13" ht="15.6">
      <c r="B20" s="10"/>
      <c r="C20" s="10"/>
    </row>
    <row r="21" spans="2:13" ht="15.6">
      <c r="B21" s="9"/>
      <c r="C21" s="9"/>
    </row>
    <row r="22" spans="2:13" ht="15.6">
      <c r="B22" s="10"/>
      <c r="C22" s="10"/>
    </row>
    <row r="23" spans="2:13" ht="15.6">
      <c r="B23" s="9"/>
      <c r="C23" s="9"/>
    </row>
    <row r="24" spans="2:13" ht="15.6">
      <c r="B24" s="10"/>
      <c r="C24" s="10"/>
    </row>
    <row r="25" spans="2:13" ht="15.6">
      <c r="B25" s="10"/>
      <c r="C25" s="10"/>
    </row>
    <row r="26" spans="2:13" ht="15.6">
      <c r="B26" s="10"/>
      <c r="C26" s="10"/>
    </row>
    <row r="27" spans="2:13" ht="15.6">
      <c r="B27" s="10"/>
      <c r="C27" s="10"/>
    </row>
    <row r="28" spans="2:13" ht="15.6">
      <c r="B28" s="9"/>
      <c r="C28" s="9"/>
    </row>
    <row r="29" spans="2:13" ht="15.6">
      <c r="B29" s="10"/>
      <c r="C29" s="10"/>
      <c r="M29" s="8"/>
    </row>
    <row r="30" spans="2:13" ht="15.6">
      <c r="B30" s="9"/>
      <c r="C30" s="9"/>
    </row>
    <row r="31" spans="2:13" ht="15.6">
      <c r="B31" s="9"/>
      <c r="C31" s="9"/>
    </row>
    <row r="32" spans="2:13" ht="15.6">
      <c r="B32" s="9"/>
      <c r="C32" s="9"/>
    </row>
    <row r="33" spans="2:3" ht="15.6">
      <c r="B33" s="10"/>
      <c r="C33" s="10"/>
    </row>
    <row r="34" spans="2:3" ht="15.6">
      <c r="B34" s="10"/>
      <c r="C34" s="10"/>
    </row>
  </sheetData>
  <mergeCells count="2">
    <mergeCell ref="H1:M1"/>
    <mergeCell ref="H2:M2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8692B-D7E3-4D6D-BF4F-C1B5409A2F11}">
  <sheetPr codeName="Hoja2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</v>
      </c>
      <c r="C7" s="189">
        <v>0</v>
      </c>
      <c r="D7" s="189">
        <v>3</v>
      </c>
      <c r="E7" s="189">
        <v>0</v>
      </c>
      <c r="F7" s="190">
        <v>-100</v>
      </c>
      <c r="G7" s="37"/>
    </row>
    <row r="8" spans="1:14" ht="15.6" customHeight="1">
      <c r="A8" s="188" t="s">
        <v>11</v>
      </c>
      <c r="B8" s="189">
        <v>14636.5</v>
      </c>
      <c r="C8" s="189">
        <v>21348</v>
      </c>
      <c r="D8" s="189">
        <v>108160.25</v>
      </c>
      <c r="E8" s="189">
        <v>143490.25</v>
      </c>
      <c r="F8" s="190">
        <v>32.664495505511503</v>
      </c>
      <c r="G8" s="6"/>
    </row>
    <row r="9" spans="1:14" ht="15.6" customHeight="1">
      <c r="A9" s="188" t="s">
        <v>8</v>
      </c>
      <c r="B9" s="189">
        <v>1599</v>
      </c>
      <c r="C9" s="189">
        <v>894</v>
      </c>
      <c r="D9" s="189">
        <v>12923</v>
      </c>
      <c r="E9" s="189">
        <v>8092</v>
      </c>
      <c r="F9" s="190">
        <v>-37.382960612860792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8</v>
      </c>
      <c r="F10" s="190" t="s">
        <v>151</v>
      </c>
    </row>
    <row r="11" spans="1:14" ht="15.6" customHeight="1">
      <c r="A11" s="188" t="s">
        <v>9</v>
      </c>
      <c r="B11" s="189">
        <v>428925</v>
      </c>
      <c r="C11" s="189">
        <v>380202</v>
      </c>
      <c r="D11" s="189">
        <v>2729367</v>
      </c>
      <c r="E11" s="189">
        <v>2760323</v>
      </c>
      <c r="F11" s="190">
        <v>1.134182394672465</v>
      </c>
    </row>
    <row r="12" spans="1:14" ht="15.6" customHeight="1">
      <c r="A12" s="188" t="s">
        <v>6</v>
      </c>
      <c r="B12" s="189">
        <v>17978</v>
      </c>
      <c r="C12" s="189">
        <v>19325.75</v>
      </c>
      <c r="D12" s="189">
        <v>123383.75</v>
      </c>
      <c r="E12" s="189">
        <v>123181</v>
      </c>
      <c r="F12" s="190">
        <v>-0.16432471861165249</v>
      </c>
    </row>
    <row r="13" spans="1:14" ht="15.6" customHeight="1">
      <c r="A13" s="188" t="s">
        <v>175</v>
      </c>
      <c r="B13" s="189">
        <v>9009</v>
      </c>
      <c r="C13" s="189">
        <v>9767</v>
      </c>
      <c r="D13" s="189">
        <v>50494</v>
      </c>
      <c r="E13" s="189">
        <v>52622</v>
      </c>
      <c r="F13" s="190">
        <v>4.2143621024280122</v>
      </c>
    </row>
    <row r="14" spans="1:14" ht="15.6" customHeight="1">
      <c r="A14" s="188" t="s">
        <v>148</v>
      </c>
      <c r="B14" s="189">
        <v>346788.75</v>
      </c>
      <c r="C14" s="189">
        <v>301026.75</v>
      </c>
      <c r="D14" s="189">
        <v>2195034.5</v>
      </c>
      <c r="E14" s="189">
        <v>2227953</v>
      </c>
      <c r="F14" s="190">
        <v>1.499680301152438</v>
      </c>
    </row>
    <row r="15" spans="1:14" ht="15.6" customHeight="1">
      <c r="A15" s="188" t="s">
        <v>145</v>
      </c>
      <c r="B15" s="189">
        <v>36762.25</v>
      </c>
      <c r="C15" s="189">
        <v>40196.5</v>
      </c>
      <c r="D15" s="189">
        <v>253910.25</v>
      </c>
      <c r="E15" s="189">
        <v>250997.25</v>
      </c>
      <c r="F15" s="190">
        <v>-1.1472557724629131</v>
      </c>
    </row>
    <row r="16" spans="1:14" ht="15.6" customHeight="1">
      <c r="A16" s="188" t="s">
        <v>144</v>
      </c>
      <c r="B16" s="189">
        <v>2800</v>
      </c>
      <c r="C16" s="189">
        <v>3499</v>
      </c>
      <c r="D16" s="189">
        <v>25189</v>
      </c>
      <c r="E16" s="189">
        <v>25081</v>
      </c>
      <c r="F16" s="190">
        <v>-0.42875858509667347</v>
      </c>
      <c r="G16" s="1"/>
    </row>
    <row r="17" spans="1:7" ht="15.6" customHeight="1">
      <c r="A17" s="188" t="s">
        <v>150</v>
      </c>
      <c r="B17" s="189">
        <v>7988</v>
      </c>
      <c r="C17" s="189">
        <v>10440.5</v>
      </c>
      <c r="D17" s="189">
        <v>61293.5</v>
      </c>
      <c r="E17" s="189">
        <v>87004.75</v>
      </c>
      <c r="F17" s="190">
        <v>41.947759550360161</v>
      </c>
      <c r="G17" s="2"/>
    </row>
    <row r="18" spans="1:7" ht="15.6" customHeight="1">
      <c r="A18" s="188" t="s">
        <v>147</v>
      </c>
      <c r="B18" s="189">
        <v>477</v>
      </c>
      <c r="C18" s="189">
        <v>1098.75</v>
      </c>
      <c r="D18" s="189">
        <v>3240</v>
      </c>
      <c r="E18" s="189">
        <v>5613.75</v>
      </c>
      <c r="F18" s="190">
        <v>73.263888888888886</v>
      </c>
    </row>
    <row r="19" spans="1:7" ht="15.6" customHeight="1">
      <c r="A19" s="188" t="s">
        <v>143</v>
      </c>
      <c r="B19" s="189">
        <v>1684</v>
      </c>
      <c r="C19" s="189">
        <v>12</v>
      </c>
      <c r="D19" s="189">
        <v>18907.5</v>
      </c>
      <c r="E19" s="189">
        <v>7094.25</v>
      </c>
      <c r="F19" s="190">
        <v>-62.479174930583113</v>
      </c>
    </row>
    <row r="20" spans="1:7" ht="15.6" customHeight="1">
      <c r="A20" s="188" t="s">
        <v>142</v>
      </c>
      <c r="B20" s="189">
        <v>6253</v>
      </c>
      <c r="C20" s="189">
        <v>4583</v>
      </c>
      <c r="D20" s="189">
        <v>41659</v>
      </c>
      <c r="E20" s="189">
        <v>39959</v>
      </c>
      <c r="F20" s="190">
        <v>-4.0807508581578986</v>
      </c>
    </row>
    <row r="21" spans="1:7" ht="15.6" customHeight="1">
      <c r="A21" s="188" t="s">
        <v>149</v>
      </c>
      <c r="B21" s="189">
        <v>17865.25</v>
      </c>
      <c r="C21" s="189">
        <v>7808.25</v>
      </c>
      <c r="D21" s="189">
        <v>100701</v>
      </c>
      <c r="E21" s="189">
        <v>68576.5</v>
      </c>
      <c r="F21" s="190">
        <v>-31.900874867181059</v>
      </c>
    </row>
    <row r="22" spans="1:7" ht="15.6" customHeight="1">
      <c r="A22" s="188" t="s">
        <v>146</v>
      </c>
      <c r="B22" s="189">
        <v>138628</v>
      </c>
      <c r="C22" s="189">
        <v>149716</v>
      </c>
      <c r="D22" s="189">
        <v>877901</v>
      </c>
      <c r="E22" s="189">
        <v>913368</v>
      </c>
      <c r="F22" s="190">
        <v>4.0399771728247202</v>
      </c>
    </row>
    <row r="23" spans="1:7" ht="15.6" customHeight="1">
      <c r="A23" s="188" t="s">
        <v>165</v>
      </c>
      <c r="B23" s="189">
        <v>29667</v>
      </c>
      <c r="C23" s="189">
        <v>53274.25</v>
      </c>
      <c r="D23" s="189">
        <v>206532.75</v>
      </c>
      <c r="E23" s="189">
        <v>262220.75</v>
      </c>
      <c r="F23" s="190">
        <v>26.96327822100854</v>
      </c>
    </row>
    <row r="24" spans="1:7" ht="15.6" customHeight="1">
      <c r="A24" s="188" t="s">
        <v>141</v>
      </c>
      <c r="B24" s="189">
        <v>3467</v>
      </c>
      <c r="C24" s="189">
        <v>8947.25</v>
      </c>
      <c r="D24" s="189">
        <v>24450.25</v>
      </c>
      <c r="E24" s="189">
        <v>30166.5</v>
      </c>
      <c r="F24" s="190">
        <v>23.37910655310273</v>
      </c>
    </row>
    <row r="25" spans="1:7" ht="15.6" customHeight="1">
      <c r="A25" s="188" t="s">
        <v>140</v>
      </c>
      <c r="B25" s="189">
        <v>419.5</v>
      </c>
      <c r="C25" s="189">
        <v>334</v>
      </c>
      <c r="D25" s="189">
        <v>2760.75</v>
      </c>
      <c r="E25" s="189">
        <v>2128</v>
      </c>
      <c r="F25" s="190">
        <v>-22.919496513628541</v>
      </c>
    </row>
    <row r="26" spans="1:7" ht="15.6" customHeight="1">
      <c r="A26" s="188" t="s">
        <v>152</v>
      </c>
      <c r="B26" s="189">
        <v>8</v>
      </c>
      <c r="C26" s="189">
        <v>0</v>
      </c>
      <c r="D26" s="189">
        <v>154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2</v>
      </c>
      <c r="E27" s="189">
        <v>4</v>
      </c>
      <c r="F27" s="190">
        <v>100</v>
      </c>
    </row>
    <row r="28" spans="1:7" ht="15.6" customHeight="1">
      <c r="A28" s="188" t="s">
        <v>177</v>
      </c>
      <c r="B28" s="189">
        <v>43103</v>
      </c>
      <c r="C28" s="189">
        <v>45769</v>
      </c>
      <c r="D28" s="189">
        <v>325060</v>
      </c>
      <c r="E28" s="189">
        <v>296718</v>
      </c>
      <c r="F28" s="190">
        <v>-8.7190057220205546</v>
      </c>
    </row>
    <row r="29" spans="1:7" ht="15.6" customHeight="1">
      <c r="A29" s="188" t="s">
        <v>178</v>
      </c>
      <c r="B29" s="189">
        <v>12182.25</v>
      </c>
      <c r="C29" s="189">
        <v>14455</v>
      </c>
      <c r="D29" s="189">
        <v>92350.75</v>
      </c>
      <c r="E29" s="189">
        <v>100264.25</v>
      </c>
      <c r="F29" s="190">
        <v>8.5689612699409565</v>
      </c>
    </row>
    <row r="30" spans="1:7" ht="15.6" customHeight="1">
      <c r="A30" s="188" t="s">
        <v>179</v>
      </c>
      <c r="B30" s="189">
        <v>13077.5</v>
      </c>
      <c r="C30" s="189">
        <v>14883.75</v>
      </c>
      <c r="D30" s="189">
        <v>86451.75</v>
      </c>
      <c r="E30" s="189">
        <v>97044.25</v>
      </c>
      <c r="F30" s="190">
        <v>12.25249922644713</v>
      </c>
    </row>
    <row r="31" spans="1:7" ht="15.6" customHeight="1">
      <c r="A31" s="188" t="s">
        <v>180</v>
      </c>
      <c r="B31" s="189">
        <v>1498</v>
      </c>
      <c r="C31" s="189">
        <v>1674</v>
      </c>
      <c r="D31" s="189">
        <v>8962</v>
      </c>
      <c r="E31" s="189">
        <v>9709</v>
      </c>
      <c r="F31" s="190">
        <v>8.3351930372684677</v>
      </c>
    </row>
    <row r="32" spans="1:7" ht="15.6" customHeight="1">
      <c r="A32" s="188" t="s">
        <v>181</v>
      </c>
      <c r="B32" s="189">
        <v>509685</v>
      </c>
      <c r="C32" s="189">
        <v>459964</v>
      </c>
      <c r="D32" s="189">
        <v>3323636</v>
      </c>
      <c r="E32" s="189">
        <v>3282340</v>
      </c>
      <c r="F32" s="190">
        <v>-1.24249466548082</v>
      </c>
    </row>
    <row r="33" spans="1:6" ht="15.6" customHeight="1">
      <c r="A33" s="188" t="s">
        <v>182</v>
      </c>
      <c r="B33" s="189">
        <v>27030</v>
      </c>
      <c r="C33" s="189">
        <v>28300</v>
      </c>
      <c r="D33" s="189">
        <v>182436</v>
      </c>
      <c r="E33" s="189">
        <v>183955</v>
      </c>
      <c r="F33" s="190">
        <v>0.83262075467561669</v>
      </c>
    </row>
    <row r="34" spans="1:6" ht="15.6" customHeight="1">
      <c r="A34" s="188" t="s">
        <v>183</v>
      </c>
      <c r="B34" s="189">
        <v>3191.5</v>
      </c>
      <c r="C34" s="189">
        <v>3552</v>
      </c>
      <c r="D34" s="189">
        <v>20397.5</v>
      </c>
      <c r="E34" s="189">
        <v>24758</v>
      </c>
      <c r="F34" s="190">
        <v>21.377619806348822</v>
      </c>
    </row>
    <row r="35" spans="1:6" ht="15.6" customHeight="1">
      <c r="A35" s="156" t="s">
        <v>153</v>
      </c>
      <c r="B35" s="76">
        <f>SUM(B7:B34)</f>
        <v>1674723.5</v>
      </c>
      <c r="C35" s="77">
        <f>SUM(C7:C34)</f>
        <v>1581070.75</v>
      </c>
      <c r="D35" s="76">
        <f>SUM(D7:D34)</f>
        <v>10875360.5</v>
      </c>
      <c r="E35" s="178">
        <f>SUM(E7:E34)</f>
        <v>11002671.5</v>
      </c>
      <c r="F35" s="140">
        <f>E35*100/D35-100</f>
        <v>1.1706370561233399</v>
      </c>
    </row>
    <row r="36" spans="1:6" ht="15.6" customHeight="1">
      <c r="A36" s="73" t="s">
        <v>56</v>
      </c>
      <c r="B36" s="72"/>
      <c r="D36" s="72"/>
      <c r="F36" s="23"/>
    </row>
  </sheetData>
  <mergeCells count="3">
    <mergeCell ref="B5:C5"/>
    <mergeCell ref="D5:F5"/>
    <mergeCell ref="A5:A6"/>
  </mergeCells>
  <conditionalFormatting sqref="A7:F34">
    <cfRule type="expression" dxfId="39" priority="2">
      <formula>MOD(ROW(),2)=0</formula>
    </cfRule>
  </conditionalFormatting>
  <conditionalFormatting sqref="F7:F35">
    <cfRule type="expression" dxfId="3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D7A4B-23F8-4D8B-97A4-4D5144D4A19E}">
  <sheetPr codeName="Hoja2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16</v>
      </c>
      <c r="C8" s="189">
        <v>4459.25</v>
      </c>
      <c r="D8" s="189">
        <v>805</v>
      </c>
      <c r="E8" s="189">
        <v>25569.5</v>
      </c>
      <c r="F8" s="190">
        <v>3076.3354037267081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90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368013</v>
      </c>
      <c r="C11" s="189">
        <v>326799</v>
      </c>
      <c r="D11" s="189">
        <v>2359551</v>
      </c>
      <c r="E11" s="189">
        <v>2385857</v>
      </c>
      <c r="F11" s="190">
        <v>1.1148731262854741</v>
      </c>
    </row>
    <row r="12" spans="1:14" ht="15.6" customHeight="1">
      <c r="A12" s="188" t="s">
        <v>6</v>
      </c>
      <c r="B12" s="189">
        <v>1919.25</v>
      </c>
      <c r="C12" s="189">
        <v>1131.75</v>
      </c>
      <c r="D12" s="189">
        <v>10951.25</v>
      </c>
      <c r="E12" s="189">
        <v>12263.25</v>
      </c>
      <c r="F12" s="190">
        <v>11.98036753795229</v>
      </c>
    </row>
    <row r="13" spans="1:14" ht="15.6" customHeight="1">
      <c r="A13" s="188" t="s">
        <v>175</v>
      </c>
      <c r="B13" s="189">
        <v>2</v>
      </c>
      <c r="C13" s="189">
        <v>0</v>
      </c>
      <c r="D13" s="189">
        <v>10</v>
      </c>
      <c r="E13" s="189">
        <v>6</v>
      </c>
      <c r="F13" s="190">
        <v>-40</v>
      </c>
    </row>
    <row r="14" spans="1:14" ht="15.6" customHeight="1">
      <c r="A14" s="188" t="s">
        <v>148</v>
      </c>
      <c r="B14" s="189">
        <v>149785.5</v>
      </c>
      <c r="C14" s="189">
        <v>112355</v>
      </c>
      <c r="D14" s="189">
        <v>902800</v>
      </c>
      <c r="E14" s="189">
        <v>955491.5</v>
      </c>
      <c r="F14" s="190">
        <v>5.8364532565352221</v>
      </c>
    </row>
    <row r="15" spans="1:14" ht="15.6" customHeight="1">
      <c r="A15" s="188" t="s">
        <v>145</v>
      </c>
      <c r="B15" s="189">
        <v>288.5</v>
      </c>
      <c r="C15" s="189">
        <v>3763.75</v>
      </c>
      <c r="D15" s="189">
        <v>2002.25</v>
      </c>
      <c r="E15" s="189">
        <v>17500.5</v>
      </c>
      <c r="F15" s="190">
        <v>774.04170308403047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202</v>
      </c>
      <c r="E16" s="189">
        <v>1104</v>
      </c>
      <c r="F16" s="190">
        <v>446.53465346534648</v>
      </c>
      <c r="G16" s="1"/>
    </row>
    <row r="17" spans="1:7" ht="15.6" customHeight="1">
      <c r="A17" s="188" t="s">
        <v>150</v>
      </c>
      <c r="B17" s="189">
        <v>572</v>
      </c>
      <c r="C17" s="189">
        <v>2118</v>
      </c>
      <c r="D17" s="189">
        <v>5921.5</v>
      </c>
      <c r="E17" s="189">
        <v>30008</v>
      </c>
      <c r="F17" s="190">
        <v>406.76348898083262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141.75</v>
      </c>
      <c r="C19" s="189">
        <v>0</v>
      </c>
      <c r="D19" s="189">
        <v>8340.5</v>
      </c>
      <c r="E19" s="189">
        <v>5705</v>
      </c>
      <c r="F19" s="190">
        <v>-31.59882501049098</v>
      </c>
    </row>
    <row r="20" spans="1:7" ht="15.6" customHeight="1">
      <c r="A20" s="188" t="s">
        <v>142</v>
      </c>
      <c r="B20" s="189">
        <v>13</v>
      </c>
      <c r="C20" s="189">
        <v>15</v>
      </c>
      <c r="D20" s="189">
        <v>127</v>
      </c>
      <c r="E20" s="189">
        <v>304</v>
      </c>
      <c r="F20" s="190">
        <v>139.37007874015751</v>
      </c>
    </row>
    <row r="21" spans="1:7" ht="15.6" customHeight="1">
      <c r="A21" s="188" t="s">
        <v>149</v>
      </c>
      <c r="B21" s="189">
        <v>4747.25</v>
      </c>
      <c r="C21" s="189">
        <v>2136</v>
      </c>
      <c r="D21" s="189">
        <v>23176</v>
      </c>
      <c r="E21" s="189">
        <v>21444.75</v>
      </c>
      <c r="F21" s="190">
        <v>-7.4700120814635804</v>
      </c>
    </row>
    <row r="22" spans="1:7" ht="15.6" customHeight="1">
      <c r="A22" s="188" t="s">
        <v>146</v>
      </c>
      <c r="B22" s="189">
        <v>86775</v>
      </c>
      <c r="C22" s="189">
        <v>96303</v>
      </c>
      <c r="D22" s="189">
        <v>527999</v>
      </c>
      <c r="E22" s="189">
        <v>546945</v>
      </c>
      <c r="F22" s="190">
        <v>3.5882643717128251</v>
      </c>
    </row>
    <row r="23" spans="1:7" ht="15.6" customHeight="1">
      <c r="A23" s="188" t="s">
        <v>165</v>
      </c>
      <c r="B23" s="189">
        <v>26106.5</v>
      </c>
      <c r="C23" s="189">
        <v>40288</v>
      </c>
      <c r="D23" s="189">
        <v>182295.75</v>
      </c>
      <c r="E23" s="189">
        <v>212025</v>
      </c>
      <c r="F23" s="190">
        <v>16.30825183801598</v>
      </c>
    </row>
    <row r="24" spans="1:7" ht="15.6" customHeight="1">
      <c r="A24" s="188" t="s">
        <v>141</v>
      </c>
      <c r="B24" s="189">
        <v>2</v>
      </c>
      <c r="C24" s="189">
        <v>5559</v>
      </c>
      <c r="D24" s="189">
        <v>271</v>
      </c>
      <c r="E24" s="189">
        <v>6019</v>
      </c>
      <c r="F24" s="190">
        <v>2121.033210332103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2845</v>
      </c>
      <c r="C28" s="189">
        <v>6499</v>
      </c>
      <c r="D28" s="189">
        <v>53576</v>
      </c>
      <c r="E28" s="189">
        <v>27571</v>
      </c>
      <c r="F28" s="190">
        <v>-48.538524712557859</v>
      </c>
    </row>
    <row r="29" spans="1:7" ht="15.6" customHeight="1">
      <c r="A29" s="188" t="s">
        <v>178</v>
      </c>
      <c r="B29" s="189">
        <v>1834</v>
      </c>
      <c r="C29" s="189">
        <v>3935.25</v>
      </c>
      <c r="D29" s="189">
        <v>14845.75</v>
      </c>
      <c r="E29" s="189">
        <v>22155.5</v>
      </c>
      <c r="F29" s="190">
        <v>49.237997406665222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1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202</v>
      </c>
      <c r="F31" s="190" t="s">
        <v>151</v>
      </c>
    </row>
    <row r="32" spans="1:7" ht="15.6" customHeight="1">
      <c r="A32" s="188" t="s">
        <v>181</v>
      </c>
      <c r="B32" s="189">
        <v>231855</v>
      </c>
      <c r="C32" s="189">
        <v>196632</v>
      </c>
      <c r="D32" s="189">
        <v>1544729</v>
      </c>
      <c r="E32" s="189">
        <v>1400027</v>
      </c>
      <c r="F32" s="190">
        <v>-9.3674683391067362</v>
      </c>
    </row>
    <row r="33" spans="1:6" ht="15.6" customHeight="1">
      <c r="A33" s="188" t="s">
        <v>182</v>
      </c>
      <c r="B33" s="189">
        <v>1884</v>
      </c>
      <c r="C33" s="189">
        <v>1706</v>
      </c>
      <c r="D33" s="189">
        <v>14488</v>
      </c>
      <c r="E33" s="189">
        <v>11930</v>
      </c>
      <c r="F33" s="190">
        <v>-17.655991165102151</v>
      </c>
    </row>
    <row r="34" spans="1:6" ht="15.6" customHeight="1">
      <c r="A34" s="188" t="s">
        <v>183</v>
      </c>
      <c r="B34" s="189">
        <v>0</v>
      </c>
      <c r="C34" s="189">
        <v>8.5</v>
      </c>
      <c r="D34" s="189">
        <v>2</v>
      </c>
      <c r="E34" s="189">
        <v>70.5</v>
      </c>
      <c r="F34" s="190">
        <v>3425</v>
      </c>
    </row>
    <row r="35" spans="1:6" ht="15.6" customHeight="1">
      <c r="A35" s="156" t="s">
        <v>153</v>
      </c>
      <c r="B35" s="76">
        <f>SUM(B7:B34)</f>
        <v>876799.75</v>
      </c>
      <c r="C35" s="77">
        <f>SUM(C7:C34)</f>
        <v>803708.5</v>
      </c>
      <c r="D35" s="178">
        <f>SUM(D7:D34)</f>
        <v>5652183</v>
      </c>
      <c r="E35" s="78">
        <f>SUM(E7:E34)</f>
        <v>5682199.5</v>
      </c>
      <c r="F35" s="140">
        <f>E35*100/D35-100</f>
        <v>0.53106030006459548</v>
      </c>
    </row>
    <row r="36" spans="1:6" ht="15.6" customHeight="1">
      <c r="A36" s="73" t="s">
        <v>65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37" priority="2">
      <formula>MOD(ROW(),2)=0</formula>
    </cfRule>
  </conditionalFormatting>
  <conditionalFormatting sqref="F7:F35">
    <cfRule type="expression" dxfId="3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8A75-784C-4723-948C-36B763334789}">
  <sheetPr codeName="Hoja22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166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11933</v>
      </c>
      <c r="C8" s="189">
        <v>13872</v>
      </c>
      <c r="D8" s="189">
        <v>89384.75</v>
      </c>
      <c r="E8" s="189">
        <v>98597.25</v>
      </c>
      <c r="F8" s="190">
        <v>10.306567954824519</v>
      </c>
      <c r="G8" s="6"/>
    </row>
    <row r="9" spans="1:14" ht="15.6" customHeight="1">
      <c r="A9" s="188" t="s">
        <v>8</v>
      </c>
      <c r="B9" s="189">
        <v>442</v>
      </c>
      <c r="C9" s="189">
        <v>244</v>
      </c>
      <c r="D9" s="189">
        <v>3247</v>
      </c>
      <c r="E9" s="189">
        <v>2721</v>
      </c>
      <c r="F9" s="190">
        <v>-16.199568832768701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0</v>
      </c>
      <c r="F11" s="190" t="s">
        <v>151</v>
      </c>
    </row>
    <row r="12" spans="1:14" ht="15.6" customHeight="1">
      <c r="A12" s="188" t="s">
        <v>6</v>
      </c>
      <c r="B12" s="189">
        <v>13796.5</v>
      </c>
      <c r="C12" s="189">
        <v>14854.5</v>
      </c>
      <c r="D12" s="189">
        <v>95071.25</v>
      </c>
      <c r="E12" s="189">
        <v>92976</v>
      </c>
      <c r="F12" s="190">
        <v>-2.203873410731418</v>
      </c>
    </row>
    <row r="13" spans="1:14" ht="15.6" customHeight="1">
      <c r="A13" s="188" t="s">
        <v>175</v>
      </c>
      <c r="B13" s="189">
        <v>9007</v>
      </c>
      <c r="C13" s="189">
        <v>9767</v>
      </c>
      <c r="D13" s="189">
        <v>50444</v>
      </c>
      <c r="E13" s="189">
        <v>52558</v>
      </c>
      <c r="F13" s="190">
        <v>4.1907858219015139</v>
      </c>
    </row>
    <row r="14" spans="1:14" ht="15.6" customHeight="1">
      <c r="A14" s="188" t="s">
        <v>148</v>
      </c>
      <c r="B14" s="189">
        <v>20307.75</v>
      </c>
      <c r="C14" s="189">
        <v>20712.25</v>
      </c>
      <c r="D14" s="189">
        <v>130796.5</v>
      </c>
      <c r="E14" s="189">
        <v>131941.5</v>
      </c>
      <c r="F14" s="190">
        <v>0.87540568746105407</v>
      </c>
    </row>
    <row r="15" spans="1:14" ht="15.6" customHeight="1">
      <c r="A15" s="188" t="s">
        <v>145</v>
      </c>
      <c r="B15" s="189">
        <v>1606.75</v>
      </c>
      <c r="C15" s="189">
        <v>1216</v>
      </c>
      <c r="D15" s="189">
        <v>10410.5</v>
      </c>
      <c r="E15" s="189">
        <v>8201</v>
      </c>
      <c r="F15" s="190">
        <v>-21.223764468565388</v>
      </c>
    </row>
    <row r="16" spans="1:14" ht="15.6" customHeight="1">
      <c r="A16" s="188" t="s">
        <v>144</v>
      </c>
      <c r="B16" s="189">
        <v>285</v>
      </c>
      <c r="C16" s="189">
        <v>970</v>
      </c>
      <c r="D16" s="189">
        <v>3989</v>
      </c>
      <c r="E16" s="189">
        <v>3441.5</v>
      </c>
      <c r="F16" s="190">
        <v>-13.725244422160941</v>
      </c>
      <c r="G16" s="1"/>
    </row>
    <row r="17" spans="1:7" ht="15.6" customHeight="1">
      <c r="A17" s="188" t="s">
        <v>150</v>
      </c>
      <c r="B17" s="189">
        <v>828</v>
      </c>
      <c r="C17" s="189">
        <v>660</v>
      </c>
      <c r="D17" s="189">
        <v>4581.25</v>
      </c>
      <c r="E17" s="189">
        <v>6743.5</v>
      </c>
      <c r="F17" s="190">
        <v>47.19781718963165</v>
      </c>
      <c r="G17" s="2"/>
    </row>
    <row r="18" spans="1:7" ht="15.6" customHeight="1">
      <c r="A18" s="188" t="s">
        <v>147</v>
      </c>
      <c r="B18" s="189">
        <v>465</v>
      </c>
      <c r="C18" s="189">
        <v>1087.25</v>
      </c>
      <c r="D18" s="189">
        <v>3152</v>
      </c>
      <c r="E18" s="189">
        <v>5530</v>
      </c>
      <c r="F18" s="190">
        <v>75.444162436548226</v>
      </c>
    </row>
    <row r="19" spans="1:7" ht="15.6" customHeight="1">
      <c r="A19" s="188" t="s">
        <v>143</v>
      </c>
      <c r="B19" s="189">
        <v>596.75</v>
      </c>
      <c r="C19" s="189">
        <v>0</v>
      </c>
      <c r="D19" s="189">
        <v>2864</v>
      </c>
      <c r="E19" s="189">
        <v>0</v>
      </c>
      <c r="F19" s="190">
        <v>-100</v>
      </c>
    </row>
    <row r="20" spans="1:7" ht="15.6" customHeight="1">
      <c r="A20" s="188" t="s">
        <v>142</v>
      </c>
      <c r="B20" s="189">
        <v>575</v>
      </c>
      <c r="C20" s="189">
        <v>405</v>
      </c>
      <c r="D20" s="189">
        <v>6677</v>
      </c>
      <c r="E20" s="189">
        <v>2790</v>
      </c>
      <c r="F20" s="190">
        <v>-58.214767110977981</v>
      </c>
    </row>
    <row r="21" spans="1:7" ht="15.6" customHeight="1">
      <c r="A21" s="188" t="s">
        <v>149</v>
      </c>
      <c r="B21" s="189">
        <v>7027.75</v>
      </c>
      <c r="C21" s="189">
        <v>5530.5</v>
      </c>
      <c r="D21" s="189">
        <v>51054.75</v>
      </c>
      <c r="E21" s="189">
        <v>42832.5</v>
      </c>
      <c r="F21" s="190">
        <v>-16.10476987939418</v>
      </c>
    </row>
    <row r="22" spans="1:7" ht="15.6" customHeight="1">
      <c r="A22" s="188" t="s">
        <v>146</v>
      </c>
      <c r="B22" s="189">
        <v>45372</v>
      </c>
      <c r="C22" s="189">
        <v>44865</v>
      </c>
      <c r="D22" s="189">
        <v>299508</v>
      </c>
      <c r="E22" s="189">
        <v>306554</v>
      </c>
      <c r="F22" s="190">
        <v>2.352524807350719</v>
      </c>
    </row>
    <row r="23" spans="1:7" ht="15.6" customHeight="1">
      <c r="A23" s="188" t="s">
        <v>165</v>
      </c>
      <c r="B23" s="189">
        <v>864.5</v>
      </c>
      <c r="C23" s="189">
        <v>1116.5</v>
      </c>
      <c r="D23" s="189">
        <v>4688.25</v>
      </c>
      <c r="E23" s="189">
        <v>6173.5</v>
      </c>
      <c r="F23" s="190">
        <v>31.680264491014789</v>
      </c>
    </row>
    <row r="24" spans="1:7" ht="15.6" customHeight="1">
      <c r="A24" s="188" t="s">
        <v>141</v>
      </c>
      <c r="B24" s="189">
        <v>341</v>
      </c>
      <c r="C24" s="189">
        <v>382</v>
      </c>
      <c r="D24" s="189">
        <v>4829.75</v>
      </c>
      <c r="E24" s="189">
        <v>2844.25</v>
      </c>
      <c r="F24" s="190">
        <v>-41.109788291319433</v>
      </c>
    </row>
    <row r="25" spans="1:7" ht="15.6" customHeight="1">
      <c r="A25" s="188" t="s">
        <v>140</v>
      </c>
      <c r="B25" s="189">
        <v>419.5</v>
      </c>
      <c r="C25" s="189">
        <v>334</v>
      </c>
      <c r="D25" s="189">
        <v>2760.75</v>
      </c>
      <c r="E25" s="189">
        <v>2128</v>
      </c>
      <c r="F25" s="190">
        <v>-22.919496513628541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36176</v>
      </c>
      <c r="C28" s="189">
        <v>34404</v>
      </c>
      <c r="D28" s="189">
        <v>229391</v>
      </c>
      <c r="E28" s="189">
        <v>233263</v>
      </c>
      <c r="F28" s="190">
        <v>1.687947652697801</v>
      </c>
    </row>
    <row r="29" spans="1:7" ht="15.6" customHeight="1">
      <c r="A29" s="188" t="s">
        <v>178</v>
      </c>
      <c r="B29" s="189">
        <v>1591.5</v>
      </c>
      <c r="C29" s="189">
        <v>2258.25</v>
      </c>
      <c r="D29" s="189">
        <v>14325.25</v>
      </c>
      <c r="E29" s="189">
        <v>17532.75</v>
      </c>
      <c r="F29" s="190">
        <v>22.39053419661089</v>
      </c>
    </row>
    <row r="30" spans="1:7" ht="15.6" customHeight="1">
      <c r="A30" s="188" t="s">
        <v>179</v>
      </c>
      <c r="B30" s="189">
        <v>12836.5</v>
      </c>
      <c r="C30" s="189">
        <v>14728</v>
      </c>
      <c r="D30" s="189">
        <v>84988.5</v>
      </c>
      <c r="E30" s="189">
        <v>96563.5</v>
      </c>
      <c r="F30" s="190">
        <v>13.61948969566471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17436</v>
      </c>
      <c r="C32" s="189">
        <v>19979</v>
      </c>
      <c r="D32" s="189">
        <v>124246</v>
      </c>
      <c r="E32" s="189">
        <v>117790</v>
      </c>
      <c r="F32" s="190">
        <v>-5.1961431353926884</v>
      </c>
    </row>
    <row r="33" spans="1:6" ht="15.6" customHeight="1">
      <c r="A33" s="188" t="s">
        <v>182</v>
      </c>
      <c r="B33" s="189">
        <v>1008</v>
      </c>
      <c r="C33" s="189">
        <v>1829</v>
      </c>
      <c r="D33" s="189">
        <v>7644</v>
      </c>
      <c r="E33" s="189">
        <v>11085</v>
      </c>
      <c r="F33" s="190">
        <v>45.015698587127162</v>
      </c>
    </row>
    <row r="34" spans="1:6" ht="15.6" customHeight="1">
      <c r="A34" s="188" t="s">
        <v>183</v>
      </c>
      <c r="B34" s="189">
        <v>2432</v>
      </c>
      <c r="C34" s="189">
        <v>3107</v>
      </c>
      <c r="D34" s="189">
        <v>16707.25</v>
      </c>
      <c r="E34" s="189">
        <v>20669</v>
      </c>
      <c r="F34" s="190">
        <v>23.71275943078604</v>
      </c>
    </row>
    <row r="35" spans="1:6" ht="15.6" customHeight="1">
      <c r="A35" s="156" t="s">
        <v>153</v>
      </c>
      <c r="B35" s="76">
        <f>SUM(B7:B34)</f>
        <v>185347.5</v>
      </c>
      <c r="C35" s="77">
        <f>SUM(C7:C34)</f>
        <v>192321.25</v>
      </c>
      <c r="D35" s="76">
        <f>SUM(D7:D34)</f>
        <v>1240760.75</v>
      </c>
      <c r="E35" s="178">
        <f>SUM(E7:E34)</f>
        <v>1262935.25</v>
      </c>
      <c r="F35" s="177">
        <f>E35*100/D35-100</f>
        <v>1.7871696860172221</v>
      </c>
    </row>
    <row r="36" spans="1:6" ht="15.6" customHeight="1">
      <c r="A36" s="73" t="s">
        <v>167</v>
      </c>
      <c r="B36" s="72"/>
      <c r="D36" s="72"/>
    </row>
  </sheetData>
  <mergeCells count="3">
    <mergeCell ref="B5:C5"/>
    <mergeCell ref="D5:F5"/>
    <mergeCell ref="A5:A6"/>
  </mergeCells>
  <conditionalFormatting sqref="A7:F34">
    <cfRule type="expression" dxfId="35" priority="2">
      <formula>MOD(ROW(),2)=0</formula>
    </cfRule>
  </conditionalFormatting>
  <conditionalFormatting sqref="F7:F35">
    <cfRule type="expression" dxfId="3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0CB51-2F79-4701-98E1-0EAE14810D2B}">
  <sheetPr codeName="Hoja23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168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</v>
      </c>
      <c r="C7" s="189">
        <v>0</v>
      </c>
      <c r="D7" s="189">
        <v>3</v>
      </c>
      <c r="E7" s="189">
        <v>0</v>
      </c>
      <c r="F7" s="190">
        <v>-100</v>
      </c>
      <c r="G7" s="37"/>
    </row>
    <row r="8" spans="1:14" ht="15.6" customHeight="1">
      <c r="A8" s="188" t="s">
        <v>11</v>
      </c>
      <c r="B8" s="189">
        <v>2687.5</v>
      </c>
      <c r="C8" s="189">
        <v>3016.75</v>
      </c>
      <c r="D8" s="189">
        <v>17970.5</v>
      </c>
      <c r="E8" s="189">
        <v>19323.5</v>
      </c>
      <c r="F8" s="190">
        <v>7.5290058707325898</v>
      </c>
      <c r="G8" s="6"/>
    </row>
    <row r="9" spans="1:14" ht="15.6" customHeight="1">
      <c r="A9" s="188" t="s">
        <v>8</v>
      </c>
      <c r="B9" s="189">
        <v>1157</v>
      </c>
      <c r="C9" s="189">
        <v>650</v>
      </c>
      <c r="D9" s="189">
        <v>9586</v>
      </c>
      <c r="E9" s="189">
        <v>5371</v>
      </c>
      <c r="F9" s="190">
        <v>-43.970373461297733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8</v>
      </c>
      <c r="F10" s="190" t="s">
        <v>151</v>
      </c>
    </row>
    <row r="11" spans="1:14" ht="15.6" customHeight="1">
      <c r="A11" s="188" t="s">
        <v>9</v>
      </c>
      <c r="B11" s="189">
        <v>60912</v>
      </c>
      <c r="C11" s="189">
        <v>53403</v>
      </c>
      <c r="D11" s="189">
        <v>369816</v>
      </c>
      <c r="E11" s="189">
        <v>374466</v>
      </c>
      <c r="F11" s="190">
        <v>1.257382049451621</v>
      </c>
    </row>
    <row r="12" spans="1:14" ht="15.6" customHeight="1">
      <c r="A12" s="188" t="s">
        <v>6</v>
      </c>
      <c r="B12" s="189">
        <v>2262.25</v>
      </c>
      <c r="C12" s="189">
        <v>3339.5</v>
      </c>
      <c r="D12" s="189">
        <v>17361.25</v>
      </c>
      <c r="E12" s="189">
        <v>17941.75</v>
      </c>
      <c r="F12" s="190">
        <v>3.3436532507739969</v>
      </c>
    </row>
    <row r="13" spans="1:14" ht="15.6" customHeight="1">
      <c r="A13" s="188" t="s">
        <v>175</v>
      </c>
      <c r="B13" s="189">
        <v>0</v>
      </c>
      <c r="C13" s="189">
        <v>0</v>
      </c>
      <c r="D13" s="189">
        <v>40</v>
      </c>
      <c r="E13" s="189">
        <v>58</v>
      </c>
      <c r="F13" s="190">
        <v>45</v>
      </c>
    </row>
    <row r="14" spans="1:14" ht="15.6" customHeight="1">
      <c r="A14" s="188" t="s">
        <v>148</v>
      </c>
      <c r="B14" s="189">
        <v>176695.5</v>
      </c>
      <c r="C14" s="189">
        <v>167959.5</v>
      </c>
      <c r="D14" s="189">
        <v>1161438</v>
      </c>
      <c r="E14" s="189">
        <v>1140520</v>
      </c>
      <c r="F14" s="190">
        <v>-1.8010431895632879</v>
      </c>
    </row>
    <row r="15" spans="1:14" ht="15.6" customHeight="1">
      <c r="A15" s="188" t="s">
        <v>145</v>
      </c>
      <c r="B15" s="189">
        <v>34867</v>
      </c>
      <c r="C15" s="189">
        <v>35216.75</v>
      </c>
      <c r="D15" s="189">
        <v>241497.5</v>
      </c>
      <c r="E15" s="189">
        <v>225295.75</v>
      </c>
      <c r="F15" s="190">
        <v>-6.7088686218283868</v>
      </c>
    </row>
    <row r="16" spans="1:14" ht="15.6" customHeight="1">
      <c r="A16" s="188" t="s">
        <v>144</v>
      </c>
      <c r="B16" s="189">
        <v>2515</v>
      </c>
      <c r="C16" s="189">
        <v>2529</v>
      </c>
      <c r="D16" s="189">
        <v>20998</v>
      </c>
      <c r="E16" s="189">
        <v>20535.5</v>
      </c>
      <c r="F16" s="190">
        <v>-2.20259072292599</v>
      </c>
      <c r="G16" s="1"/>
    </row>
    <row r="17" spans="1:7" ht="15.6" customHeight="1">
      <c r="A17" s="188" t="s">
        <v>150</v>
      </c>
      <c r="B17" s="189">
        <v>6588</v>
      </c>
      <c r="C17" s="189">
        <v>7662.5</v>
      </c>
      <c r="D17" s="189">
        <v>50790.75</v>
      </c>
      <c r="E17" s="189">
        <v>50253.25</v>
      </c>
      <c r="F17" s="190">
        <v>-1.058263561770602</v>
      </c>
      <c r="G17" s="2"/>
    </row>
    <row r="18" spans="1:7" ht="15.6" customHeight="1">
      <c r="A18" s="188" t="s">
        <v>147</v>
      </c>
      <c r="B18" s="189">
        <v>12</v>
      </c>
      <c r="C18" s="189">
        <v>11.5</v>
      </c>
      <c r="D18" s="189">
        <v>88</v>
      </c>
      <c r="E18" s="189">
        <v>83.75</v>
      </c>
      <c r="F18" s="190">
        <v>-4.8295454545454533</v>
      </c>
    </row>
    <row r="19" spans="1:7" ht="15.6" customHeight="1">
      <c r="A19" s="188" t="s">
        <v>143</v>
      </c>
      <c r="B19" s="189">
        <v>945.5</v>
      </c>
      <c r="C19" s="189">
        <v>12</v>
      </c>
      <c r="D19" s="189">
        <v>7703</v>
      </c>
      <c r="E19" s="189">
        <v>1389.25</v>
      </c>
      <c r="F19" s="190">
        <v>-81.964818901726602</v>
      </c>
    </row>
    <row r="20" spans="1:7" ht="15.6" customHeight="1">
      <c r="A20" s="188" t="s">
        <v>142</v>
      </c>
      <c r="B20" s="189">
        <v>5665</v>
      </c>
      <c r="C20" s="189">
        <v>4163</v>
      </c>
      <c r="D20" s="189">
        <v>34855</v>
      </c>
      <c r="E20" s="189">
        <v>36865</v>
      </c>
      <c r="F20" s="190">
        <v>5.7667479558169532</v>
      </c>
    </row>
    <row r="21" spans="1:7" ht="15.6" customHeight="1">
      <c r="A21" s="188" t="s">
        <v>149</v>
      </c>
      <c r="B21" s="189">
        <v>6090.25</v>
      </c>
      <c r="C21" s="189">
        <v>141.75</v>
      </c>
      <c r="D21" s="189">
        <v>26470.25</v>
      </c>
      <c r="E21" s="189">
        <v>4299.25</v>
      </c>
      <c r="F21" s="190">
        <v>-83.758181354539531</v>
      </c>
    </row>
    <row r="22" spans="1:7" ht="15.6" customHeight="1">
      <c r="A22" s="188" t="s">
        <v>146</v>
      </c>
      <c r="B22" s="189">
        <v>6481</v>
      </c>
      <c r="C22" s="189">
        <v>8548</v>
      </c>
      <c r="D22" s="189">
        <v>50394</v>
      </c>
      <c r="E22" s="189">
        <v>59869</v>
      </c>
      <c r="F22" s="190">
        <v>18.80184148906616</v>
      </c>
    </row>
    <row r="23" spans="1:7" ht="15.6" customHeight="1">
      <c r="A23" s="188" t="s">
        <v>165</v>
      </c>
      <c r="B23" s="189">
        <v>2696</v>
      </c>
      <c r="C23" s="189">
        <v>11869.75</v>
      </c>
      <c r="D23" s="189">
        <v>19548.75</v>
      </c>
      <c r="E23" s="189">
        <v>44022.25</v>
      </c>
      <c r="F23" s="190">
        <v>125.1921478355393</v>
      </c>
    </row>
    <row r="24" spans="1:7" ht="15.6" customHeight="1">
      <c r="A24" s="188" t="s">
        <v>141</v>
      </c>
      <c r="B24" s="189">
        <v>3124</v>
      </c>
      <c r="C24" s="189">
        <v>3006.25</v>
      </c>
      <c r="D24" s="189">
        <v>19349.5</v>
      </c>
      <c r="E24" s="189">
        <v>21303.25</v>
      </c>
      <c r="F24" s="190">
        <v>10.097160133336789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8</v>
      </c>
      <c r="C26" s="189">
        <v>0</v>
      </c>
      <c r="D26" s="189">
        <v>154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2</v>
      </c>
      <c r="E27" s="189">
        <v>4</v>
      </c>
      <c r="F27" s="190">
        <v>100</v>
      </c>
    </row>
    <row r="28" spans="1:7" ht="15.6" customHeight="1">
      <c r="A28" s="188" t="s">
        <v>177</v>
      </c>
      <c r="B28" s="189">
        <v>4082</v>
      </c>
      <c r="C28" s="189">
        <v>4866</v>
      </c>
      <c r="D28" s="189">
        <v>42093</v>
      </c>
      <c r="E28" s="189">
        <v>35884</v>
      </c>
      <c r="F28" s="190">
        <v>-14.750671132967479</v>
      </c>
    </row>
    <row r="29" spans="1:7" ht="15.6" customHeight="1">
      <c r="A29" s="188" t="s">
        <v>178</v>
      </c>
      <c r="B29" s="189">
        <v>8756.75</v>
      </c>
      <c r="C29" s="189">
        <v>8261.5</v>
      </c>
      <c r="D29" s="189">
        <v>63179.75</v>
      </c>
      <c r="E29" s="189">
        <v>60576</v>
      </c>
      <c r="F29" s="190">
        <v>-4.1211780673396126</v>
      </c>
    </row>
    <row r="30" spans="1:7" ht="15.6" customHeight="1">
      <c r="A30" s="188" t="s">
        <v>179</v>
      </c>
      <c r="B30" s="189">
        <v>241</v>
      </c>
      <c r="C30" s="189">
        <v>155.75</v>
      </c>
      <c r="D30" s="189">
        <v>1463.25</v>
      </c>
      <c r="E30" s="189">
        <v>479.75</v>
      </c>
      <c r="F30" s="190">
        <v>-67.21339484025286</v>
      </c>
    </row>
    <row r="31" spans="1:7" ht="15.6" customHeight="1">
      <c r="A31" s="188" t="s">
        <v>180</v>
      </c>
      <c r="B31" s="189">
        <v>1498</v>
      </c>
      <c r="C31" s="189">
        <v>1674</v>
      </c>
      <c r="D31" s="189">
        <v>8962</v>
      </c>
      <c r="E31" s="189">
        <v>9507</v>
      </c>
      <c r="F31" s="190">
        <v>6.0812318678866291</v>
      </c>
    </row>
    <row r="32" spans="1:7" ht="15.6" customHeight="1">
      <c r="A32" s="188" t="s">
        <v>181</v>
      </c>
      <c r="B32" s="189">
        <v>260394</v>
      </c>
      <c r="C32" s="189">
        <v>243353</v>
      </c>
      <c r="D32" s="189">
        <v>1654661</v>
      </c>
      <c r="E32" s="189">
        <v>1764523</v>
      </c>
      <c r="F32" s="190">
        <v>6.6395473151298026</v>
      </c>
    </row>
    <row r="33" spans="1:6" ht="15.6" customHeight="1">
      <c r="A33" s="188" t="s">
        <v>182</v>
      </c>
      <c r="B33" s="189">
        <v>24138</v>
      </c>
      <c r="C33" s="189">
        <v>24765</v>
      </c>
      <c r="D33" s="189">
        <v>160304</v>
      </c>
      <c r="E33" s="189">
        <v>160940</v>
      </c>
      <c r="F33" s="190">
        <v>0.39674618225372171</v>
      </c>
    </row>
    <row r="34" spans="1:6" ht="15.6" customHeight="1">
      <c r="A34" s="188" t="s">
        <v>183</v>
      </c>
      <c r="B34" s="189">
        <v>759.5</v>
      </c>
      <c r="C34" s="189">
        <v>436.5</v>
      </c>
      <c r="D34" s="189">
        <v>3688.25</v>
      </c>
      <c r="E34" s="189">
        <v>4018.5</v>
      </c>
      <c r="F34" s="190">
        <v>8.9541110282654444</v>
      </c>
    </row>
    <row r="35" spans="1:6" ht="15.6" customHeight="1">
      <c r="A35" s="156" t="s">
        <v>153</v>
      </c>
      <c r="B35" s="76">
        <f>SUM(B7:B34)</f>
        <v>612576.25</v>
      </c>
      <c r="C35" s="77">
        <f>SUM(C7:C34)</f>
        <v>585041</v>
      </c>
      <c r="D35" s="178">
        <f>SUM(D7:D34)</f>
        <v>3982416.75</v>
      </c>
      <c r="E35" s="178">
        <f>SUM(E7:E34)</f>
        <v>4057536.75</v>
      </c>
      <c r="F35" s="140">
        <f>E35*100/D35-100</f>
        <v>1.8862917850071881</v>
      </c>
    </row>
    <row r="36" spans="1:6" ht="15.6" customHeight="1">
      <c r="A36" s="73" t="s">
        <v>169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33" priority="2">
      <formula>MOD(ROW(),2)=0</formula>
    </cfRule>
  </conditionalFormatting>
  <conditionalFormatting sqref="F7:F35">
    <cfRule type="expression" dxfId="3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0B70D-9413-45B5-80EC-06B88A25F164}">
  <sheetPr codeName="Hoja24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75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99</v>
      </c>
      <c r="C7" s="189">
        <v>98</v>
      </c>
      <c r="D7" s="189">
        <v>637</v>
      </c>
      <c r="E7" s="189">
        <v>598</v>
      </c>
      <c r="F7" s="190">
        <v>-6.1224489795918373</v>
      </c>
      <c r="G7" s="37"/>
    </row>
    <row r="8" spans="1:14" ht="15.6" customHeight="1">
      <c r="A8" s="188" t="s">
        <v>11</v>
      </c>
      <c r="B8" s="189">
        <v>77</v>
      </c>
      <c r="C8" s="189">
        <v>78</v>
      </c>
      <c r="D8" s="189">
        <v>488</v>
      </c>
      <c r="E8" s="189">
        <v>482</v>
      </c>
      <c r="F8" s="190">
        <v>-1.229508196721312</v>
      </c>
      <c r="G8" s="6"/>
    </row>
    <row r="9" spans="1:14" ht="15.6" customHeight="1">
      <c r="A9" s="188" t="s">
        <v>8</v>
      </c>
      <c r="B9" s="189">
        <v>266</v>
      </c>
      <c r="C9" s="189">
        <v>251</v>
      </c>
      <c r="D9" s="189">
        <v>963</v>
      </c>
      <c r="E9" s="189">
        <v>963</v>
      </c>
      <c r="F9" s="190">
        <v>0</v>
      </c>
      <c r="G9" s="6"/>
    </row>
    <row r="10" spans="1:14" ht="15.6" customHeight="1">
      <c r="A10" s="188" t="s">
        <v>10</v>
      </c>
      <c r="B10" s="189">
        <v>67</v>
      </c>
      <c r="C10" s="189">
        <v>74</v>
      </c>
      <c r="D10" s="189">
        <v>474</v>
      </c>
      <c r="E10" s="189">
        <v>401</v>
      </c>
      <c r="F10" s="190">
        <v>-15.40084388185654</v>
      </c>
    </row>
    <row r="11" spans="1:14" ht="15.6" customHeight="1">
      <c r="A11" s="188" t="s">
        <v>9</v>
      </c>
      <c r="B11" s="189">
        <v>3068</v>
      </c>
      <c r="C11" s="189">
        <v>3016</v>
      </c>
      <c r="D11" s="189">
        <v>17241</v>
      </c>
      <c r="E11" s="189">
        <v>16649</v>
      </c>
      <c r="F11" s="190">
        <v>-3.433675540861898</v>
      </c>
    </row>
    <row r="12" spans="1:14" ht="15.6" customHeight="1">
      <c r="A12" s="188" t="s">
        <v>6</v>
      </c>
      <c r="B12" s="189">
        <v>128</v>
      </c>
      <c r="C12" s="189">
        <v>135</v>
      </c>
      <c r="D12" s="189">
        <v>897</v>
      </c>
      <c r="E12" s="189">
        <v>988</v>
      </c>
      <c r="F12" s="190">
        <v>10.14492753623189</v>
      </c>
    </row>
    <row r="13" spans="1:14" ht="15.6" customHeight="1">
      <c r="A13" s="188" t="s">
        <v>175</v>
      </c>
      <c r="B13" s="189">
        <v>5027</v>
      </c>
      <c r="C13" s="189">
        <v>5081</v>
      </c>
      <c r="D13" s="189">
        <v>26444</v>
      </c>
      <c r="E13" s="189">
        <v>25145</v>
      </c>
      <c r="F13" s="190">
        <v>-4.9122674330661056</v>
      </c>
    </row>
    <row r="14" spans="1:14" ht="15.6" customHeight="1">
      <c r="A14" s="188" t="s">
        <v>148</v>
      </c>
      <c r="B14" s="189">
        <v>781</v>
      </c>
      <c r="C14" s="189">
        <v>786</v>
      </c>
      <c r="D14" s="189">
        <v>4780</v>
      </c>
      <c r="E14" s="189">
        <v>4760</v>
      </c>
      <c r="F14" s="190">
        <v>-0.41841004184099972</v>
      </c>
    </row>
    <row r="15" spans="1:14" ht="15.6" customHeight="1">
      <c r="A15" s="188" t="s">
        <v>145</v>
      </c>
      <c r="B15" s="189">
        <v>253</v>
      </c>
      <c r="C15" s="189">
        <v>205</v>
      </c>
      <c r="D15" s="189">
        <v>1569</v>
      </c>
      <c r="E15" s="189">
        <v>1488</v>
      </c>
      <c r="F15" s="190">
        <v>-5.1625239005736177</v>
      </c>
    </row>
    <row r="16" spans="1:14" ht="15.6" customHeight="1">
      <c r="A16" s="188" t="s">
        <v>144</v>
      </c>
      <c r="B16" s="189">
        <v>189</v>
      </c>
      <c r="C16" s="189">
        <v>196</v>
      </c>
      <c r="D16" s="189">
        <v>1179</v>
      </c>
      <c r="E16" s="189">
        <v>1375</v>
      </c>
      <c r="F16" s="190">
        <v>16.624257845631892</v>
      </c>
      <c r="G16" s="1"/>
    </row>
    <row r="17" spans="1:7" ht="15.6" customHeight="1">
      <c r="A17" s="188" t="s">
        <v>150</v>
      </c>
      <c r="B17" s="189">
        <v>132</v>
      </c>
      <c r="C17" s="189">
        <v>121</v>
      </c>
      <c r="D17" s="189">
        <v>800</v>
      </c>
      <c r="E17" s="189">
        <v>840</v>
      </c>
      <c r="F17" s="190">
        <v>5</v>
      </c>
      <c r="G17" s="2"/>
    </row>
    <row r="18" spans="1:7" ht="15.6" customHeight="1">
      <c r="A18" s="188" t="s">
        <v>147</v>
      </c>
      <c r="B18" s="189">
        <v>980</v>
      </c>
      <c r="C18" s="189">
        <v>925</v>
      </c>
      <c r="D18" s="189">
        <v>6057</v>
      </c>
      <c r="E18" s="189">
        <v>5487</v>
      </c>
      <c r="F18" s="190">
        <v>-9.4105993065874145</v>
      </c>
    </row>
    <row r="19" spans="1:7" ht="15.6" customHeight="1">
      <c r="A19" s="188" t="s">
        <v>143</v>
      </c>
      <c r="B19" s="189">
        <v>77</v>
      </c>
      <c r="C19" s="189">
        <v>65</v>
      </c>
      <c r="D19" s="189">
        <v>531</v>
      </c>
      <c r="E19" s="189">
        <v>425</v>
      </c>
      <c r="F19" s="190">
        <v>-19.962335216572502</v>
      </c>
    </row>
    <row r="20" spans="1:7" ht="15.6" customHeight="1">
      <c r="A20" s="188" t="s">
        <v>142</v>
      </c>
      <c r="B20" s="189">
        <v>93</v>
      </c>
      <c r="C20" s="189">
        <v>87</v>
      </c>
      <c r="D20" s="189">
        <v>673</v>
      </c>
      <c r="E20" s="189">
        <v>659</v>
      </c>
      <c r="F20" s="190">
        <v>-2.0802377414561728</v>
      </c>
    </row>
    <row r="21" spans="1:7" ht="15.6" customHeight="1">
      <c r="A21" s="188" t="s">
        <v>149</v>
      </c>
      <c r="B21" s="189">
        <v>202</v>
      </c>
      <c r="C21" s="189">
        <v>183</v>
      </c>
      <c r="D21" s="189">
        <v>1306</v>
      </c>
      <c r="E21" s="189">
        <v>1301</v>
      </c>
      <c r="F21" s="190">
        <v>-0.38284839203674892</v>
      </c>
    </row>
    <row r="22" spans="1:7" ht="15.6" customHeight="1">
      <c r="A22" s="188" t="s">
        <v>146</v>
      </c>
      <c r="B22" s="189">
        <v>1253</v>
      </c>
      <c r="C22" s="189">
        <v>1405</v>
      </c>
      <c r="D22" s="189">
        <v>8754</v>
      </c>
      <c r="E22" s="189">
        <v>9182</v>
      </c>
      <c r="F22" s="190">
        <v>4.8891935115375844</v>
      </c>
    </row>
    <row r="23" spans="1:7" ht="15.6" customHeight="1">
      <c r="A23" s="188" t="s">
        <v>165</v>
      </c>
      <c r="B23" s="189">
        <v>101</v>
      </c>
      <c r="C23" s="189">
        <v>124</v>
      </c>
      <c r="D23" s="189">
        <v>727</v>
      </c>
      <c r="E23" s="189">
        <v>813</v>
      </c>
      <c r="F23" s="190">
        <v>11.829436038514441</v>
      </c>
    </row>
    <row r="24" spans="1:7" ht="15.6" customHeight="1">
      <c r="A24" s="188" t="s">
        <v>141</v>
      </c>
      <c r="B24" s="189">
        <v>38</v>
      </c>
      <c r="C24" s="189">
        <v>45</v>
      </c>
      <c r="D24" s="189">
        <v>283</v>
      </c>
      <c r="E24" s="189">
        <v>341</v>
      </c>
      <c r="F24" s="190">
        <v>20.49469964664311</v>
      </c>
    </row>
    <row r="25" spans="1:7" ht="15.6" customHeight="1">
      <c r="A25" s="188" t="s">
        <v>140</v>
      </c>
      <c r="B25" s="189">
        <v>75</v>
      </c>
      <c r="C25" s="189">
        <v>85</v>
      </c>
      <c r="D25" s="189">
        <v>444</v>
      </c>
      <c r="E25" s="189">
        <v>445</v>
      </c>
      <c r="F25" s="190">
        <v>0.2252252252252305</v>
      </c>
    </row>
    <row r="26" spans="1:7" ht="15.6" customHeight="1">
      <c r="A26" s="188" t="s">
        <v>152</v>
      </c>
      <c r="B26" s="189">
        <v>100</v>
      </c>
      <c r="C26" s="189">
        <v>80</v>
      </c>
      <c r="D26" s="189">
        <v>543</v>
      </c>
      <c r="E26" s="189">
        <v>353</v>
      </c>
      <c r="F26" s="190">
        <v>-34.99079189686924</v>
      </c>
    </row>
    <row r="27" spans="1:7" ht="15.6" customHeight="1">
      <c r="A27" s="188" t="s">
        <v>173</v>
      </c>
      <c r="B27" s="189">
        <v>73</v>
      </c>
      <c r="C27" s="189">
        <v>67</v>
      </c>
      <c r="D27" s="189">
        <v>530</v>
      </c>
      <c r="E27" s="189">
        <v>526</v>
      </c>
      <c r="F27" s="190">
        <v>-0.75471698113207708</v>
      </c>
    </row>
    <row r="28" spans="1:7" ht="15.6" customHeight="1">
      <c r="A28" s="188" t="s">
        <v>177</v>
      </c>
      <c r="B28" s="189">
        <v>1564</v>
      </c>
      <c r="C28" s="189">
        <v>1717</v>
      </c>
      <c r="D28" s="189">
        <v>10508</v>
      </c>
      <c r="E28" s="189">
        <v>10629</v>
      </c>
      <c r="F28" s="190">
        <v>1.1515036162923451</v>
      </c>
    </row>
    <row r="29" spans="1:7" ht="15.6" customHeight="1">
      <c r="A29" s="188" t="s">
        <v>178</v>
      </c>
      <c r="B29" s="189">
        <v>136</v>
      </c>
      <c r="C29" s="189">
        <v>126</v>
      </c>
      <c r="D29" s="189">
        <v>920</v>
      </c>
      <c r="E29" s="189">
        <v>827</v>
      </c>
      <c r="F29" s="190">
        <v>-10.10869565217391</v>
      </c>
    </row>
    <row r="30" spans="1:7" ht="15.6" customHeight="1">
      <c r="A30" s="188" t="s">
        <v>179</v>
      </c>
      <c r="B30" s="189">
        <v>79</v>
      </c>
      <c r="C30" s="189">
        <v>79</v>
      </c>
      <c r="D30" s="189">
        <v>537</v>
      </c>
      <c r="E30" s="189">
        <v>555</v>
      </c>
      <c r="F30" s="190">
        <v>3.3519553072625712</v>
      </c>
    </row>
    <row r="31" spans="1:7" ht="15.6" customHeight="1">
      <c r="A31" s="188" t="s">
        <v>180</v>
      </c>
      <c r="B31" s="189">
        <v>199</v>
      </c>
      <c r="C31" s="189">
        <v>209</v>
      </c>
      <c r="D31" s="189">
        <v>1272</v>
      </c>
      <c r="E31" s="189">
        <v>1290</v>
      </c>
      <c r="F31" s="190">
        <v>1.415094339622641</v>
      </c>
    </row>
    <row r="32" spans="1:7" ht="15.6" customHeight="1">
      <c r="A32" s="188" t="s">
        <v>181</v>
      </c>
      <c r="B32" s="189">
        <v>628</v>
      </c>
      <c r="C32" s="189">
        <v>482</v>
      </c>
      <c r="D32" s="189">
        <v>4245</v>
      </c>
      <c r="E32" s="189">
        <v>4206</v>
      </c>
      <c r="F32" s="190">
        <v>-0.91872791519435282</v>
      </c>
    </row>
    <row r="33" spans="1:6" ht="15.6" customHeight="1">
      <c r="A33" s="188" t="s">
        <v>182</v>
      </c>
      <c r="B33" s="189">
        <v>160</v>
      </c>
      <c r="C33" s="189">
        <v>151</v>
      </c>
      <c r="D33" s="189">
        <v>1043</v>
      </c>
      <c r="E33" s="189">
        <v>1062</v>
      </c>
      <c r="F33" s="190">
        <v>1.8216682646212801</v>
      </c>
    </row>
    <row r="34" spans="1:6" ht="15.6" customHeight="1">
      <c r="A34" s="188" t="s">
        <v>183</v>
      </c>
      <c r="B34" s="189">
        <v>40</v>
      </c>
      <c r="C34" s="189">
        <v>29</v>
      </c>
      <c r="D34" s="189">
        <v>238</v>
      </c>
      <c r="E34" s="189">
        <v>231</v>
      </c>
      <c r="F34" s="190">
        <v>-2.941176470588232</v>
      </c>
    </row>
    <row r="35" spans="1:6" ht="15.6" customHeight="1">
      <c r="A35" s="156" t="s">
        <v>153</v>
      </c>
      <c r="B35" s="76">
        <f>SUM(B7:B34)</f>
        <v>15885</v>
      </c>
      <c r="C35" s="77">
        <f>SUM(C7:C34)</f>
        <v>15900</v>
      </c>
      <c r="D35" s="178">
        <f>SUM(D7:D34)</f>
        <v>94083</v>
      </c>
      <c r="E35" s="78">
        <f>SUM(E7:E34)</f>
        <v>92021</v>
      </c>
      <c r="F35" s="140">
        <f>E35*100/D35-100</f>
        <v>-2.1916818128673583</v>
      </c>
    </row>
    <row r="36" spans="1:6" ht="15.6" customHeight="1">
      <c r="A36" s="73" t="s">
        <v>77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31" priority="2">
      <formula>MOD(ROW(),2)=0</formula>
    </cfRule>
  </conditionalFormatting>
  <conditionalFormatting sqref="F7:F35">
    <cfRule type="expression" dxfId="3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D6D17-02F7-4EBA-BC43-8C364F65FEDA}">
  <sheetPr codeName="Hoja25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78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3934484</v>
      </c>
      <c r="C7" s="189">
        <v>3037066</v>
      </c>
      <c r="D7" s="189">
        <v>18416239</v>
      </c>
      <c r="E7" s="189">
        <v>16463796</v>
      </c>
      <c r="F7" s="190">
        <v>-10.601746643274989</v>
      </c>
      <c r="G7" s="37"/>
    </row>
    <row r="8" spans="1:14" ht="15.6" customHeight="1">
      <c r="A8" s="188" t="s">
        <v>11</v>
      </c>
      <c r="B8" s="189">
        <v>2071920</v>
      </c>
      <c r="C8" s="189">
        <v>1577189</v>
      </c>
      <c r="D8" s="189">
        <v>10014544</v>
      </c>
      <c r="E8" s="189">
        <v>11335781</v>
      </c>
      <c r="F8" s="190">
        <v>13.19318183633723</v>
      </c>
      <c r="G8" s="6"/>
    </row>
    <row r="9" spans="1:14" ht="15.6" customHeight="1">
      <c r="A9" s="188" t="s">
        <v>8</v>
      </c>
      <c r="B9" s="189">
        <v>5784893</v>
      </c>
      <c r="C9" s="189">
        <v>5480962</v>
      </c>
      <c r="D9" s="189">
        <v>18331310</v>
      </c>
      <c r="E9" s="189">
        <v>17624285</v>
      </c>
      <c r="F9" s="190">
        <v>-3.856925664341504</v>
      </c>
      <c r="G9" s="6"/>
    </row>
    <row r="10" spans="1:14" ht="15.6" customHeight="1">
      <c r="A10" s="188" t="s">
        <v>10</v>
      </c>
      <c r="B10" s="189">
        <v>461621</v>
      </c>
      <c r="C10" s="189">
        <v>627751</v>
      </c>
      <c r="D10" s="189">
        <v>3302350</v>
      </c>
      <c r="E10" s="189">
        <v>3020591</v>
      </c>
      <c r="F10" s="190">
        <v>-8.5320756431026439</v>
      </c>
    </row>
    <row r="11" spans="1:14" ht="15.6" customHeight="1">
      <c r="A11" s="188" t="s">
        <v>9</v>
      </c>
      <c r="B11" s="189">
        <v>48834080</v>
      </c>
      <c r="C11" s="189">
        <v>50276142</v>
      </c>
      <c r="D11" s="189">
        <v>310624955</v>
      </c>
      <c r="E11" s="189">
        <v>296479044</v>
      </c>
      <c r="F11" s="190">
        <v>-4.5540162734188527</v>
      </c>
    </row>
    <row r="12" spans="1:14" ht="15.6" customHeight="1">
      <c r="A12" s="188" t="s">
        <v>6</v>
      </c>
      <c r="B12" s="189">
        <v>3865591</v>
      </c>
      <c r="C12" s="189">
        <v>3889076</v>
      </c>
      <c r="D12" s="189">
        <v>20325758</v>
      </c>
      <c r="E12" s="189">
        <v>23337967</v>
      </c>
      <c r="F12" s="190">
        <v>14.81966379802417</v>
      </c>
    </row>
    <row r="13" spans="1:14" ht="15.6" customHeight="1">
      <c r="A13" s="188" t="s">
        <v>175</v>
      </c>
      <c r="B13" s="189">
        <v>28392838</v>
      </c>
      <c r="C13" s="189">
        <v>30272671</v>
      </c>
      <c r="D13" s="189">
        <v>158316560</v>
      </c>
      <c r="E13" s="189">
        <v>147605239</v>
      </c>
      <c r="F13" s="190">
        <v>-6.7657615855220712</v>
      </c>
    </row>
    <row r="14" spans="1:14" ht="15.6" customHeight="1">
      <c r="A14" s="188" t="s">
        <v>148</v>
      </c>
      <c r="B14" s="189">
        <v>35813895</v>
      </c>
      <c r="C14" s="189">
        <v>37503866</v>
      </c>
      <c r="D14" s="189">
        <v>210948734</v>
      </c>
      <c r="E14" s="189">
        <v>216633308</v>
      </c>
      <c r="F14" s="190">
        <v>2.694765639124427</v>
      </c>
    </row>
    <row r="15" spans="1:14" ht="15.6" customHeight="1">
      <c r="A15" s="188" t="s">
        <v>145</v>
      </c>
      <c r="B15" s="189">
        <v>5574712</v>
      </c>
      <c r="C15" s="189">
        <v>5464022</v>
      </c>
      <c r="D15" s="189">
        <v>31577018</v>
      </c>
      <c r="E15" s="189">
        <v>35145936</v>
      </c>
      <c r="F15" s="190">
        <v>11.30226419733491</v>
      </c>
    </row>
    <row r="16" spans="1:14" ht="15.6" customHeight="1">
      <c r="A16" s="188" t="s">
        <v>144</v>
      </c>
      <c r="B16" s="189">
        <v>4705027</v>
      </c>
      <c r="C16" s="189">
        <v>4165643</v>
      </c>
      <c r="D16" s="189">
        <v>26922562</v>
      </c>
      <c r="E16" s="189">
        <v>29573534</v>
      </c>
      <c r="F16" s="190">
        <v>9.8466557528960266</v>
      </c>
      <c r="G16" s="1"/>
    </row>
    <row r="17" spans="1:7" ht="15.6" customHeight="1">
      <c r="A17" s="188" t="s">
        <v>150</v>
      </c>
      <c r="B17" s="189">
        <v>1831633</v>
      </c>
      <c r="C17" s="189">
        <v>2028020</v>
      </c>
      <c r="D17" s="189">
        <v>11822328</v>
      </c>
      <c r="E17" s="189">
        <v>12377719</v>
      </c>
      <c r="F17" s="190">
        <v>4.6978141699333662</v>
      </c>
      <c r="G17" s="2"/>
    </row>
    <row r="18" spans="1:7" ht="15.6" customHeight="1">
      <c r="A18" s="188" t="s">
        <v>147</v>
      </c>
      <c r="B18" s="189">
        <v>6440256</v>
      </c>
      <c r="C18" s="189">
        <v>8402745</v>
      </c>
      <c r="D18" s="189">
        <v>43560489</v>
      </c>
      <c r="E18" s="189">
        <v>47784431</v>
      </c>
      <c r="F18" s="190">
        <v>9.6967276928410939</v>
      </c>
    </row>
    <row r="19" spans="1:7" ht="15.6" customHeight="1">
      <c r="A19" s="188" t="s">
        <v>143</v>
      </c>
      <c r="B19" s="189">
        <v>1073078</v>
      </c>
      <c r="C19" s="189">
        <v>854899</v>
      </c>
      <c r="D19" s="189">
        <v>9140961</v>
      </c>
      <c r="E19" s="189">
        <v>7625497</v>
      </c>
      <c r="F19" s="190">
        <v>-16.578825793042981</v>
      </c>
    </row>
    <row r="20" spans="1:7" ht="15.6" customHeight="1">
      <c r="A20" s="188" t="s">
        <v>142</v>
      </c>
      <c r="B20" s="189">
        <v>1766812</v>
      </c>
      <c r="C20" s="189">
        <v>1236217</v>
      </c>
      <c r="D20" s="189">
        <v>11674838</v>
      </c>
      <c r="E20" s="189">
        <v>10566399</v>
      </c>
      <c r="F20" s="190">
        <v>-9.4942559374271411</v>
      </c>
    </row>
    <row r="21" spans="1:7" ht="15.6" customHeight="1">
      <c r="A21" s="188" t="s">
        <v>149</v>
      </c>
      <c r="B21" s="189">
        <v>3742338</v>
      </c>
      <c r="C21" s="189">
        <v>3258958</v>
      </c>
      <c r="D21" s="189">
        <v>23853166</v>
      </c>
      <c r="E21" s="189">
        <v>22161730</v>
      </c>
      <c r="F21" s="190">
        <v>-7.0910335340809638</v>
      </c>
    </row>
    <row r="22" spans="1:7" ht="15.6" customHeight="1">
      <c r="A22" s="188" t="s">
        <v>146</v>
      </c>
      <c r="B22" s="189">
        <v>24266652</v>
      </c>
      <c r="C22" s="189">
        <v>25553075</v>
      </c>
      <c r="D22" s="189">
        <v>199315161</v>
      </c>
      <c r="E22" s="189">
        <v>199760422</v>
      </c>
      <c r="F22" s="190">
        <v>0.22339544958147431</v>
      </c>
    </row>
    <row r="23" spans="1:7" ht="15.6" customHeight="1">
      <c r="A23" s="188" t="s">
        <v>165</v>
      </c>
      <c r="B23" s="189">
        <v>5319900</v>
      </c>
      <c r="C23" s="189">
        <v>6150535</v>
      </c>
      <c r="D23" s="189">
        <v>36017977</v>
      </c>
      <c r="E23" s="189">
        <v>37034720</v>
      </c>
      <c r="F23" s="190">
        <v>2.8228764763773309</v>
      </c>
    </row>
    <row r="24" spans="1:7" ht="15.6" customHeight="1">
      <c r="A24" s="188" t="s">
        <v>141</v>
      </c>
      <c r="B24" s="189">
        <v>180315</v>
      </c>
      <c r="C24" s="189">
        <v>334778</v>
      </c>
      <c r="D24" s="189">
        <v>1770158</v>
      </c>
      <c r="E24" s="189">
        <v>2088601</v>
      </c>
      <c r="F24" s="190">
        <v>17.98952409897873</v>
      </c>
    </row>
    <row r="25" spans="1:7" ht="15.6" customHeight="1">
      <c r="A25" s="188" t="s">
        <v>140</v>
      </c>
      <c r="B25" s="189">
        <v>2150421</v>
      </c>
      <c r="C25" s="189">
        <v>2442796</v>
      </c>
      <c r="D25" s="189">
        <v>12624982</v>
      </c>
      <c r="E25" s="189">
        <v>12503885</v>
      </c>
      <c r="F25" s="190">
        <v>-0.95918552596748441</v>
      </c>
    </row>
    <row r="26" spans="1:7" ht="15.6" customHeight="1">
      <c r="A26" s="188" t="s">
        <v>152</v>
      </c>
      <c r="B26" s="189">
        <v>1588490</v>
      </c>
      <c r="C26" s="189">
        <v>1643092</v>
      </c>
      <c r="D26" s="189">
        <v>9099848</v>
      </c>
      <c r="E26" s="189">
        <v>6714622</v>
      </c>
      <c r="F26" s="190">
        <v>-26.21171254728651</v>
      </c>
    </row>
    <row r="27" spans="1:7" ht="15.6" customHeight="1">
      <c r="A27" s="188" t="s">
        <v>173</v>
      </c>
      <c r="B27" s="189">
        <v>645004</v>
      </c>
      <c r="C27" s="189">
        <v>510543</v>
      </c>
      <c r="D27" s="189">
        <v>4209416</v>
      </c>
      <c r="E27" s="189">
        <v>4050478</v>
      </c>
      <c r="F27" s="190">
        <v>-3.7757731713852958</v>
      </c>
    </row>
    <row r="28" spans="1:7" ht="15.6" customHeight="1">
      <c r="A28" s="188" t="s">
        <v>177</v>
      </c>
      <c r="B28" s="189">
        <v>14703393</v>
      </c>
      <c r="C28" s="189">
        <v>17419560</v>
      </c>
      <c r="D28" s="189">
        <v>131157358</v>
      </c>
      <c r="E28" s="189">
        <v>138792443</v>
      </c>
      <c r="F28" s="190">
        <v>5.8213165593042788</v>
      </c>
    </row>
    <row r="29" spans="1:7" ht="15.6" customHeight="1">
      <c r="A29" s="188" t="s">
        <v>178</v>
      </c>
      <c r="B29" s="189">
        <v>2760158</v>
      </c>
      <c r="C29" s="189">
        <v>2678386</v>
      </c>
      <c r="D29" s="189">
        <v>18061449</v>
      </c>
      <c r="E29" s="189">
        <v>16679460</v>
      </c>
      <c r="F29" s="190">
        <v>-7.6515953952531666</v>
      </c>
    </row>
    <row r="30" spans="1:7" ht="15.6" customHeight="1">
      <c r="A30" s="188" t="s">
        <v>179</v>
      </c>
      <c r="B30" s="189">
        <v>426509</v>
      </c>
      <c r="C30" s="189">
        <v>459048</v>
      </c>
      <c r="D30" s="189">
        <v>3265593</v>
      </c>
      <c r="E30" s="189">
        <v>3506264</v>
      </c>
      <c r="F30" s="190">
        <v>7.3699018830576932</v>
      </c>
    </row>
    <row r="31" spans="1:7" ht="15.6" customHeight="1">
      <c r="A31" s="188" t="s">
        <v>180</v>
      </c>
      <c r="B31" s="189">
        <v>4057640</v>
      </c>
      <c r="C31" s="189">
        <v>4242837</v>
      </c>
      <c r="D31" s="189">
        <v>25988663</v>
      </c>
      <c r="E31" s="189">
        <v>25810216</v>
      </c>
      <c r="F31" s="190">
        <v>-0.68663401422381298</v>
      </c>
    </row>
    <row r="32" spans="1:7" ht="15.6" customHeight="1">
      <c r="A32" s="188" t="s">
        <v>181</v>
      </c>
      <c r="B32" s="189">
        <v>27934041</v>
      </c>
      <c r="C32" s="189">
        <v>17585174</v>
      </c>
      <c r="D32" s="189">
        <v>175827066</v>
      </c>
      <c r="E32" s="189">
        <v>168194503</v>
      </c>
      <c r="F32" s="190">
        <v>-4.3409488502754243</v>
      </c>
    </row>
    <row r="33" spans="1:6" ht="15.6" customHeight="1">
      <c r="A33" s="188" t="s">
        <v>182</v>
      </c>
      <c r="B33" s="189">
        <v>4722409</v>
      </c>
      <c r="C33" s="189">
        <v>5017646</v>
      </c>
      <c r="D33" s="189">
        <v>28438103</v>
      </c>
      <c r="E33" s="189">
        <v>29307381</v>
      </c>
      <c r="F33" s="190">
        <v>3.0567369419823791</v>
      </c>
    </row>
    <row r="34" spans="1:6" ht="15.6" customHeight="1">
      <c r="A34" s="188" t="s">
        <v>183</v>
      </c>
      <c r="B34" s="189">
        <v>330749</v>
      </c>
      <c r="C34" s="189">
        <v>268293</v>
      </c>
      <c r="D34" s="189">
        <v>1873550</v>
      </c>
      <c r="E34" s="189">
        <v>2213401</v>
      </c>
      <c r="F34" s="190">
        <v>18.13941448053161</v>
      </c>
    </row>
    <row r="35" spans="1:6" ht="15.6" customHeight="1">
      <c r="A35" s="156" t="s">
        <v>153</v>
      </c>
      <c r="B35" s="76">
        <f>SUM(B7:B34)</f>
        <v>243378859</v>
      </c>
      <c r="C35" s="77">
        <f>SUM(C7:C34)</f>
        <v>242380990</v>
      </c>
      <c r="D35" s="178">
        <f>SUM(D7:D34)</f>
        <v>1556481136</v>
      </c>
      <c r="E35" s="78">
        <f>SUM(E7:E34)</f>
        <v>1544391653</v>
      </c>
      <c r="F35" s="140">
        <f>E35*100/D35-100</f>
        <v>-0.77671888983304882</v>
      </c>
    </row>
    <row r="36" spans="1:6" ht="15.6" customHeight="1">
      <c r="A36" s="73" t="s">
        <v>77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9" priority="2">
      <formula>MOD(ROW(),2)=0</formula>
    </cfRule>
  </conditionalFormatting>
  <conditionalFormatting sqref="F7:F35">
    <cfRule type="expression" dxfId="2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FE2F1-B1D4-4389-A93D-1A892895C918}">
  <sheetPr codeName="Hoja26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79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21</v>
      </c>
      <c r="C7" s="189">
        <v>13</v>
      </c>
      <c r="D7" s="189">
        <v>95</v>
      </c>
      <c r="E7" s="189">
        <v>82</v>
      </c>
      <c r="F7" s="190">
        <v>-13.684210526315789</v>
      </c>
      <c r="G7" s="37"/>
    </row>
    <row r="8" spans="1:14" ht="15.6" customHeight="1">
      <c r="A8" s="188" t="s">
        <v>11</v>
      </c>
      <c r="B8" s="189">
        <v>8</v>
      </c>
      <c r="C8" s="189">
        <v>6</v>
      </c>
      <c r="D8" s="189">
        <v>51</v>
      </c>
      <c r="E8" s="189">
        <v>53</v>
      </c>
      <c r="F8" s="190">
        <v>3.9215686274509811</v>
      </c>
      <c r="G8" s="6"/>
    </row>
    <row r="9" spans="1:14" ht="15.6" customHeight="1">
      <c r="A9" s="188" t="s">
        <v>8</v>
      </c>
      <c r="B9" s="189">
        <v>3</v>
      </c>
      <c r="C9" s="189">
        <v>0</v>
      </c>
      <c r="D9" s="189">
        <v>17</v>
      </c>
      <c r="E9" s="189">
        <v>13</v>
      </c>
      <c r="F9" s="190">
        <v>-23.52941176470588</v>
      </c>
      <c r="G9" s="6"/>
    </row>
    <row r="10" spans="1:14" ht="15.6" customHeight="1">
      <c r="A10" s="188" t="s">
        <v>10</v>
      </c>
      <c r="B10" s="189">
        <v>0</v>
      </c>
      <c r="C10" s="189">
        <v>1</v>
      </c>
      <c r="D10" s="189">
        <v>1</v>
      </c>
      <c r="E10" s="189">
        <v>2</v>
      </c>
      <c r="F10" s="190">
        <v>100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2</v>
      </c>
      <c r="F11" s="190" t="s">
        <v>151</v>
      </c>
    </row>
    <row r="12" spans="1:14" ht="15.6" customHeight="1">
      <c r="A12" s="188" t="s">
        <v>6</v>
      </c>
      <c r="B12" s="189">
        <v>28</v>
      </c>
      <c r="C12" s="189">
        <v>29</v>
      </c>
      <c r="D12" s="189">
        <v>169</v>
      </c>
      <c r="E12" s="189">
        <v>187</v>
      </c>
      <c r="F12" s="190">
        <v>10.6508875739645</v>
      </c>
    </row>
    <row r="13" spans="1:14" ht="15.6" customHeight="1">
      <c r="A13" s="188" t="s">
        <v>175</v>
      </c>
      <c r="B13" s="189">
        <v>84</v>
      </c>
      <c r="C13" s="189">
        <v>93</v>
      </c>
      <c r="D13" s="189">
        <v>428</v>
      </c>
      <c r="E13" s="189">
        <v>397</v>
      </c>
      <c r="F13" s="190">
        <v>-7.2429906542056131</v>
      </c>
    </row>
    <row r="14" spans="1:14" ht="15.6" customHeight="1">
      <c r="A14" s="188" t="s">
        <v>148</v>
      </c>
      <c r="B14" s="189">
        <v>79</v>
      </c>
      <c r="C14" s="189">
        <v>86</v>
      </c>
      <c r="D14" s="189">
        <v>463</v>
      </c>
      <c r="E14" s="189">
        <v>481</v>
      </c>
      <c r="F14" s="190">
        <v>3.887688984881208</v>
      </c>
    </row>
    <row r="15" spans="1:14" ht="15.6" customHeight="1">
      <c r="A15" s="188" t="s">
        <v>145</v>
      </c>
      <c r="B15" s="189">
        <v>13</v>
      </c>
      <c r="C15" s="189">
        <v>10</v>
      </c>
      <c r="D15" s="189">
        <v>52</v>
      </c>
      <c r="E15" s="189">
        <v>48</v>
      </c>
      <c r="F15" s="190">
        <v>-7.6923076923076934</v>
      </c>
    </row>
    <row r="16" spans="1:14" ht="15.6" customHeight="1">
      <c r="A16" s="188" t="s">
        <v>144</v>
      </c>
      <c r="B16" s="189">
        <v>14</v>
      </c>
      <c r="C16" s="189">
        <v>12</v>
      </c>
      <c r="D16" s="189">
        <v>87</v>
      </c>
      <c r="E16" s="189">
        <v>92</v>
      </c>
      <c r="F16" s="190">
        <v>5.7471264367816133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3</v>
      </c>
      <c r="E17" s="189">
        <v>1</v>
      </c>
      <c r="F17" s="190">
        <v>-66.666666666666657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8</v>
      </c>
      <c r="E18" s="189">
        <v>2</v>
      </c>
      <c r="F18" s="190">
        <v>-75</v>
      </c>
    </row>
    <row r="19" spans="1:7" ht="15.6" customHeight="1">
      <c r="A19" s="188" t="s">
        <v>143</v>
      </c>
      <c r="B19" s="189">
        <v>0</v>
      </c>
      <c r="C19" s="189">
        <v>1</v>
      </c>
      <c r="D19" s="189">
        <v>12</v>
      </c>
      <c r="E19" s="189">
        <v>8</v>
      </c>
      <c r="F19" s="190">
        <v>-33.333333333333329</v>
      </c>
    </row>
    <row r="20" spans="1:7" ht="15.6" customHeight="1">
      <c r="A20" s="188" t="s">
        <v>142</v>
      </c>
      <c r="B20" s="189">
        <v>2</v>
      </c>
      <c r="C20" s="189">
        <v>1</v>
      </c>
      <c r="D20" s="189">
        <v>15</v>
      </c>
      <c r="E20" s="189">
        <v>19</v>
      </c>
      <c r="F20" s="190">
        <v>26.666666666666671</v>
      </c>
    </row>
    <row r="21" spans="1:7" ht="15.6" customHeight="1">
      <c r="A21" s="188" t="s">
        <v>149</v>
      </c>
      <c r="B21" s="189">
        <v>0</v>
      </c>
      <c r="C21" s="189">
        <v>0</v>
      </c>
      <c r="D21" s="189">
        <v>7</v>
      </c>
      <c r="E21" s="189">
        <v>9</v>
      </c>
      <c r="F21" s="190">
        <v>28.57142857142858</v>
      </c>
    </row>
    <row r="22" spans="1:7" ht="15.6" customHeight="1">
      <c r="A22" s="188" t="s">
        <v>146</v>
      </c>
      <c r="B22" s="189">
        <v>2</v>
      </c>
      <c r="C22" s="189">
        <v>4</v>
      </c>
      <c r="D22" s="189">
        <v>459</v>
      </c>
      <c r="E22" s="189">
        <v>504</v>
      </c>
      <c r="F22" s="190">
        <v>9.8039215686274446</v>
      </c>
    </row>
    <row r="23" spans="1:7" ht="15.6" customHeight="1">
      <c r="A23" s="188" t="s">
        <v>165</v>
      </c>
      <c r="B23" s="189">
        <v>21</v>
      </c>
      <c r="C23" s="189">
        <v>21</v>
      </c>
      <c r="D23" s="189">
        <v>172</v>
      </c>
      <c r="E23" s="189">
        <v>164</v>
      </c>
      <c r="F23" s="190">
        <v>-4.6511627906976676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7</v>
      </c>
      <c r="E25" s="189">
        <v>4</v>
      </c>
      <c r="F25" s="190">
        <v>-42.857142857142847</v>
      </c>
    </row>
    <row r="26" spans="1:7" ht="15.6" customHeight="1">
      <c r="A26" s="188" t="s">
        <v>152</v>
      </c>
      <c r="B26" s="189">
        <v>1</v>
      </c>
      <c r="C26" s="189">
        <v>6</v>
      </c>
      <c r="D26" s="189">
        <v>25</v>
      </c>
      <c r="E26" s="189">
        <v>32</v>
      </c>
      <c r="F26" s="190">
        <v>28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2</v>
      </c>
      <c r="E27" s="189">
        <v>5</v>
      </c>
      <c r="F27" s="190">
        <v>150</v>
      </c>
    </row>
    <row r="28" spans="1:7" ht="15.6" customHeight="1">
      <c r="A28" s="188" t="s">
        <v>177</v>
      </c>
      <c r="B28" s="189">
        <v>3</v>
      </c>
      <c r="C28" s="189">
        <v>3</v>
      </c>
      <c r="D28" s="189">
        <v>402</v>
      </c>
      <c r="E28" s="189">
        <v>427</v>
      </c>
      <c r="F28" s="190">
        <v>6.2189054726368189</v>
      </c>
    </row>
    <row r="29" spans="1:7" ht="15.6" customHeight="1">
      <c r="A29" s="188" t="s">
        <v>178</v>
      </c>
      <c r="B29" s="189">
        <v>0</v>
      </c>
      <c r="C29" s="189">
        <v>2</v>
      </c>
      <c r="D29" s="189">
        <v>20</v>
      </c>
      <c r="E29" s="189">
        <v>15</v>
      </c>
      <c r="F29" s="190">
        <v>-25</v>
      </c>
    </row>
    <row r="30" spans="1:7" ht="15.6" customHeight="1">
      <c r="A30" s="188" t="s">
        <v>179</v>
      </c>
      <c r="B30" s="189">
        <v>4</v>
      </c>
      <c r="C30" s="189">
        <v>5</v>
      </c>
      <c r="D30" s="189">
        <v>45</v>
      </c>
      <c r="E30" s="189">
        <v>51</v>
      </c>
      <c r="F30" s="190">
        <v>13.33333333333333</v>
      </c>
    </row>
    <row r="31" spans="1:7" ht="15.6" customHeight="1">
      <c r="A31" s="188" t="s">
        <v>180</v>
      </c>
      <c r="B31" s="189">
        <v>6</v>
      </c>
      <c r="C31" s="189">
        <v>6</v>
      </c>
      <c r="D31" s="189">
        <v>30</v>
      </c>
      <c r="E31" s="189">
        <v>34</v>
      </c>
      <c r="F31" s="190">
        <v>13.33333333333333</v>
      </c>
    </row>
    <row r="32" spans="1:7" ht="15.6" customHeight="1">
      <c r="A32" s="188" t="s">
        <v>181</v>
      </c>
      <c r="B32" s="189">
        <v>29</v>
      </c>
      <c r="C32" s="189">
        <v>15</v>
      </c>
      <c r="D32" s="189">
        <v>162</v>
      </c>
      <c r="E32" s="189">
        <v>135</v>
      </c>
      <c r="F32" s="190">
        <v>-16.666666666666671</v>
      </c>
    </row>
    <row r="33" spans="1:6" ht="15.6" customHeight="1">
      <c r="A33" s="188" t="s">
        <v>182</v>
      </c>
      <c r="B33" s="189">
        <v>12</v>
      </c>
      <c r="C33" s="189">
        <v>11</v>
      </c>
      <c r="D33" s="189">
        <v>63</v>
      </c>
      <c r="E33" s="189">
        <v>61</v>
      </c>
      <c r="F33" s="190">
        <v>-3.174603174603178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3</v>
      </c>
      <c r="E34" s="189">
        <v>0</v>
      </c>
      <c r="F34" s="190">
        <v>-100</v>
      </c>
    </row>
    <row r="35" spans="1:6" ht="15.6" customHeight="1">
      <c r="A35" s="156" t="s">
        <v>153</v>
      </c>
      <c r="B35" s="76">
        <f>SUM(B7:B34)</f>
        <v>330</v>
      </c>
      <c r="C35" s="77">
        <f>SUM(C7:C34)</f>
        <v>325</v>
      </c>
      <c r="D35" s="178">
        <f>SUM(D7:D34)</f>
        <v>2798</v>
      </c>
      <c r="E35" s="178">
        <f>SUM(E7:E34)</f>
        <v>2828</v>
      </c>
      <c r="F35" s="140">
        <f>E35*100/D35-100</f>
        <v>1.0721944245889858</v>
      </c>
    </row>
    <row r="36" spans="1:6" ht="15.6" customHeight="1">
      <c r="A36" s="73" t="s">
        <v>161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27" priority="2">
      <formula>MOD(ROW(),2)=0</formula>
    </cfRule>
  </conditionalFormatting>
  <conditionalFormatting sqref="F7:F35">
    <cfRule type="expression" dxfId="2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4DC9D-C29D-438D-8532-617931ED4FF7}">
  <sheetPr codeName="Hoja2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69325</v>
      </c>
      <c r="C7" s="189">
        <v>55676</v>
      </c>
      <c r="D7" s="189">
        <v>252434</v>
      </c>
      <c r="E7" s="189">
        <v>209001</v>
      </c>
      <c r="F7" s="190">
        <v>-17.20568544649295</v>
      </c>
      <c r="G7" s="37"/>
    </row>
    <row r="8" spans="1:14" ht="15.6" customHeight="1">
      <c r="A8" s="188" t="s">
        <v>11</v>
      </c>
      <c r="B8" s="189">
        <v>54266</v>
      </c>
      <c r="C8" s="189">
        <v>43518</v>
      </c>
      <c r="D8" s="189">
        <v>214466</v>
      </c>
      <c r="E8" s="189">
        <v>239596</v>
      </c>
      <c r="F8" s="190">
        <v>11.71747503100724</v>
      </c>
      <c r="G8" s="6"/>
    </row>
    <row r="9" spans="1:14" ht="15.6" customHeight="1">
      <c r="A9" s="188" t="s">
        <v>8</v>
      </c>
      <c r="B9" s="189">
        <v>231345</v>
      </c>
      <c r="C9" s="189">
        <v>226824</v>
      </c>
      <c r="D9" s="189">
        <v>432984</v>
      </c>
      <c r="E9" s="189">
        <v>426108</v>
      </c>
      <c r="F9" s="190">
        <v>-1.588049442935543</v>
      </c>
      <c r="G9" s="6"/>
    </row>
    <row r="10" spans="1:14" ht="15.6" customHeight="1">
      <c r="A10" s="188" t="s">
        <v>10</v>
      </c>
      <c r="B10" s="189">
        <v>0</v>
      </c>
      <c r="C10" s="189">
        <v>152</v>
      </c>
      <c r="D10" s="189">
        <v>221</v>
      </c>
      <c r="E10" s="189">
        <v>294</v>
      </c>
      <c r="F10" s="190">
        <v>33.031674208144807</v>
      </c>
    </row>
    <row r="11" spans="1:14" ht="15.6" customHeight="1">
      <c r="A11" s="188" t="s">
        <v>9</v>
      </c>
      <c r="B11" s="189">
        <v>1022930</v>
      </c>
      <c r="C11" s="189">
        <v>993393</v>
      </c>
      <c r="D11" s="189">
        <v>3275624</v>
      </c>
      <c r="E11" s="189">
        <v>3186538</v>
      </c>
      <c r="F11" s="190">
        <v>-2.7196650164976148</v>
      </c>
    </row>
    <row r="12" spans="1:14" ht="15.6" customHeight="1">
      <c r="A12" s="188" t="s">
        <v>6</v>
      </c>
      <c r="B12" s="189">
        <v>79612</v>
      </c>
      <c r="C12" s="189">
        <v>80734</v>
      </c>
      <c r="D12" s="189">
        <v>309492</v>
      </c>
      <c r="E12" s="189">
        <v>355170</v>
      </c>
      <c r="F12" s="190">
        <v>14.75902446589896</v>
      </c>
    </row>
    <row r="13" spans="1:14" ht="15.6" customHeight="1">
      <c r="A13" s="188" t="s">
        <v>175</v>
      </c>
      <c r="B13" s="189">
        <v>1391865</v>
      </c>
      <c r="C13" s="189">
        <v>1393329</v>
      </c>
      <c r="D13" s="189">
        <v>5493396</v>
      </c>
      <c r="E13" s="189">
        <v>5207422</v>
      </c>
      <c r="F13" s="190">
        <v>-5.2057779923384402</v>
      </c>
    </row>
    <row r="14" spans="1:14" ht="15.6" customHeight="1">
      <c r="A14" s="188" t="s">
        <v>148</v>
      </c>
      <c r="B14" s="189">
        <v>724052</v>
      </c>
      <c r="C14" s="189">
        <v>788449</v>
      </c>
      <c r="D14" s="189">
        <v>3070172</v>
      </c>
      <c r="E14" s="189">
        <v>3231556</v>
      </c>
      <c r="F14" s="190">
        <v>5.2565133158663429</v>
      </c>
    </row>
    <row r="15" spans="1:14" ht="15.6" customHeight="1">
      <c r="A15" s="188" t="s">
        <v>145</v>
      </c>
      <c r="B15" s="189">
        <v>58154</v>
      </c>
      <c r="C15" s="189">
        <v>58537</v>
      </c>
      <c r="D15" s="189">
        <v>178050</v>
      </c>
      <c r="E15" s="189">
        <v>192623</v>
      </c>
      <c r="F15" s="190">
        <v>8.1847795563044059</v>
      </c>
    </row>
    <row r="16" spans="1:14" ht="15.6" customHeight="1">
      <c r="A16" s="188" t="s">
        <v>144</v>
      </c>
      <c r="B16" s="189">
        <v>31087</v>
      </c>
      <c r="C16" s="189">
        <v>31139</v>
      </c>
      <c r="D16" s="189">
        <v>119144</v>
      </c>
      <c r="E16" s="189">
        <v>148732</v>
      </c>
      <c r="F16" s="190">
        <v>24.83381454374539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1735</v>
      </c>
      <c r="E17" s="189">
        <v>245</v>
      </c>
      <c r="F17" s="190">
        <v>-85.878962536023053</v>
      </c>
      <c r="G17" s="2"/>
    </row>
    <row r="18" spans="1:7" ht="15.6" customHeight="1">
      <c r="A18" s="188" t="s">
        <v>147</v>
      </c>
      <c r="B18" s="189">
        <v>236767</v>
      </c>
      <c r="C18" s="189">
        <v>214013</v>
      </c>
      <c r="D18" s="189">
        <v>1135386</v>
      </c>
      <c r="E18" s="189">
        <v>1014007</v>
      </c>
      <c r="F18" s="190">
        <v>-10.690549293368059</v>
      </c>
    </row>
    <row r="19" spans="1:7" ht="15.6" customHeight="1">
      <c r="A19" s="188" t="s">
        <v>143</v>
      </c>
      <c r="B19" s="189">
        <v>0</v>
      </c>
      <c r="C19" s="189">
        <v>155</v>
      </c>
      <c r="D19" s="189">
        <v>10606</v>
      </c>
      <c r="E19" s="189">
        <v>4977</v>
      </c>
      <c r="F19" s="190">
        <v>-53.073731849896276</v>
      </c>
    </row>
    <row r="20" spans="1:7" ht="15.6" customHeight="1">
      <c r="A20" s="188" t="s">
        <v>142</v>
      </c>
      <c r="B20" s="189">
        <v>8588</v>
      </c>
      <c r="C20" s="189">
        <v>2039</v>
      </c>
      <c r="D20" s="189">
        <v>31728</v>
      </c>
      <c r="E20" s="189">
        <v>31880</v>
      </c>
      <c r="F20" s="190">
        <v>0.47907211296016777</v>
      </c>
    </row>
    <row r="21" spans="1:7" ht="15.6" customHeight="1">
      <c r="A21" s="188" t="s">
        <v>149</v>
      </c>
      <c r="B21" s="189">
        <v>6065</v>
      </c>
      <c r="C21" s="189">
        <v>4857</v>
      </c>
      <c r="D21" s="189">
        <v>29337</v>
      </c>
      <c r="E21" s="189">
        <v>26355</v>
      </c>
      <c r="F21" s="190">
        <v>-10.164638511095211</v>
      </c>
    </row>
    <row r="22" spans="1:7" ht="15.6" customHeight="1">
      <c r="A22" s="188" t="s">
        <v>146</v>
      </c>
      <c r="B22" s="189">
        <v>182468</v>
      </c>
      <c r="C22" s="189">
        <v>205928</v>
      </c>
      <c r="D22" s="189">
        <v>2065329</v>
      </c>
      <c r="E22" s="189">
        <v>2168907</v>
      </c>
      <c r="F22" s="190">
        <v>5.0150847637349756</v>
      </c>
    </row>
    <row r="23" spans="1:7" ht="15.6" customHeight="1">
      <c r="A23" s="188" t="s">
        <v>165</v>
      </c>
      <c r="B23" s="189">
        <v>109803</v>
      </c>
      <c r="C23" s="189">
        <v>110461</v>
      </c>
      <c r="D23" s="189">
        <v>453650</v>
      </c>
      <c r="E23" s="189">
        <v>457164</v>
      </c>
      <c r="F23" s="190">
        <v>0.77460597376831675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88000</v>
      </c>
      <c r="C25" s="189">
        <v>100891</v>
      </c>
      <c r="D25" s="189">
        <v>308288</v>
      </c>
      <c r="E25" s="189">
        <v>351665</v>
      </c>
      <c r="F25" s="190">
        <v>14.07028492837865</v>
      </c>
    </row>
    <row r="26" spans="1:7" ht="15.6" customHeight="1">
      <c r="A26" s="188" t="s">
        <v>152</v>
      </c>
      <c r="B26" s="189">
        <v>46846</v>
      </c>
      <c r="C26" s="189">
        <v>52451</v>
      </c>
      <c r="D26" s="189">
        <v>110687</v>
      </c>
      <c r="E26" s="189">
        <v>138851</v>
      </c>
      <c r="F26" s="190">
        <v>25.444722505804659</v>
      </c>
    </row>
    <row r="27" spans="1:7" ht="15.6" customHeight="1">
      <c r="A27" s="188" t="s">
        <v>173</v>
      </c>
      <c r="B27" s="189">
        <v>2</v>
      </c>
      <c r="C27" s="189">
        <v>0</v>
      </c>
      <c r="D27" s="189">
        <v>1089</v>
      </c>
      <c r="E27" s="189">
        <v>1380</v>
      </c>
      <c r="F27" s="190">
        <v>26.721763085399449</v>
      </c>
    </row>
    <row r="28" spans="1:7" ht="15.6" customHeight="1">
      <c r="A28" s="188" t="s">
        <v>177</v>
      </c>
      <c r="B28" s="189">
        <v>600515</v>
      </c>
      <c r="C28" s="189">
        <v>601303</v>
      </c>
      <c r="D28" s="189">
        <v>4247840</v>
      </c>
      <c r="E28" s="189">
        <v>4252893</v>
      </c>
      <c r="F28" s="190">
        <v>0.1189545745602487</v>
      </c>
    </row>
    <row r="29" spans="1:7" ht="15.6" customHeight="1">
      <c r="A29" s="188" t="s">
        <v>178</v>
      </c>
      <c r="B29" s="189">
        <v>31247</v>
      </c>
      <c r="C29" s="189">
        <v>30626</v>
      </c>
      <c r="D29" s="189">
        <v>140590</v>
      </c>
      <c r="E29" s="189">
        <v>134475</v>
      </c>
      <c r="F29" s="190">
        <v>-4.3495269933850267</v>
      </c>
    </row>
    <row r="30" spans="1:7" ht="15.6" customHeight="1">
      <c r="A30" s="188" t="s">
        <v>179</v>
      </c>
      <c r="B30" s="189">
        <v>1085</v>
      </c>
      <c r="C30" s="189">
        <v>677</v>
      </c>
      <c r="D30" s="189">
        <v>12397</v>
      </c>
      <c r="E30" s="189">
        <v>12312</v>
      </c>
      <c r="F30" s="190">
        <v>-0.68564975397273997</v>
      </c>
    </row>
    <row r="31" spans="1:7" ht="15.6" customHeight="1">
      <c r="A31" s="188" t="s">
        <v>180</v>
      </c>
      <c r="B31" s="189">
        <v>18551</v>
      </c>
      <c r="C31" s="189">
        <v>18763</v>
      </c>
      <c r="D31" s="189">
        <v>57194</v>
      </c>
      <c r="E31" s="189">
        <v>55774</v>
      </c>
      <c r="F31" s="190">
        <v>-2.4827779137671802</v>
      </c>
    </row>
    <row r="32" spans="1:7" ht="15.6" customHeight="1">
      <c r="A32" s="188" t="s">
        <v>181</v>
      </c>
      <c r="B32" s="189">
        <v>218576</v>
      </c>
      <c r="C32" s="189">
        <v>133299</v>
      </c>
      <c r="D32" s="189">
        <v>896144</v>
      </c>
      <c r="E32" s="189">
        <v>745605</v>
      </c>
      <c r="F32" s="190">
        <v>-16.798527915156502</v>
      </c>
    </row>
    <row r="33" spans="1:6" ht="15.6" customHeight="1">
      <c r="A33" s="188" t="s">
        <v>182</v>
      </c>
      <c r="B33" s="189">
        <v>43909</v>
      </c>
      <c r="C33" s="189">
        <v>47103</v>
      </c>
      <c r="D33" s="189">
        <v>160668</v>
      </c>
      <c r="E33" s="189">
        <v>155693</v>
      </c>
      <c r="F33" s="190">
        <v>-3.0964473323872852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352</v>
      </c>
      <c r="E34" s="189">
        <v>0</v>
      </c>
      <c r="F34" s="190">
        <v>-100</v>
      </c>
    </row>
    <row r="35" spans="1:6" ht="15.6" customHeight="1">
      <c r="A35" s="156" t="s">
        <v>153</v>
      </c>
      <c r="B35" s="76">
        <f>SUM(B7:B34)</f>
        <v>5255058</v>
      </c>
      <c r="C35" s="77">
        <f>SUM(C7:C34)</f>
        <v>5194317</v>
      </c>
      <c r="D35" s="76">
        <f>SUM(D7:D34)</f>
        <v>23009003</v>
      </c>
      <c r="E35" s="78">
        <f>SUM(E7:E34)</f>
        <v>22749223</v>
      </c>
      <c r="F35" s="140">
        <f>E35*100/D35-100</f>
        <v>-1.1290363167843509</v>
      </c>
    </row>
    <row r="36" spans="1:6" ht="15.6" customHeight="1">
      <c r="A36" s="73" t="s">
        <v>80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5" priority="2">
      <formula>MOD(ROW(),2)=0</formula>
    </cfRule>
  </conditionalFormatting>
  <conditionalFormatting sqref="F7:F35">
    <cfRule type="expression" dxfId="2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B6E15-9276-4C70-95C4-5FF919D4D7B9}">
  <sheetPr codeName="Hoja2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25114</v>
      </c>
      <c r="C8" s="189">
        <v>21845</v>
      </c>
      <c r="D8" s="189">
        <v>87849</v>
      </c>
      <c r="E8" s="189">
        <v>80743</v>
      </c>
      <c r="F8" s="190">
        <v>-8.0888797823538141</v>
      </c>
      <c r="G8" s="6"/>
    </row>
    <row r="9" spans="1:14" ht="15.6" customHeight="1">
      <c r="A9" s="188" t="s">
        <v>8</v>
      </c>
      <c r="B9" s="189">
        <v>227284</v>
      </c>
      <c r="C9" s="189">
        <v>226824</v>
      </c>
      <c r="D9" s="189">
        <v>421617</v>
      </c>
      <c r="E9" s="189">
        <v>421526</v>
      </c>
      <c r="F9" s="190">
        <v>-2.1583569922469788E-2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1022930</v>
      </c>
      <c r="C11" s="189">
        <v>993393</v>
      </c>
      <c r="D11" s="189">
        <v>3275624</v>
      </c>
      <c r="E11" s="189">
        <v>3186538</v>
      </c>
      <c r="F11" s="190">
        <v>-2.7196650164976148</v>
      </c>
    </row>
    <row r="12" spans="1:14" ht="15.6" customHeight="1">
      <c r="A12" s="188" t="s">
        <v>6</v>
      </c>
      <c r="B12" s="189">
        <v>4975</v>
      </c>
      <c r="C12" s="189">
        <v>4871</v>
      </c>
      <c r="D12" s="189">
        <v>24748</v>
      </c>
      <c r="E12" s="189">
        <v>24137</v>
      </c>
      <c r="F12" s="190">
        <v>-2.468886374656535</v>
      </c>
    </row>
    <row r="13" spans="1:14" ht="15.6" customHeight="1">
      <c r="A13" s="188" t="s">
        <v>175</v>
      </c>
      <c r="B13" s="189">
        <v>1037221</v>
      </c>
      <c r="C13" s="189">
        <v>1014756</v>
      </c>
      <c r="D13" s="189">
        <v>4076169</v>
      </c>
      <c r="E13" s="189">
        <v>3960906</v>
      </c>
      <c r="F13" s="190">
        <v>-2.8277286834770621</v>
      </c>
    </row>
    <row r="14" spans="1:14" ht="15.6" customHeight="1">
      <c r="A14" s="188" t="s">
        <v>148</v>
      </c>
      <c r="B14" s="189">
        <v>270921</v>
      </c>
      <c r="C14" s="189">
        <v>258903</v>
      </c>
      <c r="D14" s="189">
        <v>925087</v>
      </c>
      <c r="E14" s="189">
        <v>929540</v>
      </c>
      <c r="F14" s="190">
        <v>0.48136013153357732</v>
      </c>
    </row>
    <row r="15" spans="1:14" ht="15.6" customHeight="1">
      <c r="A15" s="188" t="s">
        <v>145</v>
      </c>
      <c r="B15" s="189">
        <v>24969</v>
      </c>
      <c r="C15" s="189">
        <v>21283</v>
      </c>
      <c r="D15" s="189">
        <v>90218</v>
      </c>
      <c r="E15" s="189">
        <v>81207</v>
      </c>
      <c r="F15" s="190">
        <v>-9.9880289964308702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236767</v>
      </c>
      <c r="C18" s="189">
        <v>214013</v>
      </c>
      <c r="D18" s="189">
        <v>1128175</v>
      </c>
      <c r="E18" s="189">
        <v>1013182</v>
      </c>
      <c r="F18" s="190">
        <v>-10.19283355862343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5</v>
      </c>
      <c r="F20" s="190" t="s">
        <v>151</v>
      </c>
    </row>
    <row r="21" spans="1:7" ht="15.6" customHeight="1">
      <c r="A21" s="188" t="s">
        <v>149</v>
      </c>
      <c r="B21" s="189">
        <v>6065</v>
      </c>
      <c r="C21" s="189">
        <v>4857</v>
      </c>
      <c r="D21" s="189">
        <v>27322</v>
      </c>
      <c r="E21" s="189">
        <v>25233</v>
      </c>
      <c r="F21" s="190">
        <v>-7.6458531586267497</v>
      </c>
    </row>
    <row r="22" spans="1:7" ht="15.6" customHeight="1">
      <c r="A22" s="188" t="s">
        <v>146</v>
      </c>
      <c r="B22" s="189">
        <v>175616</v>
      </c>
      <c r="C22" s="189">
        <v>198596</v>
      </c>
      <c r="D22" s="189">
        <v>871957</v>
      </c>
      <c r="E22" s="189">
        <v>860805</v>
      </c>
      <c r="F22" s="190">
        <v>-1.278962150656511</v>
      </c>
    </row>
    <row r="23" spans="1:7" ht="15.6" customHeight="1">
      <c r="A23" s="188" t="s">
        <v>165</v>
      </c>
      <c r="B23" s="189">
        <v>51919</v>
      </c>
      <c r="C23" s="189">
        <v>55777</v>
      </c>
      <c r="D23" s="189">
        <v>189514</v>
      </c>
      <c r="E23" s="189">
        <v>202951</v>
      </c>
      <c r="F23" s="190">
        <v>7.0902413542007423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88000</v>
      </c>
      <c r="C25" s="189">
        <v>100891</v>
      </c>
      <c r="D25" s="189">
        <v>304895</v>
      </c>
      <c r="E25" s="189">
        <v>346766</v>
      </c>
      <c r="F25" s="190">
        <v>13.73292444940061</v>
      </c>
    </row>
    <row r="26" spans="1:7" ht="15.6" customHeight="1">
      <c r="A26" s="188" t="s">
        <v>152</v>
      </c>
      <c r="B26" s="189">
        <v>44716</v>
      </c>
      <c r="C26" s="189">
        <v>38540</v>
      </c>
      <c r="D26" s="189">
        <v>87355</v>
      </c>
      <c r="E26" s="189">
        <v>84310</v>
      </c>
      <c r="F26" s="190">
        <v>-3.485776429511759</v>
      </c>
    </row>
    <row r="27" spans="1:7" ht="15.6" customHeight="1">
      <c r="A27" s="188" t="s">
        <v>173</v>
      </c>
      <c r="B27" s="189">
        <v>2</v>
      </c>
      <c r="C27" s="189">
        <v>0</v>
      </c>
      <c r="D27" s="189">
        <v>5</v>
      </c>
      <c r="E27" s="189">
        <v>0</v>
      </c>
      <c r="F27" s="190">
        <v>-100</v>
      </c>
    </row>
    <row r="28" spans="1:7" ht="15.6" customHeight="1">
      <c r="A28" s="188" t="s">
        <v>177</v>
      </c>
      <c r="B28" s="189">
        <v>590889</v>
      </c>
      <c r="C28" s="189">
        <v>593672</v>
      </c>
      <c r="D28" s="189">
        <v>3330100</v>
      </c>
      <c r="E28" s="189">
        <v>3244845</v>
      </c>
      <c r="F28" s="190">
        <v>-2.5601333293294459</v>
      </c>
    </row>
    <row r="29" spans="1:7" ht="15.6" customHeight="1">
      <c r="A29" s="188" t="s">
        <v>178</v>
      </c>
      <c r="B29" s="189">
        <v>31247</v>
      </c>
      <c r="C29" s="189">
        <v>27981</v>
      </c>
      <c r="D29" s="189">
        <v>120857</v>
      </c>
      <c r="E29" s="189">
        <v>112843</v>
      </c>
      <c r="F29" s="190">
        <v>-6.6309771051738826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19</v>
      </c>
      <c r="F31" s="190" t="s">
        <v>151</v>
      </c>
    </row>
    <row r="32" spans="1:7" ht="15.6" customHeight="1">
      <c r="A32" s="188" t="s">
        <v>181</v>
      </c>
      <c r="B32" s="189">
        <v>100416</v>
      </c>
      <c r="C32" s="189">
        <v>88826</v>
      </c>
      <c r="D32" s="189">
        <v>465921</v>
      </c>
      <c r="E32" s="189">
        <v>463584</v>
      </c>
      <c r="F32" s="190">
        <v>-0.50158717894235849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0</v>
      </c>
      <c r="E33" s="189">
        <v>0</v>
      </c>
      <c r="F33" s="190" t="s">
        <v>151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79" t="s">
        <v>153</v>
      </c>
      <c r="B35" s="178">
        <f>SUM(B7:B34)</f>
        <v>3939051</v>
      </c>
      <c r="C35" s="77">
        <f>SUM(C7:C34)</f>
        <v>3865028</v>
      </c>
      <c r="D35" s="76">
        <f>SUM(D7:D34)</f>
        <v>15427413</v>
      </c>
      <c r="E35" s="78">
        <f>SUM(E7:E34)</f>
        <v>15039140</v>
      </c>
      <c r="F35" s="140">
        <f>E35*100/D35-100</f>
        <v>-2.5167732269823802</v>
      </c>
    </row>
    <row r="36" spans="1:6" ht="15.6" customHeight="1">
      <c r="A36" s="73" t="s">
        <v>85</v>
      </c>
      <c r="B36" s="72"/>
      <c r="C36" s="23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3" priority="2">
      <formula>MOD(ROW(),2)=0</formula>
    </cfRule>
  </conditionalFormatting>
  <conditionalFormatting sqref="F7:F35">
    <cfRule type="expression" dxfId="2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3E84C-9D92-430E-8977-6FA6617D9CF7}">
  <sheetPr codeName="Hoja2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69325</v>
      </c>
      <c r="C7" s="189">
        <v>55676</v>
      </c>
      <c r="D7" s="189">
        <v>252434</v>
      </c>
      <c r="E7" s="189">
        <v>209001</v>
      </c>
      <c r="F7" s="190">
        <v>-17.20568544649295</v>
      </c>
      <c r="G7" s="13"/>
    </row>
    <row r="8" spans="1:14" ht="15.6" customHeight="1">
      <c r="A8" s="188" t="s">
        <v>11</v>
      </c>
      <c r="B8" s="189">
        <v>29152</v>
      </c>
      <c r="C8" s="189">
        <v>21673</v>
      </c>
      <c r="D8" s="189">
        <v>126617</v>
      </c>
      <c r="E8" s="189">
        <v>158853</v>
      </c>
      <c r="F8" s="190">
        <v>25.459456471089979</v>
      </c>
      <c r="G8" s="6"/>
    </row>
    <row r="9" spans="1:14" ht="15.6" customHeight="1">
      <c r="A9" s="188" t="s">
        <v>8</v>
      </c>
      <c r="B9" s="189">
        <v>4061</v>
      </c>
      <c r="C9" s="189">
        <v>0</v>
      </c>
      <c r="D9" s="189">
        <v>11367</v>
      </c>
      <c r="E9" s="189">
        <v>4582</v>
      </c>
      <c r="F9" s="190">
        <v>-59.690331661828097</v>
      </c>
      <c r="G9" s="6"/>
    </row>
    <row r="10" spans="1:14" ht="15.6" customHeight="1">
      <c r="A10" s="188" t="s">
        <v>10</v>
      </c>
      <c r="B10" s="189">
        <v>0</v>
      </c>
      <c r="C10" s="189">
        <v>152</v>
      </c>
      <c r="D10" s="189">
        <v>221</v>
      </c>
      <c r="E10" s="189">
        <v>294</v>
      </c>
      <c r="F10" s="190">
        <v>33.031674208144807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0</v>
      </c>
      <c r="F11" s="190" t="s">
        <v>151</v>
      </c>
    </row>
    <row r="12" spans="1:14" ht="15.6" customHeight="1">
      <c r="A12" s="188" t="s">
        <v>6</v>
      </c>
      <c r="B12" s="189">
        <v>74637</v>
      </c>
      <c r="C12" s="189">
        <v>75863</v>
      </c>
      <c r="D12" s="189">
        <v>284744</v>
      </c>
      <c r="E12" s="189">
        <v>331033</v>
      </c>
      <c r="F12" s="190">
        <v>16.25635658696935</v>
      </c>
    </row>
    <row r="13" spans="1:14" ht="15.6" customHeight="1">
      <c r="A13" s="188" t="s">
        <v>175</v>
      </c>
      <c r="B13" s="189">
        <v>354644</v>
      </c>
      <c r="C13" s="189">
        <v>378573</v>
      </c>
      <c r="D13" s="189">
        <v>1417227</v>
      </c>
      <c r="E13" s="189">
        <v>1246516</v>
      </c>
      <c r="F13" s="190">
        <v>-12.045423915858221</v>
      </c>
    </row>
    <row r="14" spans="1:14" ht="15.6" customHeight="1">
      <c r="A14" s="188" t="s">
        <v>148</v>
      </c>
      <c r="B14" s="189">
        <v>453131</v>
      </c>
      <c r="C14" s="189">
        <v>529546</v>
      </c>
      <c r="D14" s="189">
        <v>2145085</v>
      </c>
      <c r="E14" s="189">
        <v>2302016</v>
      </c>
      <c r="F14" s="190">
        <v>7.3158406310239474</v>
      </c>
    </row>
    <row r="15" spans="1:14" ht="15.6" customHeight="1">
      <c r="A15" s="188" t="s">
        <v>145</v>
      </c>
      <c r="B15" s="189">
        <v>33185</v>
      </c>
      <c r="C15" s="189">
        <v>37254</v>
      </c>
      <c r="D15" s="189">
        <v>87832</v>
      </c>
      <c r="E15" s="189">
        <v>111416</v>
      </c>
      <c r="F15" s="190">
        <v>26.851261499225799</v>
      </c>
    </row>
    <row r="16" spans="1:14" ht="15.6" customHeight="1">
      <c r="A16" s="188" t="s">
        <v>144</v>
      </c>
      <c r="B16" s="189">
        <v>31087</v>
      </c>
      <c r="C16" s="189">
        <v>31139</v>
      </c>
      <c r="D16" s="189">
        <v>119144</v>
      </c>
      <c r="E16" s="189">
        <v>148732</v>
      </c>
      <c r="F16" s="190">
        <v>24.83381454374539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1735</v>
      </c>
      <c r="E17" s="189">
        <v>245</v>
      </c>
      <c r="F17" s="190">
        <v>-85.878962536023053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7211</v>
      </c>
      <c r="E18" s="189">
        <v>825</v>
      </c>
      <c r="F18" s="190">
        <v>-88.559145749549302</v>
      </c>
    </row>
    <row r="19" spans="1:7" ht="15.6" customHeight="1">
      <c r="A19" s="188" t="s">
        <v>143</v>
      </c>
      <c r="B19" s="189">
        <v>0</v>
      </c>
      <c r="C19" s="189">
        <v>155</v>
      </c>
      <c r="D19" s="189">
        <v>10606</v>
      </c>
      <c r="E19" s="189">
        <v>4977</v>
      </c>
      <c r="F19" s="190">
        <v>-53.073731849896276</v>
      </c>
    </row>
    <row r="20" spans="1:7" ht="15.6" customHeight="1">
      <c r="A20" s="188" t="s">
        <v>142</v>
      </c>
      <c r="B20" s="189">
        <v>8588</v>
      </c>
      <c r="C20" s="189">
        <v>2039</v>
      </c>
      <c r="D20" s="189">
        <v>31728</v>
      </c>
      <c r="E20" s="189">
        <v>31875</v>
      </c>
      <c r="F20" s="190">
        <v>0.46331316187594501</v>
      </c>
    </row>
    <row r="21" spans="1:7" ht="15.6" customHeight="1">
      <c r="A21" s="188" t="s">
        <v>149</v>
      </c>
      <c r="B21" s="189">
        <v>0</v>
      </c>
      <c r="C21" s="189">
        <v>0</v>
      </c>
      <c r="D21" s="189">
        <v>2015</v>
      </c>
      <c r="E21" s="189">
        <v>1122</v>
      </c>
      <c r="F21" s="190">
        <v>-44.317617866004973</v>
      </c>
    </row>
    <row r="22" spans="1:7" ht="15.6" customHeight="1">
      <c r="A22" s="188" t="s">
        <v>146</v>
      </c>
      <c r="B22" s="189">
        <v>6852</v>
      </c>
      <c r="C22" s="189">
        <v>7332</v>
      </c>
      <c r="D22" s="189">
        <v>1193372</v>
      </c>
      <c r="E22" s="189">
        <v>1308102</v>
      </c>
      <c r="F22" s="190">
        <v>9.6139342971009825</v>
      </c>
    </row>
    <row r="23" spans="1:7" ht="15.6" customHeight="1">
      <c r="A23" s="188" t="s">
        <v>165</v>
      </c>
      <c r="B23" s="189">
        <v>57884</v>
      </c>
      <c r="C23" s="189">
        <v>54684</v>
      </c>
      <c r="D23" s="189">
        <v>264136</v>
      </c>
      <c r="E23" s="189">
        <v>254213</v>
      </c>
      <c r="F23" s="190">
        <v>-3.756776811945358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3393</v>
      </c>
      <c r="E25" s="189">
        <v>4899</v>
      </c>
      <c r="F25" s="190">
        <v>44.385499557913363</v>
      </c>
    </row>
    <row r="26" spans="1:7" ht="15.6" customHeight="1">
      <c r="A26" s="188" t="s">
        <v>152</v>
      </c>
      <c r="B26" s="189">
        <v>2130</v>
      </c>
      <c r="C26" s="189">
        <v>13911</v>
      </c>
      <c r="D26" s="189">
        <v>23332</v>
      </c>
      <c r="E26" s="189">
        <v>54541</v>
      </c>
      <c r="F26" s="190">
        <v>133.76050060003431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1084</v>
      </c>
      <c r="E27" s="189">
        <v>1380</v>
      </c>
      <c r="F27" s="190">
        <v>27.306273062730629</v>
      </c>
    </row>
    <row r="28" spans="1:7" ht="15.6" customHeight="1">
      <c r="A28" s="188" t="s">
        <v>177</v>
      </c>
      <c r="B28" s="189">
        <v>9626</v>
      </c>
      <c r="C28" s="189">
        <v>7631</v>
      </c>
      <c r="D28" s="189">
        <v>917740</v>
      </c>
      <c r="E28" s="189">
        <v>1008048</v>
      </c>
      <c r="F28" s="190">
        <v>9.8402597685619071</v>
      </c>
    </row>
    <row r="29" spans="1:7" ht="15.6" customHeight="1">
      <c r="A29" s="188" t="s">
        <v>178</v>
      </c>
      <c r="B29" s="189">
        <v>0</v>
      </c>
      <c r="C29" s="189">
        <v>2645</v>
      </c>
      <c r="D29" s="189">
        <v>19733</v>
      </c>
      <c r="E29" s="189">
        <v>21632</v>
      </c>
      <c r="F29" s="190">
        <v>9.6234733694825962</v>
      </c>
    </row>
    <row r="30" spans="1:7" ht="15.6" customHeight="1">
      <c r="A30" s="188" t="s">
        <v>179</v>
      </c>
      <c r="B30" s="189">
        <v>1085</v>
      </c>
      <c r="C30" s="189">
        <v>677</v>
      </c>
      <c r="D30" s="189">
        <v>12397</v>
      </c>
      <c r="E30" s="189">
        <v>12312</v>
      </c>
      <c r="F30" s="190">
        <v>-0.68564975397273997</v>
      </c>
    </row>
    <row r="31" spans="1:7" ht="15.6" customHeight="1">
      <c r="A31" s="188" t="s">
        <v>180</v>
      </c>
      <c r="B31" s="189">
        <v>18551</v>
      </c>
      <c r="C31" s="189">
        <v>18763</v>
      </c>
      <c r="D31" s="189">
        <v>57194</v>
      </c>
      <c r="E31" s="189">
        <v>55755</v>
      </c>
      <c r="F31" s="190">
        <v>-2.5159981816274382</v>
      </c>
    </row>
    <row r="32" spans="1:7" ht="15.6" customHeight="1">
      <c r="A32" s="188" t="s">
        <v>181</v>
      </c>
      <c r="B32" s="189">
        <v>118160</v>
      </c>
      <c r="C32" s="189">
        <v>44473</v>
      </c>
      <c r="D32" s="189">
        <v>430223</v>
      </c>
      <c r="E32" s="189">
        <v>282021</v>
      </c>
      <c r="F32" s="190">
        <v>-34.447716649272593</v>
      </c>
    </row>
    <row r="33" spans="1:6" ht="15.6" customHeight="1">
      <c r="A33" s="188" t="s">
        <v>182</v>
      </c>
      <c r="B33" s="189">
        <v>43909</v>
      </c>
      <c r="C33" s="189">
        <v>47103</v>
      </c>
      <c r="D33" s="189">
        <v>160668</v>
      </c>
      <c r="E33" s="189">
        <v>155693</v>
      </c>
      <c r="F33" s="190">
        <v>-3.0964473323872852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352</v>
      </c>
      <c r="E34" s="189">
        <v>0</v>
      </c>
      <c r="F34" s="190">
        <v>-100</v>
      </c>
    </row>
    <row r="35" spans="1:6" ht="15.6" customHeight="1">
      <c r="A35" s="179" t="s">
        <v>153</v>
      </c>
      <c r="B35" s="76">
        <f>SUM(B7:B34)</f>
        <v>1316007</v>
      </c>
      <c r="C35" s="77">
        <f>SUM(C7:C34)</f>
        <v>1329289</v>
      </c>
      <c r="D35" s="76">
        <f>SUM(D7:D34)</f>
        <v>7581590</v>
      </c>
      <c r="E35" s="178">
        <f>SUM(E7:E34)</f>
        <v>7710083</v>
      </c>
      <c r="F35" s="140">
        <f>E35*100/D35-100</f>
        <v>1.6948028052163266</v>
      </c>
    </row>
    <row r="36" spans="1:6" ht="15.6" customHeight="1">
      <c r="A36" s="73" t="s">
        <v>159</v>
      </c>
      <c r="B36" s="72"/>
      <c r="D36" s="72"/>
      <c r="F36" s="23"/>
    </row>
  </sheetData>
  <mergeCells count="3">
    <mergeCell ref="B5:C5"/>
    <mergeCell ref="D5:F5"/>
    <mergeCell ref="A5:A6"/>
  </mergeCells>
  <conditionalFormatting sqref="A7:F34">
    <cfRule type="expression" dxfId="21" priority="2">
      <formula>MOD(ROW(),2)=0</formula>
    </cfRule>
  </conditionalFormatting>
  <conditionalFormatting sqref="F7:F35">
    <cfRule type="expression" dxfId="2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587B5-91AF-4E3C-BD22-73C309135991}">
  <sheetPr codeName="Hoja3">
    <pageSetUpPr fitToPage="1"/>
  </sheetPr>
  <dimension ref="A1:O39"/>
  <sheetViews>
    <sheetView workbookViewId="0"/>
  </sheetViews>
  <sheetFormatPr baseColWidth="10" defaultColWidth="8.88671875" defaultRowHeight="14.4"/>
  <cols>
    <col min="1" max="1" width="32.88671875" customWidth="1"/>
    <col min="2" max="2" width="18.6640625" customWidth="1"/>
    <col min="3" max="3" width="22.5546875" customWidth="1"/>
    <col min="4" max="8" width="15.44140625" customWidth="1"/>
    <col min="9" max="9" width="11.88671875" customWidth="1"/>
    <col min="10" max="10" width="10.5546875" customWidth="1"/>
    <col min="11" max="11" width="11.109375" customWidth="1"/>
  </cols>
  <sheetData>
    <row r="1" spans="1:15" ht="19.2" customHeight="1">
      <c r="A1" s="32" t="s">
        <v>20</v>
      </c>
      <c r="B1" s="13"/>
      <c r="C1" s="13"/>
      <c r="D1" s="13"/>
      <c r="E1" s="5"/>
      <c r="G1" s="4"/>
      <c r="H1" s="4"/>
      <c r="I1" s="4"/>
      <c r="J1" s="14"/>
      <c r="K1" s="14"/>
      <c r="L1" s="4"/>
    </row>
    <row r="2" spans="1:15" ht="1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3"/>
    </row>
    <row r="3" spans="1:15" ht="1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3"/>
    </row>
    <row r="4" spans="1:15" ht="15" customHeight="1">
      <c r="A4" s="31" t="s">
        <v>19</v>
      </c>
      <c r="B4" s="13"/>
      <c r="C4" s="13"/>
      <c r="D4" s="13"/>
      <c r="E4" s="13"/>
      <c r="F4" s="13"/>
      <c r="G4" s="13"/>
      <c r="H4" s="33"/>
      <c r="I4" s="34" t="s">
        <v>172</v>
      </c>
      <c r="J4" s="13"/>
      <c r="K4" s="13"/>
    </row>
    <row r="5" spans="1:15" ht="15" customHeight="1">
      <c r="A5" s="264" t="s">
        <v>15</v>
      </c>
      <c r="B5" s="264"/>
      <c r="C5" s="264"/>
      <c r="D5" s="262" t="s">
        <v>154</v>
      </c>
      <c r="E5" s="262"/>
      <c r="F5" s="263" t="s">
        <v>0</v>
      </c>
      <c r="G5" s="263"/>
      <c r="H5" s="262" t="s">
        <v>12</v>
      </c>
      <c r="I5" s="262"/>
      <c r="J5" s="37"/>
      <c r="K5" s="7"/>
    </row>
    <row r="6" spans="1:15" ht="15" customHeight="1">
      <c r="A6" s="264"/>
      <c r="B6" s="264"/>
      <c r="C6" s="264"/>
      <c r="D6" s="164">
        <v>2025</v>
      </c>
      <c r="E6" s="164">
        <v>2026</v>
      </c>
      <c r="F6" s="164">
        <v>2025</v>
      </c>
      <c r="G6" s="164">
        <v>2026</v>
      </c>
      <c r="H6" s="164" t="s">
        <v>13</v>
      </c>
      <c r="I6" s="170" t="s">
        <v>14</v>
      </c>
      <c r="J6" s="166"/>
      <c r="K6" s="13"/>
    </row>
    <row r="7" spans="1:15" ht="15" customHeight="1">
      <c r="A7" s="266" t="s">
        <v>16</v>
      </c>
      <c r="B7" s="155" t="s">
        <v>21</v>
      </c>
      <c r="C7" s="148" t="s">
        <v>2</v>
      </c>
      <c r="D7" s="53" cm="1">
        <f t="array" ref="D7:G7">Líquidos!B35:E35</f>
        <v>16367415</v>
      </c>
      <c r="E7" s="53">
        <v>15710498</v>
      </c>
      <c r="F7" s="53">
        <v>103573055</v>
      </c>
      <c r="G7" s="53">
        <v>107084001</v>
      </c>
      <c r="H7" s="165">
        <f>G7-F7</f>
        <v>3510946</v>
      </c>
      <c r="I7" s="142">
        <f>((G7*100/F7)-100)</f>
        <v>3.3898256645997407</v>
      </c>
      <c r="J7" s="171"/>
      <c r="K7" s="13"/>
    </row>
    <row r="8" spans="1:15" ht="15" customHeight="1">
      <c r="A8" s="266"/>
      <c r="B8" s="42" t="s">
        <v>22</v>
      </c>
      <c r="C8" s="42" t="s">
        <v>2</v>
      </c>
      <c r="D8" s="53" cm="1">
        <f t="array" ref="D8:G8">Sólidos!B35:E35</f>
        <v>6414055</v>
      </c>
      <c r="E8" s="53">
        <v>6753206</v>
      </c>
      <c r="F8" s="55">
        <v>46260754</v>
      </c>
      <c r="G8" s="53">
        <v>45001460</v>
      </c>
      <c r="H8" s="47">
        <f t="shared" ref="H8:H18" si="0">G8-F8</f>
        <v>-1259294</v>
      </c>
      <c r="I8" s="141">
        <f>((G8*100/F8)-100)</f>
        <v>-2.7221648830021223</v>
      </c>
      <c r="J8" s="37"/>
      <c r="K8" s="13"/>
    </row>
    <row r="9" spans="1:15" ht="15" customHeight="1">
      <c r="A9" s="266"/>
      <c r="B9" s="265" t="s">
        <v>23</v>
      </c>
      <c r="C9" s="43" t="s">
        <v>2</v>
      </c>
      <c r="D9" s="53" cm="1">
        <f t="array" ref="D9:G9">'Mercancía general'!B35:E35</f>
        <v>24422489</v>
      </c>
      <c r="E9" s="66">
        <v>23742059</v>
      </c>
      <c r="F9" s="53">
        <v>165364442</v>
      </c>
      <c r="G9" s="67">
        <v>164090446</v>
      </c>
      <c r="H9" s="47">
        <f t="shared" si="0"/>
        <v>-1273996</v>
      </c>
      <c r="I9" s="142">
        <f t="shared" ref="I9:I30" si="1">((G9*100/F9)-100)</f>
        <v>-0.77041713719809479</v>
      </c>
      <c r="J9" s="37"/>
      <c r="K9" s="13"/>
    </row>
    <row r="10" spans="1:15" ht="15" customHeight="1">
      <c r="A10" s="266"/>
      <c r="B10" s="265"/>
      <c r="C10" s="36" t="s">
        <v>24</v>
      </c>
      <c r="D10" s="56" cm="1">
        <f t="array" ref="D10:G10">'Mercancías contenedores'!B35:E35</f>
        <v>16703924</v>
      </c>
      <c r="E10" s="56">
        <v>16064245</v>
      </c>
      <c r="F10" s="68">
        <v>112689043</v>
      </c>
      <c r="G10" s="56">
        <v>111019715</v>
      </c>
      <c r="H10" s="48">
        <f t="shared" si="0"/>
        <v>-1669328</v>
      </c>
      <c r="I10" s="143">
        <f t="shared" si="1"/>
        <v>-1.4813578636922102</v>
      </c>
      <c r="J10" s="37"/>
      <c r="K10" s="13"/>
    </row>
    <row r="11" spans="1:15" ht="15" customHeight="1">
      <c r="A11" s="266"/>
      <c r="B11" s="265"/>
      <c r="C11" s="36" t="s">
        <v>25</v>
      </c>
      <c r="D11" s="69">
        <f>D9-D10</f>
        <v>7718565</v>
      </c>
      <c r="E11" s="69">
        <f t="shared" ref="E11:G11" si="2">E9-E10</f>
        <v>7677814</v>
      </c>
      <c r="F11" s="70">
        <f t="shared" si="2"/>
        <v>52675399</v>
      </c>
      <c r="G11" s="71">
        <f t="shared" si="2"/>
        <v>53070731</v>
      </c>
      <c r="H11" s="48">
        <f t="shared" si="0"/>
        <v>395332</v>
      </c>
      <c r="I11" s="144">
        <f t="shared" si="1"/>
        <v>0.75050594301146134</v>
      </c>
      <c r="J11" s="37"/>
      <c r="K11" s="13"/>
    </row>
    <row r="12" spans="1:15" ht="15" customHeight="1">
      <c r="A12" s="266"/>
      <c r="B12" s="40"/>
      <c r="C12" s="41" t="s">
        <v>26</v>
      </c>
      <c r="D12" s="49">
        <f>SUM(D7,D8,D9)</f>
        <v>47203959</v>
      </c>
      <c r="E12" s="49">
        <f>SUM(E7,E8,E9)</f>
        <v>46205763</v>
      </c>
      <c r="F12" s="49">
        <f>SUM(F7,F8,F9)</f>
        <v>315198251</v>
      </c>
      <c r="G12" s="49">
        <f>SUM(G7,G8,G9)</f>
        <v>316175907</v>
      </c>
      <c r="H12" s="50">
        <f t="shared" si="0"/>
        <v>977656</v>
      </c>
      <c r="I12" s="145">
        <f t="shared" si="1"/>
        <v>0.31017177186049594</v>
      </c>
      <c r="J12" s="37"/>
      <c r="K12" s="13"/>
    </row>
    <row r="13" spans="1:15" ht="15" customHeight="1">
      <c r="A13" s="267" t="s">
        <v>17</v>
      </c>
      <c r="B13" s="42" t="s">
        <v>27</v>
      </c>
      <c r="C13" s="43" t="s">
        <v>2</v>
      </c>
      <c r="D13" s="51" cm="1">
        <f t="array" ref="D13:G13">Pesca!B35:E35</f>
        <v>14505.796</v>
      </c>
      <c r="E13" s="52">
        <v>13719.056000000002</v>
      </c>
      <c r="F13" s="53">
        <v>84639.039000000004</v>
      </c>
      <c r="G13" s="54">
        <v>72307.002000000008</v>
      </c>
      <c r="H13" s="53">
        <f>G13-F13</f>
        <v>-12332.036999999997</v>
      </c>
      <c r="I13" s="146">
        <f t="shared" si="1"/>
        <v>-14.570152432850747</v>
      </c>
      <c r="J13" s="38"/>
      <c r="K13" s="13"/>
    </row>
    <row r="14" spans="1:15" ht="15" customHeight="1">
      <c r="A14" s="267"/>
      <c r="B14" s="265" t="s">
        <v>28</v>
      </c>
      <c r="C14" s="43" t="s">
        <v>2</v>
      </c>
      <c r="D14" s="55" cm="1">
        <f t="array" ref="D14:G14">Avituallamiento!B35:E35</f>
        <v>991366</v>
      </c>
      <c r="E14" s="53">
        <v>969509</v>
      </c>
      <c r="F14" s="53">
        <v>6670078</v>
      </c>
      <c r="G14" s="52">
        <v>6806113</v>
      </c>
      <c r="H14" s="53">
        <f>G14-F14</f>
        <v>136035</v>
      </c>
      <c r="I14" s="142">
        <f t="shared" si="1"/>
        <v>2.0394813973689594</v>
      </c>
      <c r="J14" s="13"/>
      <c r="K14" s="13"/>
    </row>
    <row r="15" spans="1:15" ht="15" customHeight="1">
      <c r="A15" s="267"/>
      <c r="B15" s="265"/>
      <c r="C15" s="36" t="s">
        <v>29</v>
      </c>
      <c r="D15" s="56" cm="1">
        <f t="array" ref="D15:G15">'Avi. combustibles'!B35:E35</f>
        <v>790522</v>
      </c>
      <c r="E15" s="57">
        <v>795048</v>
      </c>
      <c r="F15" s="58">
        <v>5522570</v>
      </c>
      <c r="G15" s="58">
        <v>5589796</v>
      </c>
      <c r="H15" s="56">
        <f>G15-F15</f>
        <v>67226</v>
      </c>
      <c r="I15" s="147">
        <f t="shared" si="1"/>
        <v>1.2172955707216033</v>
      </c>
      <c r="J15" s="13"/>
      <c r="K15" s="13"/>
      <c r="L15" s="39"/>
      <c r="O15" s="39"/>
    </row>
    <row r="16" spans="1:15" ht="15" customHeight="1">
      <c r="A16" s="267"/>
      <c r="B16" s="42" t="s">
        <v>30</v>
      </c>
      <c r="C16" s="43" t="s">
        <v>2</v>
      </c>
      <c r="D16" s="59" cm="1">
        <f t="array" ref="D16:G16">'Tráfico interior'!B35:E35</f>
        <v>342971</v>
      </c>
      <c r="E16" s="60">
        <v>488399</v>
      </c>
      <c r="F16" s="51">
        <v>2152531</v>
      </c>
      <c r="G16" s="52">
        <v>2390795</v>
      </c>
      <c r="H16" s="53">
        <f>G16-F16</f>
        <v>238264</v>
      </c>
      <c r="I16" s="141">
        <f t="shared" si="1"/>
        <v>11.069015963068594</v>
      </c>
      <c r="J16" s="13"/>
      <c r="K16" s="13"/>
    </row>
    <row r="17" spans="1:14" ht="15" customHeight="1">
      <c r="A17" s="267"/>
      <c r="B17" s="45"/>
      <c r="C17" s="45" t="s">
        <v>26</v>
      </c>
      <c r="D17" s="157">
        <f>SUM(D13,D14,D16)</f>
        <v>1348842.7960000001</v>
      </c>
      <c r="E17" s="158">
        <f t="shared" ref="E17:G17" si="3">SUM(E13,E14,E16)</f>
        <v>1471627.0559999999</v>
      </c>
      <c r="F17" s="158">
        <f t="shared" si="3"/>
        <v>8907248.0390000008</v>
      </c>
      <c r="G17" s="158">
        <f t="shared" si="3"/>
        <v>9269215.0020000003</v>
      </c>
      <c r="H17" s="159">
        <f>G17-F17</f>
        <v>361966.96299999952</v>
      </c>
      <c r="I17" s="145">
        <f t="shared" si="1"/>
        <v>4.0637350774913017</v>
      </c>
      <c r="J17" s="13"/>
      <c r="K17" s="13"/>
    </row>
    <row r="18" spans="1:14" ht="15" customHeight="1">
      <c r="A18" s="268" t="s">
        <v>31</v>
      </c>
      <c r="B18" s="268"/>
      <c r="C18" s="268"/>
      <c r="D18" s="153">
        <f>D12+D17</f>
        <v>48552801.796000004</v>
      </c>
      <c r="E18" s="172">
        <f>E12+E17</f>
        <v>47677390.056000002</v>
      </c>
      <c r="F18" s="172">
        <f>F12+F17</f>
        <v>324105499.03899997</v>
      </c>
      <c r="G18" s="172">
        <f>G12+G17</f>
        <v>325445122.00199997</v>
      </c>
      <c r="H18" s="174">
        <f t="shared" si="0"/>
        <v>1339622.9629999995</v>
      </c>
      <c r="I18" s="173">
        <f t="shared" si="1"/>
        <v>0.41332929153379894</v>
      </c>
      <c r="J18" s="37"/>
      <c r="K18" s="13"/>
    </row>
    <row r="19" spans="1:14" ht="15" customHeight="1">
      <c r="A19" s="161"/>
      <c r="B19" s="163"/>
      <c r="C19" s="160"/>
      <c r="D19" s="162"/>
      <c r="E19" s="167"/>
      <c r="F19" s="168"/>
      <c r="G19" s="168"/>
      <c r="H19" s="169"/>
      <c r="I19" s="169"/>
      <c r="J19" s="37"/>
      <c r="K19" s="13"/>
      <c r="N19" s="39"/>
    </row>
    <row r="20" spans="1:14" ht="15" customHeight="1">
      <c r="A20" s="269" t="s">
        <v>48</v>
      </c>
      <c r="B20" s="265" t="s">
        <v>32</v>
      </c>
      <c r="C20" s="42" t="s">
        <v>2</v>
      </c>
      <c r="D20" s="53" cm="1">
        <f t="array" ref="D20:G20">'Mercancías tránsito'!B35:E35</f>
        <v>13090951</v>
      </c>
      <c r="E20" s="53">
        <v>12489506</v>
      </c>
      <c r="F20" s="53">
        <v>87693183</v>
      </c>
      <c r="G20" s="53">
        <v>86228785</v>
      </c>
      <c r="H20" s="61">
        <f>G20-F20</f>
        <v>-1464398</v>
      </c>
      <c r="I20" s="62">
        <f t="shared" si="1"/>
        <v>-1.6699108755124143</v>
      </c>
      <c r="J20" s="13"/>
      <c r="K20" s="13"/>
      <c r="L20" s="13"/>
      <c r="M20" s="13"/>
    </row>
    <row r="21" spans="1:14" ht="15" customHeight="1">
      <c r="A21" s="269"/>
      <c r="B21" s="265"/>
      <c r="C21" s="35" t="s">
        <v>24</v>
      </c>
      <c r="D21" s="63" cm="1">
        <f t="array" ref="D21:G21">'Mercan. contene. tránsito'!B35:E35</f>
        <v>9721072</v>
      </c>
      <c r="E21" s="63">
        <v>9280270</v>
      </c>
      <c r="F21" s="63">
        <v>66295430</v>
      </c>
      <c r="G21" s="63">
        <v>64793963</v>
      </c>
      <c r="H21" s="64">
        <f>G21-F21</f>
        <v>-1501467</v>
      </c>
      <c r="I21" s="65">
        <f t="shared" si="1"/>
        <v>-2.2648122200881744</v>
      </c>
      <c r="J21" s="13"/>
      <c r="K21" s="13"/>
      <c r="L21" s="13"/>
      <c r="M21" s="13"/>
    </row>
    <row r="22" spans="1:14" ht="15" customHeight="1">
      <c r="A22" s="269"/>
      <c r="B22" s="265" t="s">
        <v>33</v>
      </c>
      <c r="C22" s="42" t="s">
        <v>34</v>
      </c>
      <c r="D22" s="53" cm="1">
        <f t="array" ref="D22:G22">'Ro-Ro'!B35:E35</f>
        <v>6764781</v>
      </c>
      <c r="E22" s="53">
        <v>6715784</v>
      </c>
      <c r="F22" s="53">
        <v>45049645</v>
      </c>
      <c r="G22" s="53">
        <v>44812096</v>
      </c>
      <c r="H22" s="61">
        <f t="shared" ref="H22:H30" si="4">G22-F22</f>
        <v>-237549</v>
      </c>
      <c r="I22" s="62">
        <f t="shared" si="1"/>
        <v>-0.5273049321476293</v>
      </c>
      <c r="J22" s="13"/>
      <c r="K22" s="13"/>
      <c r="L22" s="13"/>
      <c r="M22" s="13"/>
    </row>
    <row r="23" spans="1:14" ht="15" customHeight="1">
      <c r="A23" s="269"/>
      <c r="B23" s="265"/>
      <c r="C23" s="44" t="s">
        <v>35</v>
      </c>
      <c r="D23" s="63" cm="1">
        <f t="array" ref="D23:G23">'Ro-Ro UTIS'!B35:E35</f>
        <v>295836</v>
      </c>
      <c r="E23" s="63">
        <v>289619</v>
      </c>
      <c r="F23" s="63">
        <v>1932705</v>
      </c>
      <c r="G23" s="63">
        <v>1909915</v>
      </c>
      <c r="H23" s="64">
        <f t="shared" si="4"/>
        <v>-22790</v>
      </c>
      <c r="I23" s="65">
        <f t="shared" si="1"/>
        <v>-1.1791763357574041</v>
      </c>
      <c r="J23" s="13"/>
      <c r="K23" s="13"/>
      <c r="L23" s="13"/>
      <c r="M23" s="13"/>
    </row>
    <row r="24" spans="1:14" ht="15" customHeight="1">
      <c r="A24" s="269"/>
      <c r="B24" s="265" t="s">
        <v>36</v>
      </c>
      <c r="C24" s="42" t="s">
        <v>2</v>
      </c>
      <c r="D24" s="53" cm="1">
        <f t="array" ref="D24:G24">TEUS!B35:E35</f>
        <v>1674723.5</v>
      </c>
      <c r="E24" s="53">
        <v>1581070.75</v>
      </c>
      <c r="F24" s="53">
        <v>10875360.5</v>
      </c>
      <c r="G24" s="53">
        <v>11002671.5</v>
      </c>
      <c r="H24" s="61">
        <f t="shared" si="4"/>
        <v>127311</v>
      </c>
      <c r="I24" s="62">
        <f t="shared" si="1"/>
        <v>1.1706370561233399</v>
      </c>
      <c r="J24" s="13"/>
      <c r="K24" s="13"/>
      <c r="L24" s="13"/>
      <c r="M24" s="13"/>
    </row>
    <row r="25" spans="1:14" ht="15" customHeight="1">
      <c r="A25" s="269"/>
      <c r="B25" s="265"/>
      <c r="C25" s="35" t="s">
        <v>40</v>
      </c>
      <c r="D25" s="63" cm="1">
        <f t="array" ref="D25:G25">'TEUS tránsito'!B35:E35</f>
        <v>876799.75</v>
      </c>
      <c r="E25" s="63">
        <v>803708.5</v>
      </c>
      <c r="F25" s="63">
        <v>5652183</v>
      </c>
      <c r="G25" s="63">
        <v>5682199.5</v>
      </c>
      <c r="H25" s="64">
        <f t="shared" si="4"/>
        <v>30016.5</v>
      </c>
      <c r="I25" s="65">
        <f t="shared" si="1"/>
        <v>0.53106030006459548</v>
      </c>
      <c r="J25" s="13"/>
      <c r="K25" s="13"/>
      <c r="L25" s="13"/>
      <c r="M25" s="13"/>
    </row>
    <row r="26" spans="1:14" ht="15" customHeight="1">
      <c r="A26" s="269"/>
      <c r="B26" s="265"/>
      <c r="C26" s="35" t="s">
        <v>171</v>
      </c>
      <c r="D26" s="63" cm="1">
        <f t="array" ref="D26:G26">'TEUS nacional'!B35:E35</f>
        <v>185347.5</v>
      </c>
      <c r="E26" s="63">
        <v>192321.25</v>
      </c>
      <c r="F26" s="63">
        <v>1240760.75</v>
      </c>
      <c r="G26" s="63">
        <v>1262935.25</v>
      </c>
      <c r="H26" s="64">
        <f t="shared" si="4"/>
        <v>22174.5</v>
      </c>
      <c r="I26" s="65">
        <f t="shared" si="1"/>
        <v>1.7871696860172221</v>
      </c>
      <c r="J26" s="13"/>
      <c r="K26" s="13"/>
      <c r="L26" s="13"/>
      <c r="M26" s="13"/>
    </row>
    <row r="27" spans="1:14" ht="15" customHeight="1">
      <c r="A27" s="269"/>
      <c r="B27" s="265"/>
      <c r="C27" s="35" t="s">
        <v>170</v>
      </c>
      <c r="D27" s="63" cm="1">
        <f t="array" ref="D27:G27">'TEUS exterior'!B35:E35</f>
        <v>612576.25</v>
      </c>
      <c r="E27" s="63">
        <v>585041</v>
      </c>
      <c r="F27" s="63">
        <v>3982416.75</v>
      </c>
      <c r="G27" s="63">
        <v>4057536.75</v>
      </c>
      <c r="H27" s="64">
        <f t="shared" si="4"/>
        <v>75120</v>
      </c>
      <c r="I27" s="65">
        <f t="shared" si="1"/>
        <v>1.8862917850071881</v>
      </c>
      <c r="J27" s="13"/>
      <c r="K27" s="13"/>
      <c r="L27" s="13"/>
      <c r="M27" s="13"/>
    </row>
    <row r="28" spans="1:14" ht="15" customHeight="1">
      <c r="A28" s="269"/>
      <c r="B28" s="265" t="s">
        <v>37</v>
      </c>
      <c r="C28" s="42" t="s">
        <v>41</v>
      </c>
      <c r="D28" s="53" cm="1">
        <f t="array" ref="D28:G28">'Buques número'!B35:E35</f>
        <v>15885</v>
      </c>
      <c r="E28" s="53">
        <v>15900</v>
      </c>
      <c r="F28" s="53">
        <v>94083</v>
      </c>
      <c r="G28" s="53">
        <v>92021</v>
      </c>
      <c r="H28" s="61">
        <f t="shared" si="4"/>
        <v>-2062</v>
      </c>
      <c r="I28" s="62">
        <f t="shared" si="1"/>
        <v>-2.1916818128673583</v>
      </c>
      <c r="J28" s="13"/>
      <c r="K28" s="13"/>
      <c r="L28" s="13"/>
      <c r="M28" s="13"/>
    </row>
    <row r="29" spans="1:14" ht="15" customHeight="1">
      <c r="A29" s="269"/>
      <c r="B29" s="265"/>
      <c r="C29" s="42" t="s">
        <v>42</v>
      </c>
      <c r="D29" s="53" cm="1">
        <f t="array" ref="D29:G29">'Buques GT'!B35:E35</f>
        <v>243378859</v>
      </c>
      <c r="E29" s="53">
        <v>242380990</v>
      </c>
      <c r="F29" s="53">
        <v>1556481136</v>
      </c>
      <c r="G29" s="53">
        <v>1544391653</v>
      </c>
      <c r="H29" s="61">
        <f t="shared" si="4"/>
        <v>-12089483</v>
      </c>
      <c r="I29" s="62">
        <f t="shared" si="1"/>
        <v>-0.77671888983304882</v>
      </c>
      <c r="J29" s="13"/>
      <c r="K29" s="13"/>
      <c r="L29" s="13"/>
      <c r="M29" s="13"/>
    </row>
    <row r="30" spans="1:14" ht="15" customHeight="1">
      <c r="A30" s="269"/>
      <c r="B30" s="265"/>
      <c r="C30" s="35" t="s">
        <v>43</v>
      </c>
      <c r="D30" s="63" cm="1">
        <f t="array" ref="D30:G30">Cruceros!B35:E35</f>
        <v>330</v>
      </c>
      <c r="E30" s="63">
        <v>325</v>
      </c>
      <c r="F30" s="63">
        <v>2798</v>
      </c>
      <c r="G30" s="63">
        <v>2828</v>
      </c>
      <c r="H30" s="64">
        <f t="shared" si="4"/>
        <v>30</v>
      </c>
      <c r="I30" s="65">
        <f t="shared" si="1"/>
        <v>1.0721944245889858</v>
      </c>
      <c r="J30" s="13"/>
      <c r="K30" s="13"/>
      <c r="L30" s="13"/>
      <c r="M30" s="13"/>
    </row>
    <row r="31" spans="1:14" ht="15" customHeight="1">
      <c r="A31" s="269"/>
      <c r="B31" s="265" t="s">
        <v>38</v>
      </c>
      <c r="C31" s="42" t="s">
        <v>2</v>
      </c>
      <c r="D31" s="53" cm="1">
        <f t="array" ref="D31:G31">'Pasajeros total'!B35:E35</f>
        <v>5255058</v>
      </c>
      <c r="E31" s="53">
        <v>5194317</v>
      </c>
      <c r="F31" s="53">
        <v>23009003</v>
      </c>
      <c r="G31" s="53">
        <v>22749223</v>
      </c>
      <c r="H31" s="61">
        <f>G31-F31</f>
        <v>-259780</v>
      </c>
      <c r="I31" s="62">
        <f>((G31*100/F31)-100)</f>
        <v>-1.1290363167843509</v>
      </c>
      <c r="J31" s="13"/>
      <c r="K31" s="13"/>
      <c r="L31" s="13"/>
      <c r="M31" s="13"/>
    </row>
    <row r="32" spans="1:14" ht="15" customHeight="1">
      <c r="A32" s="269"/>
      <c r="B32" s="265"/>
      <c r="C32" s="35" t="s">
        <v>44</v>
      </c>
      <c r="D32" s="63" cm="1">
        <f t="array" ref="D32:G32">'Pasajeros regulares'!B35:E35</f>
        <v>3939051</v>
      </c>
      <c r="E32" s="63">
        <v>3865028</v>
      </c>
      <c r="F32" s="63">
        <v>15427413</v>
      </c>
      <c r="G32" s="63">
        <v>15039140</v>
      </c>
      <c r="H32" s="64">
        <f>G32-F32</f>
        <v>-388273</v>
      </c>
      <c r="I32" s="65">
        <f>((G32*100/F32)-100)</f>
        <v>-2.5167732269823802</v>
      </c>
      <c r="J32" s="13"/>
      <c r="K32" s="13"/>
      <c r="L32" s="13"/>
      <c r="M32" s="13"/>
    </row>
    <row r="33" spans="1:13" ht="15" customHeight="1">
      <c r="A33" s="269"/>
      <c r="B33" s="265"/>
      <c r="C33" s="35" t="s">
        <v>45</v>
      </c>
      <c r="D33" s="63" cm="1">
        <f t="array" ref="D33:G33">'Pasajeros crucero'!B35:E35</f>
        <v>1316007</v>
      </c>
      <c r="E33" s="63">
        <v>1329289</v>
      </c>
      <c r="F33" s="63">
        <v>7581590</v>
      </c>
      <c r="G33" s="63">
        <v>7710083</v>
      </c>
      <c r="H33" s="64">
        <f>G33-F33</f>
        <v>128493</v>
      </c>
      <c r="I33" s="65">
        <f>((G33*100/F33)-100)</f>
        <v>1.6948028052163266</v>
      </c>
      <c r="J33" s="13"/>
      <c r="K33" s="13"/>
      <c r="L33" s="13"/>
      <c r="M33" s="13"/>
    </row>
    <row r="34" spans="1:13" ht="15" customHeight="1">
      <c r="A34" s="269"/>
      <c r="B34" s="265" t="s">
        <v>39</v>
      </c>
      <c r="C34" s="42" t="s">
        <v>46</v>
      </c>
      <c r="D34" s="53" cm="1">
        <f t="array" ref="D34:G34">'Automóviles régimen pasaje'!B35:E35</f>
        <v>940948</v>
      </c>
      <c r="E34" s="53">
        <v>942530</v>
      </c>
      <c r="F34" s="53">
        <v>4008152</v>
      </c>
      <c r="G34" s="53">
        <v>3943687</v>
      </c>
      <c r="H34" s="61">
        <f>G34-F34</f>
        <v>-64465</v>
      </c>
      <c r="I34" s="62">
        <f>((G34*100/F34)-100)</f>
        <v>-1.608347188429974</v>
      </c>
      <c r="J34" s="13"/>
      <c r="K34" s="13"/>
      <c r="L34" s="13"/>
      <c r="M34" s="13"/>
    </row>
    <row r="35" spans="1:13" ht="15" customHeight="1">
      <c r="A35" s="269"/>
      <c r="B35" s="265"/>
      <c r="C35" s="42" t="s">
        <v>164</v>
      </c>
      <c r="D35" s="53" cm="1">
        <f t="array" ref="D35:G35">'Automóviles régimen mercancía'!B35:E35</f>
        <v>303598</v>
      </c>
      <c r="E35" s="53">
        <v>331180</v>
      </c>
      <c r="F35" s="53">
        <v>2090269</v>
      </c>
      <c r="G35" s="53">
        <v>2077595</v>
      </c>
      <c r="H35" s="61">
        <f>G35-F35</f>
        <v>-12674</v>
      </c>
      <c r="I35" s="62">
        <f>((G35*100/F35)-100)</f>
        <v>-0.60633344320754645</v>
      </c>
      <c r="J35" s="13"/>
      <c r="K35" s="13"/>
      <c r="L35" s="13"/>
      <c r="M35" s="13"/>
    </row>
    <row r="36" spans="1:13" ht="15" customHeight="1">
      <c r="A36" s="73" t="s">
        <v>49</v>
      </c>
      <c r="J36" s="13"/>
      <c r="K36" s="13"/>
      <c r="L36" s="13"/>
      <c r="M36" s="13"/>
    </row>
    <row r="37" spans="1:13">
      <c r="A37" s="46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3">
      <c r="J39" s="13"/>
      <c r="K39" s="13"/>
    </row>
  </sheetData>
  <mergeCells count="16">
    <mergeCell ref="B24:B27"/>
    <mergeCell ref="B28:B30"/>
    <mergeCell ref="B31:B33"/>
    <mergeCell ref="A20:A35"/>
    <mergeCell ref="B34:B35"/>
    <mergeCell ref="B14:B15"/>
    <mergeCell ref="A13:A17"/>
    <mergeCell ref="A18:C18"/>
    <mergeCell ref="B20:B21"/>
    <mergeCell ref="B22:B23"/>
    <mergeCell ref="D5:E5"/>
    <mergeCell ref="F5:G5"/>
    <mergeCell ref="H5:I5"/>
    <mergeCell ref="A5:C6"/>
    <mergeCell ref="B9:B11"/>
    <mergeCell ref="A7:A12"/>
  </mergeCells>
  <conditionalFormatting sqref="H7:I35">
    <cfRule type="expression" dxfId="73" priority="1">
      <formula>H7&lt;0</formula>
    </cfRule>
  </conditionalFormatting>
  <pageMargins left="0.62992125984252001" right="0.23622047244094499" top="0.78740157480314998" bottom="0.23622047244094499" header="0.31496062992126" footer="0.15748031496063"/>
  <pageSetup paperSize="9" scale="8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4EDB5-5961-4A82-92B8-017C0A9E58C7}">
  <sheetPr codeName="Hoja3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8050</v>
      </c>
      <c r="C8" s="189">
        <v>7706</v>
      </c>
      <c r="D8" s="189">
        <v>34598</v>
      </c>
      <c r="E8" s="189">
        <v>40018</v>
      </c>
      <c r="F8" s="190">
        <v>15.665645413029649</v>
      </c>
      <c r="G8" s="6"/>
    </row>
    <row r="9" spans="1:14" ht="15.6" customHeight="1">
      <c r="A9" s="188" t="s">
        <v>8</v>
      </c>
      <c r="B9" s="189">
        <v>55020</v>
      </c>
      <c r="C9" s="189">
        <v>55485</v>
      </c>
      <c r="D9" s="189">
        <v>116410</v>
      </c>
      <c r="E9" s="189">
        <v>119771</v>
      </c>
      <c r="F9" s="190">
        <v>2.8872090026629991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227632</v>
      </c>
      <c r="C11" s="189">
        <v>222526</v>
      </c>
      <c r="D11" s="189">
        <v>719622</v>
      </c>
      <c r="E11" s="189">
        <v>698893</v>
      </c>
      <c r="F11" s="190">
        <v>-2.8805400613099721</v>
      </c>
    </row>
    <row r="12" spans="1:14" ht="15.6" customHeight="1">
      <c r="A12" s="188" t="s">
        <v>6</v>
      </c>
      <c r="B12" s="189">
        <v>2619</v>
      </c>
      <c r="C12" s="189">
        <v>2608</v>
      </c>
      <c r="D12" s="189">
        <v>14629</v>
      </c>
      <c r="E12" s="189">
        <v>14397</v>
      </c>
      <c r="F12" s="190">
        <v>-1.585891038348493</v>
      </c>
    </row>
    <row r="13" spans="1:14" ht="15.6" customHeight="1">
      <c r="A13" s="188" t="s">
        <v>175</v>
      </c>
      <c r="B13" s="189">
        <v>145786</v>
      </c>
      <c r="C13" s="189">
        <v>143051</v>
      </c>
      <c r="D13" s="189">
        <v>726705</v>
      </c>
      <c r="E13" s="189">
        <v>702462</v>
      </c>
      <c r="F13" s="190">
        <v>-3.336016678019277</v>
      </c>
    </row>
    <row r="14" spans="1:14" ht="15.6" customHeight="1">
      <c r="A14" s="188" t="s">
        <v>148</v>
      </c>
      <c r="B14" s="189">
        <v>82735</v>
      </c>
      <c r="C14" s="189">
        <v>81217</v>
      </c>
      <c r="D14" s="189">
        <v>284527</v>
      </c>
      <c r="E14" s="189">
        <v>289639</v>
      </c>
      <c r="F14" s="190">
        <v>1.796666045753128</v>
      </c>
    </row>
    <row r="15" spans="1:14" ht="15.6" customHeight="1">
      <c r="A15" s="188" t="s">
        <v>145</v>
      </c>
      <c r="B15" s="189">
        <v>8749</v>
      </c>
      <c r="C15" s="189">
        <v>7510</v>
      </c>
      <c r="D15" s="189">
        <v>39713</v>
      </c>
      <c r="E15" s="189">
        <v>36833</v>
      </c>
      <c r="F15" s="190">
        <v>-7.2520333392088219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55775</v>
      </c>
      <c r="C18" s="189">
        <v>50382</v>
      </c>
      <c r="D18" s="189">
        <v>285294</v>
      </c>
      <c r="E18" s="189">
        <v>242450</v>
      </c>
      <c r="F18" s="190">
        <v>-15.01749072886216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3457</v>
      </c>
      <c r="C21" s="189">
        <v>2880</v>
      </c>
      <c r="D21" s="189">
        <v>16525</v>
      </c>
      <c r="E21" s="189">
        <v>15809</v>
      </c>
      <c r="F21" s="190">
        <v>-4.3328290468986381</v>
      </c>
    </row>
    <row r="22" spans="1:7" ht="15.6" customHeight="1">
      <c r="A22" s="188" t="s">
        <v>146</v>
      </c>
      <c r="B22" s="189">
        <v>71594</v>
      </c>
      <c r="C22" s="189">
        <v>81086</v>
      </c>
      <c r="D22" s="189">
        <v>374870</v>
      </c>
      <c r="E22" s="189">
        <v>373905</v>
      </c>
      <c r="F22" s="190">
        <v>-0.2574225731586921</v>
      </c>
    </row>
    <row r="23" spans="1:7" ht="15.6" customHeight="1">
      <c r="A23" s="188" t="s">
        <v>165</v>
      </c>
      <c r="B23" s="189">
        <v>11481</v>
      </c>
      <c r="C23" s="189">
        <v>12745</v>
      </c>
      <c r="D23" s="189">
        <v>42147</v>
      </c>
      <c r="E23" s="189">
        <v>47170</v>
      </c>
      <c r="F23" s="190">
        <v>11.917811469380981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19831</v>
      </c>
      <c r="C25" s="189">
        <v>23433</v>
      </c>
      <c r="D25" s="189">
        <v>74726</v>
      </c>
      <c r="E25" s="189">
        <v>91206</v>
      </c>
      <c r="F25" s="190">
        <v>22.053903594465108</v>
      </c>
    </row>
    <row r="26" spans="1:7" ht="15.6" customHeight="1">
      <c r="A26" s="188" t="s">
        <v>152</v>
      </c>
      <c r="B26" s="189">
        <v>10734</v>
      </c>
      <c r="C26" s="189">
        <v>9379</v>
      </c>
      <c r="D26" s="189">
        <v>22444</v>
      </c>
      <c r="E26" s="189">
        <v>24666</v>
      </c>
      <c r="F26" s="190">
        <v>9.9001960434860052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197646</v>
      </c>
      <c r="C28" s="189">
        <v>206582</v>
      </c>
      <c r="D28" s="189">
        <v>1074437</v>
      </c>
      <c r="E28" s="189">
        <v>1064395</v>
      </c>
      <c r="F28" s="190">
        <v>-0.93462901966331913</v>
      </c>
    </row>
    <row r="29" spans="1:7" ht="15.6" customHeight="1">
      <c r="A29" s="188" t="s">
        <v>178</v>
      </c>
      <c r="B29" s="189">
        <v>12536</v>
      </c>
      <c r="C29" s="189">
        <v>11527</v>
      </c>
      <c r="D29" s="189">
        <v>57367</v>
      </c>
      <c r="E29" s="189">
        <v>55071</v>
      </c>
      <c r="F29" s="190">
        <v>-4.0023009744278113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27303</v>
      </c>
      <c r="C32" s="189">
        <v>24413</v>
      </c>
      <c r="D32" s="189">
        <v>124138</v>
      </c>
      <c r="E32" s="189">
        <v>127002</v>
      </c>
      <c r="F32" s="190">
        <v>2.3071098293834211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0</v>
      </c>
      <c r="E33" s="189">
        <v>0</v>
      </c>
      <c r="F33" s="190" t="s">
        <v>151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940948</v>
      </c>
      <c r="C35" s="77">
        <f>SUM(C7:C34)</f>
        <v>942530</v>
      </c>
      <c r="D35" s="178">
        <f>SUM(D7:D34)</f>
        <v>4008152</v>
      </c>
      <c r="E35" s="178">
        <f>SUM(E7:E34)</f>
        <v>3943687</v>
      </c>
      <c r="F35" s="140">
        <f>E35*100/D35-100</f>
        <v>-1.608347188429974</v>
      </c>
    </row>
    <row r="36" spans="1:6" ht="15.6" customHeight="1">
      <c r="A36" s="73" t="s">
        <v>85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19" priority="2">
      <formula>MOD(ROW(),2)=0</formula>
    </cfRule>
  </conditionalFormatting>
  <conditionalFormatting sqref="F7:F35">
    <cfRule type="expression" dxfId="1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DFA73-B60F-46F7-BB46-104C5963685F}">
  <sheetPr codeName="Hoja3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157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1890</v>
      </c>
      <c r="C8" s="189">
        <v>440</v>
      </c>
      <c r="D8" s="189">
        <v>6403</v>
      </c>
      <c r="E8" s="189">
        <v>18796</v>
      </c>
      <c r="F8" s="190">
        <v>193.54989848508509</v>
      </c>
      <c r="G8" s="6"/>
    </row>
    <row r="9" spans="1:14" ht="15.6" customHeight="1">
      <c r="A9" s="188" t="s">
        <v>8</v>
      </c>
      <c r="B9" s="189">
        <v>307</v>
      </c>
      <c r="C9" s="189">
        <v>448</v>
      </c>
      <c r="D9" s="189">
        <v>2391</v>
      </c>
      <c r="E9" s="189">
        <v>3590</v>
      </c>
      <c r="F9" s="190">
        <v>50.146382266833967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945</v>
      </c>
      <c r="C11" s="189">
        <v>754</v>
      </c>
      <c r="D11" s="189">
        <v>4387</v>
      </c>
      <c r="E11" s="189">
        <v>4329</v>
      </c>
      <c r="F11" s="190">
        <v>-1.322087987235008</v>
      </c>
    </row>
    <row r="12" spans="1:14" ht="15.6" customHeight="1">
      <c r="A12" s="188" t="s">
        <v>6</v>
      </c>
      <c r="B12" s="189">
        <v>31044</v>
      </c>
      <c r="C12" s="189">
        <v>1921</v>
      </c>
      <c r="D12" s="189">
        <v>53314</v>
      </c>
      <c r="E12" s="189">
        <v>14961</v>
      </c>
      <c r="F12" s="190">
        <v>-71.937952507784075</v>
      </c>
    </row>
    <row r="13" spans="1:14" ht="15.6" customHeight="1">
      <c r="A13" s="188" t="s">
        <v>175</v>
      </c>
      <c r="B13" s="189">
        <v>5660</v>
      </c>
      <c r="C13" s="189">
        <v>8115</v>
      </c>
      <c r="D13" s="189">
        <v>85979</v>
      </c>
      <c r="E13" s="189">
        <v>78255</v>
      </c>
      <c r="F13" s="190">
        <v>-8.9835890159224903</v>
      </c>
    </row>
    <row r="14" spans="1:14" ht="15.6" customHeight="1">
      <c r="A14" s="188" t="s">
        <v>148</v>
      </c>
      <c r="B14" s="189">
        <v>61677</v>
      </c>
      <c r="C14" s="189">
        <v>57162</v>
      </c>
      <c r="D14" s="189">
        <v>424630</v>
      </c>
      <c r="E14" s="189">
        <v>443526</v>
      </c>
      <c r="F14" s="190">
        <v>4.4499917575300856</v>
      </c>
    </row>
    <row r="15" spans="1:14" ht="15.6" customHeight="1">
      <c r="A15" s="188" t="s">
        <v>145</v>
      </c>
      <c r="B15" s="189">
        <v>1298</v>
      </c>
      <c r="C15" s="189">
        <v>1318</v>
      </c>
      <c r="D15" s="189">
        <v>12661</v>
      </c>
      <c r="E15" s="189">
        <v>11148</v>
      </c>
      <c r="F15" s="190">
        <v>-11.95008293183793</v>
      </c>
    </row>
    <row r="16" spans="1:14" ht="15.6" customHeight="1">
      <c r="A16" s="188" t="s">
        <v>144</v>
      </c>
      <c r="B16" s="189">
        <v>5</v>
      </c>
      <c r="C16" s="189">
        <v>0</v>
      </c>
      <c r="D16" s="189">
        <v>293</v>
      </c>
      <c r="E16" s="189">
        <v>172</v>
      </c>
      <c r="F16" s="190">
        <v>-41.296928327645048</v>
      </c>
      <c r="G16" s="1"/>
    </row>
    <row r="17" spans="1:7" ht="15.6" customHeight="1">
      <c r="A17" s="188" t="s">
        <v>150</v>
      </c>
      <c r="B17" s="189">
        <v>32</v>
      </c>
      <c r="C17" s="189">
        <v>0</v>
      </c>
      <c r="D17" s="189">
        <v>91</v>
      </c>
      <c r="E17" s="189">
        <v>8810</v>
      </c>
      <c r="F17" s="190">
        <v>9581.3186813186821</v>
      </c>
      <c r="G17" s="2"/>
    </row>
    <row r="18" spans="1:7" ht="15.6" customHeight="1">
      <c r="A18" s="188" t="s">
        <v>147</v>
      </c>
      <c r="B18" s="189">
        <v>273</v>
      </c>
      <c r="C18" s="189">
        <v>843</v>
      </c>
      <c r="D18" s="189">
        <v>1232</v>
      </c>
      <c r="E18" s="189">
        <v>3148</v>
      </c>
      <c r="F18" s="190">
        <v>155.51948051948051</v>
      </c>
    </row>
    <row r="19" spans="1:7" ht="15.6" customHeight="1">
      <c r="A19" s="188" t="s">
        <v>143</v>
      </c>
      <c r="B19" s="189">
        <v>1</v>
      </c>
      <c r="C19" s="189">
        <v>701</v>
      </c>
      <c r="D19" s="189">
        <v>3252</v>
      </c>
      <c r="E19" s="189">
        <v>703</v>
      </c>
      <c r="F19" s="190">
        <v>-78.382533825338257</v>
      </c>
    </row>
    <row r="20" spans="1:7" ht="15.6" customHeight="1">
      <c r="A20" s="188" t="s">
        <v>142</v>
      </c>
      <c r="B20" s="189">
        <v>23</v>
      </c>
      <c r="C20" s="189">
        <v>834</v>
      </c>
      <c r="D20" s="189">
        <v>168</v>
      </c>
      <c r="E20" s="189">
        <v>1626</v>
      </c>
      <c r="F20" s="190">
        <v>867.85714285714289</v>
      </c>
    </row>
    <row r="21" spans="1:7" ht="15.6" customHeight="1">
      <c r="A21" s="188" t="s">
        <v>149</v>
      </c>
      <c r="B21" s="189">
        <v>7461</v>
      </c>
      <c r="C21" s="189">
        <v>7452</v>
      </c>
      <c r="D21" s="189">
        <v>22669</v>
      </c>
      <c r="E21" s="189">
        <v>34151</v>
      </c>
      <c r="F21" s="190">
        <v>50.650668313555968</v>
      </c>
    </row>
    <row r="22" spans="1:7" ht="15.6" customHeight="1">
      <c r="A22" s="188" t="s">
        <v>146</v>
      </c>
      <c r="B22" s="189">
        <v>22917</v>
      </c>
      <c r="C22" s="189">
        <v>14912</v>
      </c>
      <c r="D22" s="189">
        <v>126681</v>
      </c>
      <c r="E22" s="189">
        <v>105719</v>
      </c>
      <c r="F22" s="190">
        <v>-16.547074936257221</v>
      </c>
    </row>
    <row r="23" spans="1:7" ht="15.6" customHeight="1">
      <c r="A23" s="188" t="s">
        <v>165</v>
      </c>
      <c r="B23" s="189">
        <v>6342</v>
      </c>
      <c r="C23" s="189">
        <v>31808</v>
      </c>
      <c r="D23" s="189">
        <v>83310</v>
      </c>
      <c r="E23" s="189">
        <v>75050</v>
      </c>
      <c r="F23" s="190">
        <v>-9.9147761373184551</v>
      </c>
    </row>
    <row r="24" spans="1:7" ht="15.6" customHeight="1">
      <c r="A24" s="188" t="s">
        <v>141</v>
      </c>
      <c r="B24" s="189">
        <v>27</v>
      </c>
      <c r="C24" s="189">
        <v>242</v>
      </c>
      <c r="D24" s="189">
        <v>302</v>
      </c>
      <c r="E24" s="189">
        <v>662</v>
      </c>
      <c r="F24" s="190">
        <v>119.205298013245</v>
      </c>
    </row>
    <row r="25" spans="1:7" ht="15.6" customHeight="1">
      <c r="A25" s="188" t="s">
        <v>140</v>
      </c>
      <c r="B25" s="189">
        <v>256</v>
      </c>
      <c r="C25" s="189">
        <v>238</v>
      </c>
      <c r="D25" s="189">
        <v>1524</v>
      </c>
      <c r="E25" s="189">
        <v>1503</v>
      </c>
      <c r="F25" s="190">
        <v>-1.3779527559055109</v>
      </c>
    </row>
    <row r="26" spans="1:7" ht="15.6" customHeight="1">
      <c r="A26" s="188" t="s">
        <v>152</v>
      </c>
      <c r="B26" s="189">
        <v>18</v>
      </c>
      <c r="C26" s="189">
        <v>1997</v>
      </c>
      <c r="D26" s="189">
        <v>54</v>
      </c>
      <c r="E26" s="189">
        <v>7188</v>
      </c>
      <c r="F26" s="190">
        <v>13211.111111111109</v>
      </c>
    </row>
    <row r="27" spans="1:7" ht="15.6" customHeight="1">
      <c r="A27" s="188" t="s">
        <v>173</v>
      </c>
      <c r="B27" s="189">
        <v>19598</v>
      </c>
      <c r="C27" s="189">
        <v>16625</v>
      </c>
      <c r="D27" s="189">
        <v>129327</v>
      </c>
      <c r="E27" s="189">
        <v>113797</v>
      </c>
      <c r="F27" s="190">
        <v>-12.008319995051311</v>
      </c>
    </row>
    <row r="28" spans="1:7" ht="15.6" customHeight="1">
      <c r="A28" s="188" t="s">
        <v>177</v>
      </c>
      <c r="B28" s="189">
        <v>7665</v>
      </c>
      <c r="C28" s="189">
        <v>7175</v>
      </c>
      <c r="D28" s="189">
        <v>53571</v>
      </c>
      <c r="E28" s="189">
        <v>49958</v>
      </c>
      <c r="F28" s="190">
        <v>-6.7443206212316369</v>
      </c>
    </row>
    <row r="29" spans="1:7" ht="15.6" customHeight="1">
      <c r="A29" s="188" t="s">
        <v>178</v>
      </c>
      <c r="B29" s="189">
        <v>27511</v>
      </c>
      <c r="C29" s="189">
        <v>35709</v>
      </c>
      <c r="D29" s="189">
        <v>229598</v>
      </c>
      <c r="E29" s="189">
        <v>226984</v>
      </c>
      <c r="F29" s="190">
        <v>-1.1385116595092339</v>
      </c>
    </row>
    <row r="30" spans="1:7" ht="15.6" customHeight="1">
      <c r="A30" s="188" t="s">
        <v>179</v>
      </c>
      <c r="B30" s="189">
        <v>752</v>
      </c>
      <c r="C30" s="189">
        <v>14765</v>
      </c>
      <c r="D30" s="189">
        <v>8871</v>
      </c>
      <c r="E30" s="189">
        <v>20213</v>
      </c>
      <c r="F30" s="190">
        <v>127.85480780069889</v>
      </c>
    </row>
    <row r="31" spans="1:7" ht="15.6" customHeight="1">
      <c r="A31" s="188" t="s">
        <v>180</v>
      </c>
      <c r="B31" s="189">
        <v>11619</v>
      </c>
      <c r="C31" s="189">
        <v>21296</v>
      </c>
      <c r="D31" s="189">
        <v>139590</v>
      </c>
      <c r="E31" s="189">
        <v>139451</v>
      </c>
      <c r="F31" s="190">
        <v>-9.9577333619890851E-2</v>
      </c>
    </row>
    <row r="32" spans="1:7" ht="15.6" customHeight="1">
      <c r="A32" s="188" t="s">
        <v>181</v>
      </c>
      <c r="B32" s="189">
        <v>40647</v>
      </c>
      <c r="C32" s="189">
        <v>48405</v>
      </c>
      <c r="D32" s="189">
        <v>293947</v>
      </c>
      <c r="E32" s="189">
        <v>325393</v>
      </c>
      <c r="F32" s="190">
        <v>10.697846890766019</v>
      </c>
    </row>
    <row r="33" spans="1:6" ht="15.6" customHeight="1">
      <c r="A33" s="188" t="s">
        <v>182</v>
      </c>
      <c r="B33" s="189">
        <v>55584</v>
      </c>
      <c r="C33" s="189">
        <v>57999</v>
      </c>
      <c r="D33" s="189">
        <v>405938</v>
      </c>
      <c r="E33" s="189">
        <v>388115</v>
      </c>
      <c r="F33" s="190">
        <v>-4.3905719592647188</v>
      </c>
    </row>
    <row r="34" spans="1:6" ht="15.6" customHeight="1">
      <c r="A34" s="188" t="s">
        <v>183</v>
      </c>
      <c r="B34" s="189">
        <v>46</v>
      </c>
      <c r="C34" s="189">
        <v>21</v>
      </c>
      <c r="D34" s="189">
        <v>86</v>
      </c>
      <c r="E34" s="189">
        <v>347</v>
      </c>
      <c r="F34" s="190">
        <v>303.48837209302332</v>
      </c>
    </row>
    <row r="35" spans="1:6" ht="15.6" customHeight="1">
      <c r="A35" s="156" t="s">
        <v>153</v>
      </c>
      <c r="B35" s="76">
        <f>SUM(B7:B34)</f>
        <v>303598</v>
      </c>
      <c r="C35" s="77">
        <f>SUM(C7:C34)</f>
        <v>331180</v>
      </c>
      <c r="D35" s="76">
        <f>SUM(D7:D34)</f>
        <v>2090269</v>
      </c>
      <c r="E35" s="78">
        <f>SUM(E7:E34)</f>
        <v>2077595</v>
      </c>
      <c r="F35" s="140">
        <f>E35*100/D35-100</f>
        <v>-0.60633344320754645</v>
      </c>
    </row>
    <row r="36" spans="1:6" ht="15.6" customHeight="1">
      <c r="A36" s="73" t="s">
        <v>158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17" priority="2">
      <formula>MOD(ROW(),2)=0</formula>
    </cfRule>
  </conditionalFormatting>
  <conditionalFormatting sqref="F7:F35">
    <cfRule type="expression" dxfId="1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756E-63BC-4D8A-816C-2E2078B1D4CF}">
  <sheetPr>
    <pageSetUpPr fitToPage="1"/>
  </sheetPr>
  <dimension ref="A1:K51"/>
  <sheetViews>
    <sheetView zoomScale="80" zoomScaleNormal="80" workbookViewId="0"/>
  </sheetViews>
  <sheetFormatPr baseColWidth="10" defaultColWidth="11.44140625" defaultRowHeight="14.4"/>
  <cols>
    <col min="1" max="1" width="32.88671875" style="195" customWidth="1"/>
    <col min="2" max="2" width="18.6640625" style="195" customWidth="1"/>
    <col min="3" max="3" width="22.5546875" style="195" customWidth="1"/>
    <col min="4" max="5" width="15.44140625" style="195" customWidth="1"/>
    <col min="6" max="6" width="15.5546875" style="195" customWidth="1"/>
    <col min="7" max="10" width="15.44140625" style="195" customWidth="1"/>
    <col min="11" max="11" width="11.88671875" style="195" customWidth="1"/>
    <col min="12" max="16384" width="11.44140625" style="195"/>
  </cols>
  <sheetData>
    <row r="1" spans="1:11">
      <c r="A1" s="191"/>
      <c r="B1" s="192"/>
      <c r="C1" s="192"/>
      <c r="D1" s="193"/>
      <c r="E1" s="194"/>
      <c r="F1" s="193"/>
      <c r="H1" s="196"/>
      <c r="J1" s="196"/>
      <c r="K1" s="196"/>
    </row>
    <row r="2" spans="1:11">
      <c r="A2" s="197"/>
      <c r="B2" s="193"/>
      <c r="C2" s="198"/>
      <c r="D2" s="193"/>
      <c r="E2" s="197"/>
      <c r="F2" s="193"/>
      <c r="G2" s="199"/>
      <c r="H2" s="193"/>
      <c r="I2" s="199"/>
      <c r="J2" s="193"/>
      <c r="K2" s="193"/>
    </row>
    <row r="3" spans="1:11">
      <c r="A3" s="197"/>
      <c r="B3" s="192"/>
      <c r="C3" s="198"/>
      <c r="D3" s="193"/>
      <c r="E3" s="199"/>
      <c r="F3" s="193"/>
      <c r="G3" s="199"/>
      <c r="H3" s="193"/>
      <c r="I3" s="199"/>
      <c r="J3" s="193"/>
      <c r="K3" s="193"/>
    </row>
    <row r="4" spans="1:11">
      <c r="A4" s="197"/>
      <c r="B4" s="193"/>
      <c r="C4" s="198"/>
      <c r="D4" s="196"/>
      <c r="E4" s="200"/>
      <c r="F4" s="193"/>
      <c r="G4" s="200"/>
      <c r="H4" s="196"/>
      <c r="I4" s="200"/>
      <c r="J4" s="196"/>
      <c r="K4" s="196"/>
    </row>
    <row r="5" spans="1:11">
      <c r="A5" s="197"/>
      <c r="B5" s="193"/>
      <c r="C5" s="201"/>
      <c r="D5" s="193"/>
      <c r="E5" s="199"/>
      <c r="F5" s="193"/>
      <c r="G5" s="199"/>
      <c r="H5" s="193"/>
      <c r="I5" s="199"/>
      <c r="J5" s="193"/>
      <c r="K5" s="193"/>
    </row>
    <row r="6" spans="1:11">
      <c r="A6" s="197"/>
      <c r="B6" s="193"/>
      <c r="C6" s="202"/>
      <c r="D6" s="193"/>
      <c r="E6" s="199"/>
      <c r="F6" s="193"/>
      <c r="G6" s="199"/>
      <c r="H6" s="193"/>
      <c r="I6" s="199"/>
      <c r="J6" s="193"/>
      <c r="K6" s="193"/>
    </row>
    <row r="7" spans="1:11">
      <c r="A7" s="197"/>
      <c r="B7" s="193"/>
      <c r="C7" s="198"/>
      <c r="D7" s="193"/>
      <c r="E7" s="198"/>
      <c r="F7" s="193"/>
      <c r="G7" s="199"/>
      <c r="H7" s="193"/>
      <c r="I7" s="199"/>
      <c r="J7" s="193"/>
      <c r="K7" s="193"/>
    </row>
    <row r="8" spans="1:11">
      <c r="A8" s="197"/>
      <c r="B8" s="193"/>
      <c r="C8" s="198"/>
      <c r="D8" s="196"/>
      <c r="E8" s="203"/>
      <c r="F8" s="193"/>
      <c r="G8" s="200"/>
      <c r="H8" s="196"/>
      <c r="I8" s="200"/>
      <c r="J8" s="196"/>
      <c r="K8" s="196"/>
    </row>
    <row r="9" spans="1:11">
      <c r="A9" s="197"/>
      <c r="B9" s="193"/>
      <c r="C9" s="201"/>
      <c r="D9" s="193"/>
      <c r="E9" s="198"/>
      <c r="F9" s="193"/>
      <c r="G9" s="199"/>
      <c r="H9" s="193"/>
      <c r="I9" s="199"/>
      <c r="J9" s="193"/>
      <c r="K9" s="193"/>
    </row>
    <row r="10" spans="1:11">
      <c r="A10" s="197"/>
      <c r="B10" s="193"/>
      <c r="C10" s="203"/>
      <c r="D10" s="196"/>
      <c r="E10" s="203"/>
      <c r="F10" s="193"/>
      <c r="G10" s="200"/>
      <c r="H10" s="196"/>
      <c r="I10" s="200"/>
      <c r="J10" s="196"/>
      <c r="K10" s="196"/>
    </row>
    <row r="11" spans="1:11">
      <c r="A11" s="193"/>
      <c r="B11" s="193"/>
      <c r="C11" s="198"/>
      <c r="D11" s="193"/>
      <c r="E11" s="198"/>
      <c r="F11" s="193"/>
      <c r="G11" s="197"/>
      <c r="H11" s="193"/>
      <c r="I11" s="199"/>
      <c r="J11" s="193"/>
      <c r="K11" s="193"/>
    </row>
    <row r="12" spans="1:11">
      <c r="A12" s="191"/>
      <c r="B12" s="192"/>
      <c r="C12" s="201"/>
      <c r="D12" s="192"/>
      <c r="E12" s="201"/>
      <c r="F12" s="192"/>
      <c r="G12" s="191"/>
      <c r="H12" s="192"/>
      <c r="I12" s="204"/>
      <c r="J12" s="192"/>
      <c r="K12" s="192"/>
    </row>
    <row r="13" spans="1:11">
      <c r="A13" s="197"/>
      <c r="B13" s="193"/>
      <c r="C13" s="202"/>
      <c r="D13" s="205"/>
      <c r="E13" s="202"/>
      <c r="F13" s="193"/>
      <c r="G13" s="206"/>
      <c r="H13" s="205"/>
      <c r="J13" s="205"/>
      <c r="K13" s="205"/>
    </row>
    <row r="14" spans="1:11">
      <c r="A14" s="197"/>
      <c r="B14" s="193"/>
      <c r="C14" s="198"/>
      <c r="D14" s="196"/>
      <c r="E14" s="203"/>
      <c r="F14" s="193"/>
      <c r="G14" s="194"/>
      <c r="H14" s="196"/>
      <c r="I14" s="200"/>
      <c r="J14" s="196"/>
      <c r="K14" s="196"/>
    </row>
    <row r="15" spans="1:11">
      <c r="A15" s="197"/>
      <c r="B15" s="193"/>
      <c r="C15" s="198"/>
      <c r="D15" s="193"/>
      <c r="E15" s="198"/>
      <c r="F15" s="193"/>
      <c r="G15" s="197"/>
      <c r="H15" s="193"/>
      <c r="I15" s="199"/>
      <c r="J15" s="193"/>
      <c r="K15" s="193"/>
    </row>
    <row r="16" spans="1:11">
      <c r="A16" s="197"/>
      <c r="B16" s="193"/>
      <c r="C16" s="201"/>
      <c r="D16" s="205"/>
      <c r="E16" s="202"/>
      <c r="F16" s="193"/>
      <c r="H16" s="205"/>
      <c r="J16" s="205"/>
      <c r="K16" s="205"/>
    </row>
    <row r="17" spans="1:11">
      <c r="A17" s="197"/>
      <c r="B17" s="193"/>
      <c r="C17" s="198"/>
      <c r="D17" s="196"/>
      <c r="E17" s="203"/>
      <c r="F17" s="193"/>
      <c r="G17" s="200"/>
      <c r="H17" s="196"/>
      <c r="I17" s="200"/>
      <c r="J17" s="196"/>
      <c r="K17" s="196"/>
    </row>
    <row r="18" spans="1:11">
      <c r="A18" s="197"/>
      <c r="B18" s="193"/>
      <c r="C18" s="198"/>
      <c r="D18" s="193"/>
      <c r="E18" s="193"/>
      <c r="F18" s="193"/>
      <c r="G18" s="199"/>
      <c r="H18" s="193"/>
      <c r="I18" s="199"/>
      <c r="J18" s="193"/>
      <c r="K18" s="193"/>
    </row>
    <row r="19" spans="1:11">
      <c r="A19" s="197"/>
      <c r="B19" s="193"/>
      <c r="C19" s="198"/>
      <c r="D19" s="192"/>
      <c r="E19" s="192"/>
      <c r="F19" s="205"/>
      <c r="H19" s="205"/>
      <c r="J19" s="205"/>
      <c r="K19" s="205"/>
    </row>
    <row r="20" spans="1:11">
      <c r="A20" s="197"/>
      <c r="B20" s="193"/>
      <c r="C20" s="198"/>
      <c r="D20" s="193"/>
      <c r="E20" s="198"/>
      <c r="F20" s="193"/>
      <c r="G20" s="199"/>
      <c r="H20" s="193"/>
      <c r="I20" s="199"/>
      <c r="J20" s="193"/>
      <c r="K20" s="193"/>
    </row>
    <row r="21" spans="1:11">
      <c r="A21" s="197"/>
      <c r="B21" s="193"/>
      <c r="C21" s="204"/>
      <c r="D21" s="205"/>
      <c r="E21" s="202"/>
      <c r="F21" s="205"/>
      <c r="H21" s="205"/>
      <c r="J21" s="205"/>
      <c r="K21" s="205"/>
    </row>
    <row r="22" spans="1:11">
      <c r="A22" s="197"/>
      <c r="B22" s="193"/>
      <c r="C22" s="198"/>
      <c r="D22" s="193"/>
      <c r="E22" s="198"/>
      <c r="F22" s="193"/>
      <c r="G22" s="199"/>
      <c r="H22" s="193"/>
      <c r="I22" s="199"/>
      <c r="J22" s="193"/>
      <c r="K22" s="193"/>
    </row>
    <row r="23" spans="1:11">
      <c r="A23" s="197"/>
      <c r="B23" s="193"/>
      <c r="C23" s="198"/>
      <c r="D23" s="205"/>
      <c r="E23" s="202"/>
      <c r="F23" s="205"/>
      <c r="H23" s="205"/>
      <c r="J23" s="205"/>
      <c r="K23" s="205"/>
    </row>
    <row r="24" spans="1:11">
      <c r="A24" s="197"/>
      <c r="B24" s="193"/>
      <c r="C24" s="198"/>
      <c r="D24" s="193"/>
      <c r="E24" s="198"/>
      <c r="F24" s="193"/>
      <c r="G24" s="199"/>
      <c r="H24" s="193"/>
      <c r="I24" s="199"/>
      <c r="J24" s="193"/>
      <c r="K24" s="193"/>
    </row>
    <row r="25" spans="1:11">
      <c r="A25" s="197"/>
      <c r="B25" s="193"/>
      <c r="C25" s="198"/>
      <c r="D25" s="205"/>
      <c r="E25" s="202"/>
      <c r="F25" s="205"/>
      <c r="H25" s="205"/>
      <c r="J25" s="205"/>
      <c r="K25" s="205"/>
    </row>
    <row r="26" spans="1:11">
      <c r="A26" s="197"/>
      <c r="B26" s="193"/>
      <c r="C26" s="204"/>
      <c r="D26" s="196"/>
      <c r="E26" s="203"/>
      <c r="F26" s="196"/>
      <c r="G26" s="200"/>
      <c r="H26" s="196"/>
      <c r="I26" s="200"/>
      <c r="J26" s="196"/>
      <c r="K26" s="196"/>
    </row>
    <row r="27" spans="1:11">
      <c r="A27" s="197"/>
      <c r="B27" s="193"/>
      <c r="C27" s="203"/>
      <c r="D27" s="193"/>
      <c r="E27" s="198"/>
      <c r="F27" s="193"/>
      <c r="G27" s="199"/>
      <c r="H27" s="193"/>
      <c r="I27" s="199"/>
      <c r="J27" s="193"/>
      <c r="K27" s="193"/>
    </row>
    <row r="28" spans="1:11" ht="34.799999999999997">
      <c r="A28" s="207" t="s">
        <v>163</v>
      </c>
      <c r="B28" s="193"/>
      <c r="C28" s="198"/>
      <c r="D28" s="196"/>
      <c r="E28" s="203"/>
      <c r="F28" s="196"/>
      <c r="G28" s="200"/>
      <c r="H28" s="196"/>
      <c r="I28" s="200"/>
      <c r="J28" s="196"/>
      <c r="K28" s="196"/>
    </row>
    <row r="29" spans="1:11">
      <c r="A29" s="208"/>
      <c r="B29" s="193"/>
      <c r="C29" s="198"/>
      <c r="D29" s="193"/>
      <c r="E29" s="198"/>
      <c r="F29" s="193"/>
      <c r="G29" s="197"/>
      <c r="H29" s="193"/>
      <c r="I29" s="199"/>
      <c r="J29" s="193"/>
      <c r="K29" s="193"/>
    </row>
    <row r="30" spans="1:11">
      <c r="A30" s="197"/>
      <c r="B30" s="193"/>
      <c r="C30" s="201"/>
      <c r="D30" s="192"/>
      <c r="E30" s="201"/>
      <c r="F30" s="192"/>
      <c r="G30" s="191"/>
      <c r="H30" s="192"/>
      <c r="I30" s="204"/>
      <c r="J30" s="192"/>
      <c r="K30" s="192"/>
    </row>
    <row r="31" spans="1:11">
      <c r="A31" s="197"/>
      <c r="B31" s="193"/>
      <c r="C31" s="198"/>
      <c r="D31" s="205"/>
      <c r="E31" s="202"/>
      <c r="F31" s="205"/>
      <c r="G31" s="206"/>
      <c r="H31" s="205"/>
      <c r="J31" s="205"/>
      <c r="K31" s="205"/>
    </row>
    <row r="32" spans="1:11">
      <c r="A32" s="197"/>
      <c r="B32" s="193"/>
      <c r="C32" s="204"/>
      <c r="D32" s="196"/>
      <c r="E32" s="203"/>
      <c r="F32" s="196"/>
      <c r="G32" s="194"/>
      <c r="H32" s="196"/>
      <c r="I32" s="200"/>
      <c r="J32" s="196"/>
      <c r="K32" s="196"/>
    </row>
    <row r="33" spans="1:11">
      <c r="A33" s="197"/>
      <c r="B33" s="193"/>
      <c r="C33" s="203"/>
      <c r="D33" s="193"/>
      <c r="E33" s="198"/>
      <c r="F33" s="193"/>
      <c r="G33" s="197"/>
      <c r="H33" s="193"/>
      <c r="I33" s="199"/>
      <c r="J33" s="193"/>
      <c r="K33" s="193"/>
    </row>
    <row r="34" spans="1:11">
      <c r="A34" s="197"/>
      <c r="B34" s="193"/>
      <c r="C34" s="198"/>
      <c r="D34" s="193"/>
      <c r="E34" s="198"/>
      <c r="F34" s="193"/>
      <c r="G34" s="197"/>
      <c r="H34" s="193"/>
      <c r="I34" s="199"/>
      <c r="J34" s="193"/>
      <c r="K34" s="193"/>
    </row>
    <row r="35" spans="1:11">
      <c r="A35" s="197"/>
      <c r="B35" s="193"/>
      <c r="D35" s="192"/>
      <c r="E35" s="201"/>
      <c r="F35" s="192"/>
      <c r="G35" s="191"/>
      <c r="H35" s="192"/>
      <c r="I35" s="204"/>
      <c r="J35" s="192"/>
      <c r="K35" s="192"/>
    </row>
    <row r="36" spans="1:11">
      <c r="A36" s="197"/>
      <c r="B36" s="193"/>
      <c r="C36" s="198"/>
      <c r="D36" s="192"/>
      <c r="E36" s="201"/>
      <c r="F36" s="193"/>
      <c r="G36" s="197"/>
      <c r="H36" s="193"/>
      <c r="I36" s="197"/>
      <c r="J36" s="193"/>
      <c r="K36" s="193"/>
    </row>
    <row r="37" spans="1:11">
      <c r="A37" s="197"/>
      <c r="B37" s="193"/>
      <c r="C37" s="198"/>
      <c r="D37" s="192"/>
      <c r="E37" s="201"/>
      <c r="F37" s="192"/>
      <c r="G37" s="191"/>
      <c r="H37" s="205"/>
      <c r="I37" s="206"/>
      <c r="J37" s="205"/>
      <c r="K37" s="205"/>
    </row>
    <row r="38" spans="1:11">
      <c r="A38" s="197"/>
      <c r="B38" s="193"/>
      <c r="C38" s="202"/>
      <c r="D38" s="205"/>
      <c r="E38" s="202"/>
      <c r="F38" s="205"/>
      <c r="G38" s="206"/>
      <c r="H38" s="196"/>
      <c r="I38" s="193"/>
      <c r="J38" s="193"/>
      <c r="K38" s="193"/>
    </row>
    <row r="39" spans="1:11">
      <c r="A39" s="197"/>
      <c r="B39" s="193"/>
      <c r="C39" s="193"/>
      <c r="D39" s="196"/>
      <c r="E39" s="193"/>
      <c r="F39" s="193"/>
      <c r="G39" s="197"/>
      <c r="H39" s="193"/>
      <c r="I39" s="204"/>
      <c r="J39" s="192"/>
      <c r="K39" s="192"/>
    </row>
    <row r="40" spans="1:11">
      <c r="A40" s="197"/>
      <c r="B40" s="193"/>
      <c r="C40" s="193"/>
      <c r="D40" s="193"/>
      <c r="E40" s="192"/>
      <c r="F40" s="192"/>
      <c r="G40" s="191"/>
      <c r="H40" s="205"/>
      <c r="J40" s="205"/>
      <c r="K40" s="205"/>
    </row>
    <row r="41" spans="1:11">
      <c r="A41" s="197"/>
      <c r="B41" s="193"/>
      <c r="C41" s="205"/>
      <c r="D41" s="192"/>
      <c r="F41" s="205"/>
      <c r="G41" s="206"/>
      <c r="H41" s="193"/>
      <c r="I41" s="199"/>
      <c r="J41" s="193"/>
      <c r="K41" s="193"/>
    </row>
    <row r="42" spans="1:11">
      <c r="A42" s="197"/>
      <c r="B42" s="193"/>
      <c r="C42" s="193"/>
      <c r="D42" s="193"/>
      <c r="E42" s="198"/>
      <c r="F42" s="193"/>
      <c r="G42" s="197"/>
      <c r="H42" s="193"/>
      <c r="I42" s="199"/>
      <c r="J42" s="193"/>
      <c r="K42" s="193"/>
    </row>
    <row r="43" spans="1:11">
      <c r="A43" s="191"/>
      <c r="B43" s="193"/>
      <c r="C43" s="196"/>
      <c r="D43" s="203"/>
      <c r="E43" s="205"/>
      <c r="F43" s="205"/>
      <c r="G43" s="197"/>
      <c r="H43" s="193"/>
      <c r="I43" s="199"/>
      <c r="J43" s="193"/>
      <c r="K43" s="193"/>
    </row>
    <row r="44" spans="1:11">
      <c r="A44" s="197"/>
      <c r="B44" s="193"/>
      <c r="C44" s="193"/>
      <c r="D44" s="198"/>
      <c r="E44" s="193"/>
      <c r="F44" s="193"/>
      <c r="G44" s="191"/>
      <c r="H44" s="192"/>
      <c r="I44" s="204"/>
      <c r="J44" s="192"/>
      <c r="K44" s="192"/>
    </row>
    <row r="45" spans="1:11">
      <c r="A45" s="197"/>
      <c r="B45" s="193"/>
      <c r="C45" s="192"/>
      <c r="D45" s="201"/>
      <c r="E45" s="192"/>
      <c r="F45" s="192"/>
      <c r="G45" s="191"/>
      <c r="H45" s="193"/>
      <c r="I45" s="193"/>
      <c r="J45" s="193"/>
      <c r="K45" s="193"/>
    </row>
    <row r="46" spans="1:11">
      <c r="A46" s="194"/>
      <c r="B46" s="196"/>
      <c r="C46" s="196"/>
      <c r="D46" s="203"/>
      <c r="E46" s="196"/>
      <c r="F46" s="196"/>
      <c r="G46" s="194"/>
      <c r="H46" s="196"/>
      <c r="I46" s="200"/>
      <c r="J46" s="196"/>
      <c r="K46" s="196"/>
    </row>
    <row r="47" spans="1:11">
      <c r="A47" s="193"/>
      <c r="B47" s="193"/>
      <c r="C47" s="193"/>
      <c r="D47" s="198"/>
      <c r="E47" s="193"/>
      <c r="F47" s="193"/>
      <c r="G47" s="199"/>
      <c r="H47" s="193"/>
      <c r="I47" s="199"/>
      <c r="J47" s="193"/>
      <c r="K47" s="193"/>
    </row>
    <row r="48" spans="1:11">
      <c r="A48" s="209"/>
      <c r="B48" s="210"/>
      <c r="C48" s="210"/>
      <c r="D48" s="203"/>
      <c r="E48" s="196"/>
      <c r="F48" s="196"/>
      <c r="G48" s="210"/>
      <c r="H48" s="210"/>
      <c r="I48" s="210"/>
      <c r="J48" s="210"/>
      <c r="K48" s="210"/>
    </row>
    <row r="51" spans="8:8">
      <c r="H51" s="211"/>
    </row>
  </sheetData>
  <pageMargins left="0.62992125984252001" right="0.23622047244094499" top="0.47244094488188998" bottom="0.196850393700787" header="0.31496062992126" footer="0.15748031496063"/>
  <pageSetup paperSize="9" scale="71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0CB5-EFFC-4226-B01C-FEEB27D79411}">
  <sheetPr>
    <pageSetUpPr fitToPage="1"/>
  </sheetPr>
  <dimension ref="A1:AA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27" ht="19.2" customHeight="1">
      <c r="A1" s="32" t="s">
        <v>184</v>
      </c>
      <c r="E1" s="5"/>
      <c r="H1" s="4"/>
      <c r="I1" s="4"/>
      <c r="J1" s="4"/>
      <c r="K1" s="4"/>
      <c r="L1" s="4"/>
      <c r="M1" s="4"/>
      <c r="AA1" s="39" t="str">
        <f>"Acumulado "&amp;E6</f>
        <v>Acumulado 2026</v>
      </c>
    </row>
    <row r="2" spans="1:27" ht="15.6" customHeight="1">
      <c r="H2" s="3"/>
      <c r="I2" s="3"/>
      <c r="J2" s="3"/>
      <c r="K2" s="3"/>
      <c r="L2" s="3"/>
      <c r="M2" s="3"/>
      <c r="AA2" s="39" t="str">
        <f>"Acumulado "&amp;D6</f>
        <v>Acumulado 2025</v>
      </c>
    </row>
    <row r="3" spans="1:27" ht="15.6" customHeight="1">
      <c r="H3" s="3"/>
      <c r="I3" s="3"/>
      <c r="J3" s="3"/>
      <c r="K3" s="3"/>
      <c r="L3" s="3"/>
      <c r="M3" s="3"/>
    </row>
    <row r="4" spans="1:27" ht="15.6" customHeight="1">
      <c r="A4" s="31" t="s">
        <v>51</v>
      </c>
    </row>
    <row r="5" spans="1:27" ht="15.6" customHeight="1">
      <c r="A5" s="281" t="s">
        <v>1</v>
      </c>
      <c r="B5" s="282" t="s">
        <v>176</v>
      </c>
      <c r="C5" s="282"/>
      <c r="D5" s="282" t="s">
        <v>0</v>
      </c>
      <c r="E5" s="282"/>
      <c r="F5" s="282"/>
      <c r="N5" s="74" t="s">
        <v>185</v>
      </c>
    </row>
    <row r="6" spans="1:27" ht="15.6" customHeight="1">
      <c r="A6" s="281"/>
      <c r="B6" s="212">
        <v>2025</v>
      </c>
      <c r="C6" s="212">
        <v>2026</v>
      </c>
      <c r="D6" s="212">
        <v>2025</v>
      </c>
      <c r="E6" s="212">
        <v>2026</v>
      </c>
      <c r="F6" s="154" t="s">
        <v>186</v>
      </c>
    </row>
    <row r="7" spans="1:27" ht="15.6" customHeight="1">
      <c r="A7" s="213" t="s">
        <v>18</v>
      </c>
      <c r="B7" s="214">
        <v>1010454</v>
      </c>
      <c r="C7" s="214">
        <v>798786</v>
      </c>
      <c r="D7" s="214">
        <v>5057161</v>
      </c>
      <c r="E7" s="214">
        <v>5091145</v>
      </c>
      <c r="F7" s="215">
        <v>0.67199758916119368</v>
      </c>
      <c r="G7" s="6"/>
    </row>
    <row r="8" spans="1:27" s="33" customFormat="1" ht="15.6" customHeight="1">
      <c r="A8" s="213" t="s">
        <v>11</v>
      </c>
      <c r="B8" s="214">
        <v>26856</v>
      </c>
      <c r="C8" s="214">
        <v>36072</v>
      </c>
      <c r="D8" s="214">
        <v>379591</v>
      </c>
      <c r="E8" s="214">
        <v>351568</v>
      </c>
      <c r="F8" s="215">
        <v>-7.3824194988816876</v>
      </c>
      <c r="G8" s="216"/>
    </row>
    <row r="9" spans="1:27" ht="15.6" customHeight="1">
      <c r="A9" s="213" t="s">
        <v>8</v>
      </c>
      <c r="B9" s="214">
        <v>71034</v>
      </c>
      <c r="C9" s="214">
        <v>66168</v>
      </c>
      <c r="D9" s="214">
        <v>585760</v>
      </c>
      <c r="E9" s="214">
        <v>523457</v>
      </c>
      <c r="F9" s="215">
        <v>-10.636267413275061</v>
      </c>
      <c r="G9" s="6"/>
    </row>
    <row r="10" spans="1:27" ht="15.6" customHeight="1">
      <c r="A10" s="213" t="s">
        <v>10</v>
      </c>
      <c r="B10" s="214">
        <v>226511</v>
      </c>
      <c r="C10" s="214">
        <v>205901</v>
      </c>
      <c r="D10" s="214">
        <v>1141498</v>
      </c>
      <c r="E10" s="214">
        <v>1395014</v>
      </c>
      <c r="F10" s="215">
        <v>22.2090621271347</v>
      </c>
    </row>
    <row r="11" spans="1:27" ht="15.6" customHeight="1">
      <c r="A11" s="213" t="s">
        <v>9</v>
      </c>
      <c r="B11" s="214">
        <v>1403447</v>
      </c>
      <c r="C11" s="214">
        <v>1860500</v>
      </c>
      <c r="D11" s="214">
        <v>10060115</v>
      </c>
      <c r="E11" s="214">
        <v>10779945</v>
      </c>
      <c r="F11" s="215">
        <v>7.1552859982216859</v>
      </c>
    </row>
    <row r="12" spans="1:27" ht="15.6" customHeight="1">
      <c r="A12" s="213" t="s">
        <v>6</v>
      </c>
      <c r="B12" s="214">
        <v>44521</v>
      </c>
      <c r="C12" s="214">
        <v>63456</v>
      </c>
      <c r="D12" s="214">
        <v>540208</v>
      </c>
      <c r="E12" s="214">
        <v>892744</v>
      </c>
      <c r="F12" s="215">
        <v>65.259307525989982</v>
      </c>
    </row>
    <row r="13" spans="1:27" ht="15.6" customHeight="1">
      <c r="A13" s="213" t="s">
        <v>175</v>
      </c>
      <c r="B13" s="214">
        <v>32742</v>
      </c>
      <c r="C13" s="214">
        <v>8395</v>
      </c>
      <c r="D13" s="214">
        <v>200807</v>
      </c>
      <c r="E13" s="214">
        <v>163341</v>
      </c>
      <c r="F13" s="215">
        <v>-18.657716115474059</v>
      </c>
    </row>
    <row r="14" spans="1:27" ht="15.6" customHeight="1">
      <c r="A14" s="213" t="s">
        <v>148</v>
      </c>
      <c r="B14" s="214">
        <v>1484213</v>
      </c>
      <c r="C14" s="214">
        <v>1438403</v>
      </c>
      <c r="D14" s="214">
        <v>10537941</v>
      </c>
      <c r="E14" s="214">
        <v>10370502</v>
      </c>
      <c r="F14" s="215">
        <v>-1.588915709435085</v>
      </c>
    </row>
    <row r="15" spans="1:27" ht="15.6" customHeight="1">
      <c r="A15" s="213" t="s">
        <v>145</v>
      </c>
      <c r="B15" s="214">
        <v>1978413</v>
      </c>
      <c r="C15" s="214">
        <v>1546024</v>
      </c>
      <c r="D15" s="214">
        <v>12058729</v>
      </c>
      <c r="E15" s="214">
        <v>13207251</v>
      </c>
      <c r="F15" s="215">
        <v>9.5244034425186896</v>
      </c>
    </row>
    <row r="16" spans="1:27" ht="15.6" customHeight="1">
      <c r="A16" s="213" t="s">
        <v>144</v>
      </c>
      <c r="B16" s="214">
        <v>2041295</v>
      </c>
      <c r="C16" s="214">
        <v>1760120</v>
      </c>
      <c r="D16" s="214">
        <v>13539682</v>
      </c>
      <c r="E16" s="214">
        <v>13108677</v>
      </c>
      <c r="F16" s="215">
        <v>-3.1832726942922278</v>
      </c>
      <c r="G16" s="1"/>
    </row>
    <row r="17" spans="1:7" ht="15.6" customHeight="1">
      <c r="A17" s="213" t="s">
        <v>150</v>
      </c>
      <c r="B17" s="214">
        <v>1154631</v>
      </c>
      <c r="C17" s="214">
        <v>1380658</v>
      </c>
      <c r="D17" s="214">
        <v>7740257</v>
      </c>
      <c r="E17" s="214">
        <v>8206855</v>
      </c>
      <c r="F17" s="215">
        <v>6.0281977717277329</v>
      </c>
      <c r="G17" s="2"/>
    </row>
    <row r="18" spans="1:7" ht="15.6" customHeight="1">
      <c r="A18" s="213" t="s">
        <v>147</v>
      </c>
      <c r="B18" s="214">
        <v>8823</v>
      </c>
      <c r="C18" s="214">
        <v>83690</v>
      </c>
      <c r="D18" s="214">
        <v>216095</v>
      </c>
      <c r="E18" s="214">
        <v>427947</v>
      </c>
      <c r="F18" s="215">
        <v>98.036511719382673</v>
      </c>
    </row>
    <row r="19" spans="1:7" ht="15.6" customHeight="1">
      <c r="A19" s="213" t="s">
        <v>143</v>
      </c>
      <c r="B19" s="214">
        <v>304883</v>
      </c>
      <c r="C19" s="214">
        <v>366619</v>
      </c>
      <c r="D19" s="214">
        <v>2658959</v>
      </c>
      <c r="E19" s="214">
        <v>2952617</v>
      </c>
      <c r="F19" s="215">
        <v>11.04409658065431</v>
      </c>
    </row>
    <row r="20" spans="1:7" ht="15.6" customHeight="1">
      <c r="A20" s="213" t="s">
        <v>142</v>
      </c>
      <c r="B20" s="214">
        <v>922929</v>
      </c>
      <c r="C20" s="214">
        <v>588835</v>
      </c>
      <c r="D20" s="214">
        <v>6914305</v>
      </c>
      <c r="E20" s="214">
        <v>4326413</v>
      </c>
      <c r="F20" s="215">
        <v>-37.428085686124639</v>
      </c>
    </row>
    <row r="21" spans="1:7" ht="15.6" customHeight="1">
      <c r="A21" s="213" t="s">
        <v>149</v>
      </c>
      <c r="B21" s="214">
        <v>1666762</v>
      </c>
      <c r="C21" s="214">
        <v>1285553</v>
      </c>
      <c r="D21" s="214">
        <v>9028994</v>
      </c>
      <c r="E21" s="214">
        <v>8596906</v>
      </c>
      <c r="F21" s="215">
        <v>-4.7855608277068313</v>
      </c>
    </row>
    <row r="22" spans="1:7" ht="15.6" customHeight="1">
      <c r="A22" s="213" t="s">
        <v>146</v>
      </c>
      <c r="B22" s="214">
        <v>102539</v>
      </c>
      <c r="C22" s="214">
        <v>133587</v>
      </c>
      <c r="D22" s="214">
        <v>1055124</v>
      </c>
      <c r="E22" s="214">
        <v>1161521</v>
      </c>
      <c r="F22" s="215">
        <v>10.08383848722994</v>
      </c>
    </row>
    <row r="23" spans="1:7" ht="15.6" customHeight="1">
      <c r="A23" s="213" t="s">
        <v>165</v>
      </c>
      <c r="B23" s="214">
        <v>75980</v>
      </c>
      <c r="C23" s="214">
        <v>72714</v>
      </c>
      <c r="D23" s="214">
        <v>506149</v>
      </c>
      <c r="E23" s="214">
        <v>579492</v>
      </c>
      <c r="F23" s="215">
        <v>14.49039709650715</v>
      </c>
    </row>
    <row r="24" spans="1:7" ht="15.6" customHeight="1">
      <c r="A24" s="213" t="s">
        <v>141</v>
      </c>
      <c r="B24" s="214">
        <v>87984</v>
      </c>
      <c r="C24" s="214">
        <v>164422</v>
      </c>
      <c r="D24" s="214">
        <v>883691</v>
      </c>
      <c r="E24" s="214">
        <v>828667</v>
      </c>
      <c r="F24" s="215">
        <v>-6.2266108854792037</v>
      </c>
    </row>
    <row r="25" spans="1:7" ht="15.6" customHeight="1">
      <c r="A25" s="213" t="s">
        <v>140</v>
      </c>
      <c r="B25" s="214">
        <v>0</v>
      </c>
      <c r="C25" s="214">
        <v>0</v>
      </c>
      <c r="D25" s="214">
        <v>180</v>
      </c>
      <c r="E25" s="214">
        <v>0</v>
      </c>
      <c r="F25" s="215">
        <v>-100</v>
      </c>
    </row>
    <row r="26" spans="1:7" ht="15.6" customHeight="1">
      <c r="A26" s="213" t="s">
        <v>152</v>
      </c>
      <c r="B26" s="214">
        <v>158349</v>
      </c>
      <c r="C26" s="214">
        <v>84194</v>
      </c>
      <c r="D26" s="214">
        <v>825370</v>
      </c>
      <c r="E26" s="214">
        <v>515297</v>
      </c>
      <c r="F26" s="215">
        <v>-37.567757490579993</v>
      </c>
    </row>
    <row r="27" spans="1:7" ht="15.6" customHeight="1">
      <c r="A27" s="213" t="s">
        <v>173</v>
      </c>
      <c r="B27" s="214">
        <v>182836</v>
      </c>
      <c r="C27" s="214">
        <v>168087</v>
      </c>
      <c r="D27" s="214">
        <v>1311967</v>
      </c>
      <c r="E27" s="214">
        <v>1330523</v>
      </c>
      <c r="F27" s="215">
        <v>1.414364843018149</v>
      </c>
    </row>
    <row r="28" spans="1:7" ht="15.6" customHeight="1">
      <c r="A28" s="213" t="s">
        <v>177</v>
      </c>
      <c r="B28" s="214">
        <v>53640</v>
      </c>
      <c r="C28" s="214">
        <v>71486</v>
      </c>
      <c r="D28" s="214">
        <v>666799</v>
      </c>
      <c r="E28" s="214">
        <v>750845</v>
      </c>
      <c r="F28" s="215">
        <v>12.60439802699165</v>
      </c>
    </row>
    <row r="29" spans="1:7" ht="15.6" customHeight="1">
      <c r="A29" s="213" t="s">
        <v>178</v>
      </c>
      <c r="B29" s="214">
        <v>313890</v>
      </c>
      <c r="C29" s="214">
        <v>246158</v>
      </c>
      <c r="D29" s="214">
        <v>1693995</v>
      </c>
      <c r="E29" s="214">
        <v>1729795</v>
      </c>
      <c r="F29" s="215">
        <v>2.1133474419936249</v>
      </c>
    </row>
    <row r="30" spans="1:7" ht="15.6" customHeight="1">
      <c r="A30" s="213" t="s">
        <v>179</v>
      </c>
      <c r="B30" s="214">
        <v>136484</v>
      </c>
      <c r="C30" s="214">
        <v>158392</v>
      </c>
      <c r="D30" s="214">
        <v>1159089</v>
      </c>
      <c r="E30" s="214">
        <v>1105345</v>
      </c>
      <c r="F30" s="215">
        <v>-4.6367448918935423</v>
      </c>
    </row>
    <row r="31" spans="1:7" ht="15.6" customHeight="1">
      <c r="A31" s="213" t="s">
        <v>180</v>
      </c>
      <c r="B31" s="214">
        <v>1650158</v>
      </c>
      <c r="C31" s="214">
        <v>1776978</v>
      </c>
      <c r="D31" s="214">
        <v>11826664</v>
      </c>
      <c r="E31" s="214">
        <v>12516978</v>
      </c>
      <c r="F31" s="215">
        <v>5.8369291627799669</v>
      </c>
    </row>
    <row r="32" spans="1:7" ht="15.6" customHeight="1">
      <c r="A32" s="213" t="s">
        <v>181</v>
      </c>
      <c r="B32" s="214">
        <v>1279587</v>
      </c>
      <c r="C32" s="214">
        <v>1563302</v>
      </c>
      <c r="D32" s="214">
        <v>9863929</v>
      </c>
      <c r="E32" s="214">
        <v>10754213</v>
      </c>
      <c r="F32" s="215">
        <v>9.0256529624250135</v>
      </c>
    </row>
    <row r="33" spans="1:6" ht="15.6" customHeight="1">
      <c r="A33" s="213" t="s">
        <v>182</v>
      </c>
      <c r="B33" s="214">
        <v>154077</v>
      </c>
      <c r="C33" s="214">
        <v>158202</v>
      </c>
      <c r="D33" s="214">
        <v>1091300</v>
      </c>
      <c r="E33" s="214">
        <v>1131052</v>
      </c>
      <c r="F33" s="215">
        <v>3.6426280582791151</v>
      </c>
    </row>
    <row r="34" spans="1:6" ht="15.6" customHeight="1">
      <c r="A34" s="213" t="s">
        <v>183</v>
      </c>
      <c r="B34" s="214">
        <v>59015</v>
      </c>
      <c r="C34" s="214">
        <v>44985</v>
      </c>
      <c r="D34" s="214">
        <v>475330</v>
      </c>
      <c r="E34" s="214">
        <v>460922</v>
      </c>
      <c r="F34" s="215">
        <v>-3.0311573012433399</v>
      </c>
    </row>
    <row r="35" spans="1:6" ht="15.6" customHeight="1">
      <c r="A35" s="217" t="s">
        <v>153</v>
      </c>
      <c r="B35" s="218">
        <f>SUM(B7:B34)</f>
        <v>16632053</v>
      </c>
      <c r="C35" s="218">
        <f>SUM(C7:C34)</f>
        <v>16131687</v>
      </c>
      <c r="D35" s="218">
        <f>SUM(D7:D34)</f>
        <v>112019689</v>
      </c>
      <c r="E35" s="218">
        <f>SUM(E7:E34)</f>
        <v>113259032</v>
      </c>
      <c r="F35" s="219">
        <f>E35*100/D35-100</f>
        <v>1.1063617575299673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15" priority="2">
      <formula>MOD(ROW(),2)=0</formula>
    </cfRule>
  </conditionalFormatting>
  <conditionalFormatting sqref="F7:F35">
    <cfRule type="expression" dxfId="1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28DCF-7095-44E2-8310-4B6AD99EB428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188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81" t="s">
        <v>1</v>
      </c>
      <c r="B5" s="282" t="s">
        <v>176</v>
      </c>
      <c r="C5" s="282"/>
      <c r="D5" s="282" t="s">
        <v>0</v>
      </c>
      <c r="E5" s="282"/>
      <c r="F5" s="282"/>
      <c r="N5" s="74" t="s">
        <v>185</v>
      </c>
    </row>
    <row r="6" spans="1:14" ht="15.6" customHeight="1">
      <c r="A6" s="281"/>
      <c r="B6" s="212">
        <v>2025</v>
      </c>
      <c r="C6" s="212">
        <v>2026</v>
      </c>
      <c r="D6" s="212">
        <v>2025</v>
      </c>
      <c r="E6" s="212">
        <v>2026</v>
      </c>
      <c r="F6" s="154" t="s">
        <v>186</v>
      </c>
    </row>
    <row r="7" spans="1:14" ht="15.6" customHeight="1">
      <c r="A7" s="213" t="s">
        <v>18</v>
      </c>
      <c r="B7" s="214">
        <v>627844</v>
      </c>
      <c r="C7" s="214">
        <v>564471</v>
      </c>
      <c r="D7" s="214">
        <v>3350964</v>
      </c>
      <c r="E7" s="214">
        <v>3409791</v>
      </c>
      <c r="F7" s="215">
        <v>1.755524678868525</v>
      </c>
      <c r="G7" s="6"/>
    </row>
    <row r="8" spans="1:14" s="33" customFormat="1" ht="15.6" customHeight="1">
      <c r="A8" s="213" t="s">
        <v>11</v>
      </c>
      <c r="B8" s="214">
        <v>0</v>
      </c>
      <c r="C8" s="214">
        <v>0</v>
      </c>
      <c r="D8" s="214">
        <v>2000</v>
      </c>
      <c r="E8" s="214">
        <v>6200</v>
      </c>
      <c r="F8" s="215">
        <v>210</v>
      </c>
    </row>
    <row r="9" spans="1:14" ht="15.6" customHeight="1">
      <c r="A9" s="213" t="s">
        <v>8</v>
      </c>
      <c r="B9" s="214">
        <v>0</v>
      </c>
      <c r="C9" s="214">
        <v>0</v>
      </c>
      <c r="D9" s="214">
        <v>23432</v>
      </c>
      <c r="E9" s="214">
        <v>35210</v>
      </c>
      <c r="F9" s="215">
        <v>50.264595425059753</v>
      </c>
      <c r="G9" s="6"/>
    </row>
    <row r="10" spans="1:14" ht="15.6" customHeight="1">
      <c r="A10" s="213" t="s">
        <v>10</v>
      </c>
      <c r="B10" s="214">
        <v>23615</v>
      </c>
      <c r="C10" s="214">
        <v>30722</v>
      </c>
      <c r="D10" s="214">
        <v>167248</v>
      </c>
      <c r="E10" s="214">
        <v>129903</v>
      </c>
      <c r="F10" s="215">
        <v>-22.329116043241171</v>
      </c>
    </row>
    <row r="11" spans="1:14" ht="15.6" customHeight="1">
      <c r="A11" s="213" t="s">
        <v>9</v>
      </c>
      <c r="B11" s="214">
        <v>971564</v>
      </c>
      <c r="C11" s="214">
        <v>1414512</v>
      </c>
      <c r="D11" s="214">
        <v>6550102</v>
      </c>
      <c r="E11" s="214">
        <v>7168506</v>
      </c>
      <c r="F11" s="215">
        <v>9.4411354204865887</v>
      </c>
    </row>
    <row r="12" spans="1:14" ht="15.6" customHeight="1">
      <c r="A12" s="213" t="s">
        <v>6</v>
      </c>
      <c r="B12" s="214">
        <v>6677</v>
      </c>
      <c r="C12" s="214">
        <v>0</v>
      </c>
      <c r="D12" s="214">
        <v>34753</v>
      </c>
      <c r="E12" s="214">
        <v>4697</v>
      </c>
      <c r="F12" s="215">
        <v>-86.484620032802923</v>
      </c>
    </row>
    <row r="13" spans="1:14" ht="15.6" customHeight="1">
      <c r="A13" s="213" t="s">
        <v>175</v>
      </c>
      <c r="B13" s="214">
        <v>29444</v>
      </c>
      <c r="C13" s="214">
        <v>0</v>
      </c>
      <c r="D13" s="214">
        <v>147089</v>
      </c>
      <c r="E13" s="214">
        <v>99859</v>
      </c>
      <c r="F13" s="215">
        <v>-32.109811066769097</v>
      </c>
    </row>
    <row r="14" spans="1:14" ht="15.6" customHeight="1">
      <c r="A14" s="213" t="s">
        <v>148</v>
      </c>
      <c r="B14" s="214">
        <v>561495</v>
      </c>
      <c r="C14" s="214">
        <v>453383</v>
      </c>
      <c r="D14" s="214">
        <v>4255647</v>
      </c>
      <c r="E14" s="214">
        <v>4009166</v>
      </c>
      <c r="F14" s="215">
        <v>-5.7918572663569137</v>
      </c>
    </row>
    <row r="15" spans="1:14" ht="15.6" customHeight="1">
      <c r="A15" s="213" t="s">
        <v>145</v>
      </c>
      <c r="B15" s="214">
        <v>1460565</v>
      </c>
      <c r="C15" s="214">
        <v>1165259</v>
      </c>
      <c r="D15" s="214">
        <v>8542930</v>
      </c>
      <c r="E15" s="214">
        <v>9764392</v>
      </c>
      <c r="F15" s="215">
        <v>14.297928228371291</v>
      </c>
    </row>
    <row r="16" spans="1:14" ht="15.6" customHeight="1">
      <c r="A16" s="213" t="s">
        <v>144</v>
      </c>
      <c r="B16" s="214">
        <v>1704490</v>
      </c>
      <c r="C16" s="214">
        <v>1462202</v>
      </c>
      <c r="D16" s="214">
        <v>10978319</v>
      </c>
      <c r="E16" s="214">
        <v>10105103</v>
      </c>
      <c r="F16" s="215">
        <v>-7.9540046158250703</v>
      </c>
      <c r="G16" s="1"/>
    </row>
    <row r="17" spans="1:7" ht="15.6" customHeight="1">
      <c r="A17" s="213" t="s">
        <v>150</v>
      </c>
      <c r="B17" s="214">
        <v>550633</v>
      </c>
      <c r="C17" s="214">
        <v>675320</v>
      </c>
      <c r="D17" s="214">
        <v>3756112</v>
      </c>
      <c r="E17" s="214">
        <v>3774657</v>
      </c>
      <c r="F17" s="215">
        <v>0.49372862151075481</v>
      </c>
      <c r="G17" s="2"/>
    </row>
    <row r="18" spans="1:7" ht="15.6" customHeight="1">
      <c r="A18" s="213" t="s">
        <v>147</v>
      </c>
      <c r="B18" s="214">
        <v>8687</v>
      </c>
      <c r="C18" s="214">
        <v>83605</v>
      </c>
      <c r="D18" s="214">
        <v>215099</v>
      </c>
      <c r="E18" s="214">
        <v>427088</v>
      </c>
      <c r="F18" s="215">
        <v>98.554154133677969</v>
      </c>
    </row>
    <row r="19" spans="1:7" ht="15.6" customHeight="1">
      <c r="A19" s="213" t="s">
        <v>143</v>
      </c>
      <c r="B19" s="214">
        <v>85050</v>
      </c>
      <c r="C19" s="214">
        <v>150096</v>
      </c>
      <c r="D19" s="214">
        <v>1257536</v>
      </c>
      <c r="E19" s="214">
        <v>1406609</v>
      </c>
      <c r="F19" s="215">
        <v>11.854372359916541</v>
      </c>
    </row>
    <row r="20" spans="1:7" ht="15.6" customHeight="1">
      <c r="A20" s="213" t="s">
        <v>142</v>
      </c>
      <c r="B20" s="214">
        <v>95466</v>
      </c>
      <c r="C20" s="214">
        <v>97855</v>
      </c>
      <c r="D20" s="214">
        <v>629481</v>
      </c>
      <c r="E20" s="214">
        <v>623526</v>
      </c>
      <c r="F20" s="215">
        <v>-0.94601743340942335</v>
      </c>
    </row>
    <row r="21" spans="1:7" ht="15.6" customHeight="1">
      <c r="A21" s="213" t="s">
        <v>149</v>
      </c>
      <c r="B21" s="214">
        <v>1528502</v>
      </c>
      <c r="C21" s="214">
        <v>918439</v>
      </c>
      <c r="D21" s="214">
        <v>7386834</v>
      </c>
      <c r="E21" s="214">
        <v>6811113</v>
      </c>
      <c r="F21" s="215">
        <v>-7.793880301087043</v>
      </c>
    </row>
    <row r="22" spans="1:7" ht="15.6" customHeight="1">
      <c r="A22" s="213" t="s">
        <v>146</v>
      </c>
      <c r="B22" s="214">
        <v>47666</v>
      </c>
      <c r="C22" s="214">
        <v>70105</v>
      </c>
      <c r="D22" s="214">
        <v>612047</v>
      </c>
      <c r="E22" s="214">
        <v>688645</v>
      </c>
      <c r="F22" s="215">
        <v>12.51505194862486</v>
      </c>
    </row>
    <row r="23" spans="1:7" ht="15.6" customHeight="1">
      <c r="A23" s="213" t="s">
        <v>165</v>
      </c>
      <c r="B23" s="214">
        <v>0</v>
      </c>
      <c r="C23" s="214">
        <v>3000</v>
      </c>
      <c r="D23" s="214">
        <v>14109</v>
      </c>
      <c r="E23" s="214">
        <v>42985</v>
      </c>
      <c r="F23" s="215">
        <v>204.66368984336239</v>
      </c>
    </row>
    <row r="24" spans="1:7" ht="15.6" customHeight="1">
      <c r="A24" s="213" t="s">
        <v>141</v>
      </c>
      <c r="B24" s="214">
        <v>0</v>
      </c>
      <c r="C24" s="214">
        <v>0</v>
      </c>
      <c r="D24" s="214">
        <v>0</v>
      </c>
      <c r="E24" s="214">
        <v>0</v>
      </c>
      <c r="F24" s="215"/>
    </row>
    <row r="25" spans="1:7" ht="15.6" customHeight="1">
      <c r="A25" s="213" t="s">
        <v>140</v>
      </c>
      <c r="B25" s="214">
        <v>0</v>
      </c>
      <c r="C25" s="214">
        <v>0</v>
      </c>
      <c r="D25" s="214">
        <v>0</v>
      </c>
      <c r="E25" s="214">
        <v>0</v>
      </c>
      <c r="F25" s="215"/>
    </row>
    <row r="26" spans="1:7" ht="15.6" customHeight="1">
      <c r="A26" s="213" t="s">
        <v>152</v>
      </c>
      <c r="B26" s="214">
        <v>119805</v>
      </c>
      <c r="C26" s="214">
        <v>46618</v>
      </c>
      <c r="D26" s="214">
        <v>530879</v>
      </c>
      <c r="E26" s="214">
        <v>331343</v>
      </c>
      <c r="F26" s="215">
        <v>-37.585965916903852</v>
      </c>
    </row>
    <row r="27" spans="1:7" ht="15.6" customHeight="1">
      <c r="A27" s="213" t="s">
        <v>173</v>
      </c>
      <c r="B27" s="214">
        <v>0</v>
      </c>
      <c r="C27" s="214">
        <v>0</v>
      </c>
      <c r="D27" s="214">
        <v>0</v>
      </c>
      <c r="E27" s="214">
        <v>0</v>
      </c>
      <c r="F27" s="215"/>
    </row>
    <row r="28" spans="1:7" ht="15.6" customHeight="1">
      <c r="A28" s="213" t="s">
        <v>177</v>
      </c>
      <c r="B28" s="214">
        <v>19948</v>
      </c>
      <c r="C28" s="214">
        <v>37088</v>
      </c>
      <c r="D28" s="214">
        <v>402251</v>
      </c>
      <c r="E28" s="214">
        <v>471684</v>
      </c>
      <c r="F28" s="215">
        <v>17.26111308610793</v>
      </c>
    </row>
    <row r="29" spans="1:7" ht="15.6" customHeight="1">
      <c r="A29" s="213" t="s">
        <v>178</v>
      </c>
      <c r="B29" s="214">
        <v>11040</v>
      </c>
      <c r="C29" s="214">
        <v>22689</v>
      </c>
      <c r="D29" s="214">
        <v>87490</v>
      </c>
      <c r="E29" s="214">
        <v>110308</v>
      </c>
      <c r="F29" s="215">
        <v>26.080694936564189</v>
      </c>
    </row>
    <row r="30" spans="1:7" ht="15.6" customHeight="1">
      <c r="A30" s="213" t="s">
        <v>179</v>
      </c>
      <c r="B30" s="214">
        <v>52869</v>
      </c>
      <c r="C30" s="214">
        <v>43625</v>
      </c>
      <c r="D30" s="214">
        <v>259269</v>
      </c>
      <c r="E30" s="214">
        <v>350139</v>
      </c>
      <c r="F30" s="215">
        <v>35.048540319128023</v>
      </c>
    </row>
    <row r="31" spans="1:7" ht="15.6" customHeight="1">
      <c r="A31" s="213" t="s">
        <v>180</v>
      </c>
      <c r="B31" s="214">
        <v>1223185</v>
      </c>
      <c r="C31" s="214">
        <v>1178822</v>
      </c>
      <c r="D31" s="214">
        <v>7866926</v>
      </c>
      <c r="E31" s="214">
        <v>8244266</v>
      </c>
      <c r="F31" s="215">
        <v>4.7965367921345603</v>
      </c>
    </row>
    <row r="32" spans="1:7" ht="15.6" customHeight="1">
      <c r="A32" s="213" t="s">
        <v>181</v>
      </c>
      <c r="B32" s="214">
        <v>124028</v>
      </c>
      <c r="C32" s="214">
        <v>150413</v>
      </c>
      <c r="D32" s="214">
        <v>1613733</v>
      </c>
      <c r="E32" s="214">
        <v>1612831</v>
      </c>
      <c r="F32" s="215">
        <v>-5.5895244132699418E-2</v>
      </c>
    </row>
    <row r="33" spans="1:6" ht="15.6" customHeight="1">
      <c r="A33" s="213" t="s">
        <v>182</v>
      </c>
      <c r="B33" s="214">
        <v>3400</v>
      </c>
      <c r="C33" s="214">
        <v>5500</v>
      </c>
      <c r="D33" s="214">
        <v>14032</v>
      </c>
      <c r="E33" s="214">
        <v>24977</v>
      </c>
      <c r="F33" s="215">
        <v>78.0002850627138</v>
      </c>
    </row>
    <row r="34" spans="1:6" ht="15.6" customHeight="1">
      <c r="A34" s="213" t="s">
        <v>183</v>
      </c>
      <c r="B34" s="214">
        <v>17470</v>
      </c>
      <c r="C34" s="214">
        <v>14623</v>
      </c>
      <c r="D34" s="214">
        <v>199393</v>
      </c>
      <c r="E34" s="214">
        <v>144176</v>
      </c>
      <c r="F34" s="215">
        <v>-27.692546879780139</v>
      </c>
    </row>
    <row r="35" spans="1:6" ht="15.6" customHeight="1">
      <c r="A35" s="217" t="s">
        <v>153</v>
      </c>
      <c r="B35" s="218">
        <f>SUM(B7:B34)</f>
        <v>9273443</v>
      </c>
      <c r="C35" s="218">
        <f>SUM(C7:C34)</f>
        <v>8588347</v>
      </c>
      <c r="D35" s="218">
        <f>SUM(D7:D34)</f>
        <v>58897675</v>
      </c>
      <c r="E35" s="218">
        <f>SUM(E7:E34)</f>
        <v>59797174</v>
      </c>
      <c r="F35" s="219">
        <f>E35*100/D35-100</f>
        <v>1.5272232732446582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13" priority="2">
      <formula>MOD(ROW(),2)=0</formula>
    </cfRule>
  </conditionalFormatting>
  <conditionalFormatting sqref="F7:F35">
    <cfRule type="expression" dxfId="1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C509B-2831-4A79-B21E-CC3C2633C313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189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81" t="s">
        <v>1</v>
      </c>
      <c r="B5" s="282" t="s">
        <v>176</v>
      </c>
      <c r="C5" s="282"/>
      <c r="D5" s="282" t="s">
        <v>0</v>
      </c>
      <c r="E5" s="282"/>
      <c r="F5" s="282"/>
      <c r="N5" s="74" t="s">
        <v>185</v>
      </c>
    </row>
    <row r="6" spans="1:14" ht="15.6" customHeight="1">
      <c r="A6" s="281"/>
      <c r="B6" s="212">
        <v>2025</v>
      </c>
      <c r="C6" s="212">
        <v>2026</v>
      </c>
      <c r="D6" s="212">
        <v>2025</v>
      </c>
      <c r="E6" s="212">
        <v>2026</v>
      </c>
      <c r="F6" s="154" t="s">
        <v>186</v>
      </c>
    </row>
    <row r="7" spans="1:14" ht="15.6" customHeight="1">
      <c r="A7" s="213" t="s">
        <v>18</v>
      </c>
      <c r="B7" s="214">
        <v>333681</v>
      </c>
      <c r="C7" s="214">
        <v>199977</v>
      </c>
      <c r="D7" s="214">
        <v>1518251</v>
      </c>
      <c r="E7" s="214">
        <v>1424285</v>
      </c>
      <c r="F7" s="215">
        <v>-6.1890952154815011</v>
      </c>
      <c r="G7" s="6"/>
    </row>
    <row r="8" spans="1:14" ht="15.6" customHeight="1">
      <c r="A8" s="213" t="s">
        <v>11</v>
      </c>
      <c r="B8" s="214">
        <v>12523</v>
      </c>
      <c r="C8" s="214">
        <v>14020</v>
      </c>
      <c r="D8" s="214">
        <v>263148</v>
      </c>
      <c r="E8" s="214">
        <v>220772</v>
      </c>
      <c r="F8" s="215">
        <v>-16.10348549105446</v>
      </c>
    </row>
    <row r="9" spans="1:14" ht="15.6" customHeight="1">
      <c r="A9" s="213" t="s">
        <v>8</v>
      </c>
      <c r="B9" s="214">
        <v>17103</v>
      </c>
      <c r="C9" s="214">
        <v>13354</v>
      </c>
      <c r="D9" s="214">
        <v>156502</v>
      </c>
      <c r="E9" s="214">
        <v>111498</v>
      </c>
      <c r="F9" s="215">
        <v>-28.756182029622622</v>
      </c>
    </row>
    <row r="10" spans="1:14" ht="15.6" customHeight="1">
      <c r="A10" s="213" t="s">
        <v>10</v>
      </c>
      <c r="B10" s="214">
        <v>193906</v>
      </c>
      <c r="C10" s="214">
        <v>165566</v>
      </c>
      <c r="D10" s="214">
        <v>908936</v>
      </c>
      <c r="E10" s="214">
        <v>840236</v>
      </c>
      <c r="F10" s="215">
        <v>-7.5582879322636529</v>
      </c>
    </row>
    <row r="11" spans="1:14" ht="15.6" customHeight="1">
      <c r="A11" s="213" t="s">
        <v>9</v>
      </c>
      <c r="B11" s="214">
        <v>4850</v>
      </c>
      <c r="C11" s="214">
        <v>17395</v>
      </c>
      <c r="D11" s="214">
        <v>106067</v>
      </c>
      <c r="E11" s="214">
        <v>120068</v>
      </c>
      <c r="F11" s="215">
        <v>13.20014707684766</v>
      </c>
    </row>
    <row r="12" spans="1:14" ht="15.6" customHeight="1">
      <c r="A12" s="213" t="s">
        <v>6</v>
      </c>
      <c r="B12" s="214">
        <v>30817</v>
      </c>
      <c r="C12" s="214">
        <v>57300</v>
      </c>
      <c r="D12" s="214">
        <v>460561</v>
      </c>
      <c r="E12" s="214">
        <v>838099</v>
      </c>
      <c r="F12" s="215">
        <v>81.973506223931253</v>
      </c>
    </row>
    <row r="13" spans="1:14" ht="15.6" customHeight="1">
      <c r="A13" s="213" t="s">
        <v>175</v>
      </c>
      <c r="B13" s="214">
        <v>2400</v>
      </c>
      <c r="C13" s="214">
        <v>8200</v>
      </c>
      <c r="D13" s="214">
        <v>45144</v>
      </c>
      <c r="E13" s="214">
        <v>50885</v>
      </c>
      <c r="F13" s="215">
        <v>12.71708311181996</v>
      </c>
    </row>
    <row r="14" spans="1:14" ht="15.6" customHeight="1">
      <c r="A14" s="213" t="s">
        <v>148</v>
      </c>
      <c r="B14" s="214">
        <v>170491</v>
      </c>
      <c r="C14" s="214">
        <v>227342</v>
      </c>
      <c r="D14" s="214">
        <v>1298738</v>
      </c>
      <c r="E14" s="214">
        <v>1301725</v>
      </c>
      <c r="F14" s="215">
        <v>0.22999250041193869</v>
      </c>
    </row>
    <row r="15" spans="1:14" ht="15.6" customHeight="1">
      <c r="A15" s="213" t="s">
        <v>145</v>
      </c>
      <c r="B15" s="214">
        <v>241504</v>
      </c>
      <c r="C15" s="214">
        <v>125636</v>
      </c>
      <c r="D15" s="214">
        <v>1286975</v>
      </c>
      <c r="E15" s="214">
        <v>1218918</v>
      </c>
      <c r="F15" s="215">
        <v>-5.2881369101963864</v>
      </c>
    </row>
    <row r="16" spans="1:14" ht="15.6" customHeight="1">
      <c r="A16" s="213" t="s">
        <v>144</v>
      </c>
      <c r="B16" s="214">
        <v>286538</v>
      </c>
      <c r="C16" s="214">
        <v>268413</v>
      </c>
      <c r="D16" s="214">
        <v>2276737</v>
      </c>
      <c r="E16" s="214">
        <v>2709252</v>
      </c>
      <c r="F16" s="215">
        <v>18.997143719278949</v>
      </c>
      <c r="G16" s="1"/>
    </row>
    <row r="17" spans="1:7" ht="15.6" customHeight="1">
      <c r="A17" s="213" t="s">
        <v>150</v>
      </c>
      <c r="B17" s="214">
        <v>593536</v>
      </c>
      <c r="C17" s="214">
        <v>698389</v>
      </c>
      <c r="D17" s="214">
        <v>3920410</v>
      </c>
      <c r="E17" s="214">
        <v>4338948</v>
      </c>
      <c r="F17" s="215">
        <v>10.675873186733011</v>
      </c>
      <c r="G17" s="2"/>
    </row>
    <row r="18" spans="1:7" ht="15.6" customHeight="1">
      <c r="A18" s="213" t="s">
        <v>147</v>
      </c>
      <c r="B18" s="214">
        <v>0</v>
      </c>
      <c r="C18" s="214">
        <v>0</v>
      </c>
      <c r="D18" s="214">
        <v>0</v>
      </c>
      <c r="E18" s="214">
        <v>0</v>
      </c>
      <c r="F18" s="215"/>
    </row>
    <row r="19" spans="1:7" ht="15.6" customHeight="1">
      <c r="A19" s="213" t="s">
        <v>143</v>
      </c>
      <c r="B19" s="214">
        <v>206941</v>
      </c>
      <c r="C19" s="214">
        <v>203495</v>
      </c>
      <c r="D19" s="214">
        <v>1336437</v>
      </c>
      <c r="E19" s="214">
        <v>1459040</v>
      </c>
      <c r="F19" s="215">
        <v>9.1738705228903399</v>
      </c>
    </row>
    <row r="20" spans="1:7" ht="15.6" customHeight="1">
      <c r="A20" s="213" t="s">
        <v>142</v>
      </c>
      <c r="B20" s="214">
        <v>781616</v>
      </c>
      <c r="C20" s="214">
        <v>435896</v>
      </c>
      <c r="D20" s="214">
        <v>5923945</v>
      </c>
      <c r="E20" s="214">
        <v>3190640</v>
      </c>
      <c r="F20" s="215">
        <v>-46.13994559368799</v>
      </c>
    </row>
    <row r="21" spans="1:7" ht="15.6" customHeight="1">
      <c r="A21" s="213" t="s">
        <v>149</v>
      </c>
      <c r="B21" s="214">
        <v>120600</v>
      </c>
      <c r="C21" s="214">
        <v>365398</v>
      </c>
      <c r="D21" s="214">
        <v>1577104</v>
      </c>
      <c r="E21" s="214">
        <v>1666394</v>
      </c>
      <c r="F21" s="215">
        <v>5.6616431129462654</v>
      </c>
    </row>
    <row r="22" spans="1:7" ht="15.6" customHeight="1">
      <c r="A22" s="213" t="s">
        <v>146</v>
      </c>
      <c r="B22" s="214">
        <v>19924</v>
      </c>
      <c r="C22" s="214">
        <v>28088</v>
      </c>
      <c r="D22" s="214">
        <v>190244</v>
      </c>
      <c r="E22" s="214">
        <v>186287</v>
      </c>
      <c r="F22" s="215">
        <v>-2.079960471815141</v>
      </c>
    </row>
    <row r="23" spans="1:7" ht="15.6" customHeight="1">
      <c r="A23" s="213" t="s">
        <v>165</v>
      </c>
      <c r="B23" s="214">
        <v>58505</v>
      </c>
      <c r="C23" s="214">
        <v>30678</v>
      </c>
      <c r="D23" s="214">
        <v>380833</v>
      </c>
      <c r="E23" s="214">
        <v>367204</v>
      </c>
      <c r="F23" s="215">
        <v>-3.5787339857627809</v>
      </c>
    </row>
    <row r="24" spans="1:7" ht="15.6" customHeight="1">
      <c r="A24" s="213" t="s">
        <v>141</v>
      </c>
      <c r="B24" s="214">
        <v>48552</v>
      </c>
      <c r="C24" s="214">
        <v>125117</v>
      </c>
      <c r="D24" s="214">
        <v>618273</v>
      </c>
      <c r="E24" s="214">
        <v>526561</v>
      </c>
      <c r="F24" s="215">
        <v>-14.833576753311229</v>
      </c>
    </row>
    <row r="25" spans="1:7" ht="15.6" customHeight="1">
      <c r="A25" s="213" t="s">
        <v>140</v>
      </c>
      <c r="B25" s="214">
        <v>0</v>
      </c>
      <c r="C25" s="214">
        <v>0</v>
      </c>
      <c r="D25" s="214">
        <v>180</v>
      </c>
      <c r="E25" s="214">
        <v>0</v>
      </c>
      <c r="F25" s="215">
        <v>-100</v>
      </c>
    </row>
    <row r="26" spans="1:7" ht="15.6" customHeight="1">
      <c r="A26" s="213" t="s">
        <v>152</v>
      </c>
      <c r="B26" s="214">
        <v>27302</v>
      </c>
      <c r="C26" s="214">
        <v>31382</v>
      </c>
      <c r="D26" s="214">
        <v>107692</v>
      </c>
      <c r="E26" s="214">
        <v>134295</v>
      </c>
      <c r="F26" s="215">
        <v>24.702856293875129</v>
      </c>
    </row>
    <row r="27" spans="1:7" ht="15.6" customHeight="1">
      <c r="A27" s="213" t="s">
        <v>173</v>
      </c>
      <c r="B27" s="214">
        <v>58597</v>
      </c>
      <c r="C27" s="214">
        <v>42035</v>
      </c>
      <c r="D27" s="214">
        <v>507693</v>
      </c>
      <c r="E27" s="214">
        <v>377484</v>
      </c>
      <c r="F27" s="215">
        <v>-25.64719229928323</v>
      </c>
    </row>
    <row r="28" spans="1:7" ht="15.6" customHeight="1">
      <c r="A28" s="213" t="s">
        <v>177</v>
      </c>
      <c r="B28" s="214">
        <v>10142</v>
      </c>
      <c r="C28" s="214">
        <v>13084</v>
      </c>
      <c r="D28" s="214">
        <v>86618</v>
      </c>
      <c r="E28" s="214">
        <v>88434</v>
      </c>
      <c r="F28" s="215">
        <v>2.0965619155371802</v>
      </c>
    </row>
    <row r="29" spans="1:7" ht="15.6" customHeight="1">
      <c r="A29" s="213" t="s">
        <v>178</v>
      </c>
      <c r="B29" s="214">
        <v>232432</v>
      </c>
      <c r="C29" s="214">
        <v>146118</v>
      </c>
      <c r="D29" s="214">
        <v>1089587</v>
      </c>
      <c r="E29" s="214">
        <v>1100267</v>
      </c>
      <c r="F29" s="215">
        <v>0.98018790605982531</v>
      </c>
    </row>
    <row r="30" spans="1:7" ht="15.6" customHeight="1">
      <c r="A30" s="213" t="s">
        <v>179</v>
      </c>
      <c r="B30" s="214">
        <v>66567</v>
      </c>
      <c r="C30" s="214">
        <v>105246</v>
      </c>
      <c r="D30" s="214">
        <v>798949</v>
      </c>
      <c r="E30" s="214">
        <v>699151</v>
      </c>
      <c r="F30" s="215">
        <v>-12.49116026179394</v>
      </c>
    </row>
    <row r="31" spans="1:7" ht="15.6" customHeight="1">
      <c r="A31" s="213" t="s">
        <v>180</v>
      </c>
      <c r="B31" s="214">
        <v>320982</v>
      </c>
      <c r="C31" s="214">
        <v>481510</v>
      </c>
      <c r="D31" s="214">
        <v>3279818</v>
      </c>
      <c r="E31" s="214">
        <v>3583930</v>
      </c>
      <c r="F31" s="215">
        <v>9.2722218123078761</v>
      </c>
    </row>
    <row r="32" spans="1:7" ht="15.6" customHeight="1">
      <c r="A32" s="213" t="s">
        <v>181</v>
      </c>
      <c r="B32" s="214">
        <v>69546</v>
      </c>
      <c r="C32" s="214">
        <v>264372</v>
      </c>
      <c r="D32" s="214">
        <v>975574</v>
      </c>
      <c r="E32" s="214">
        <v>1114120</v>
      </c>
      <c r="F32" s="215">
        <v>14.20148548444301</v>
      </c>
    </row>
    <row r="33" spans="1:7" ht="15.6" customHeight="1">
      <c r="A33" s="213" t="s">
        <v>182</v>
      </c>
      <c r="B33" s="214">
        <v>8221</v>
      </c>
      <c r="C33" s="214">
        <v>4064</v>
      </c>
      <c r="D33" s="214">
        <v>44706</v>
      </c>
      <c r="E33" s="214">
        <v>38993</v>
      </c>
      <c r="F33" s="215">
        <v>-12.779045318301799</v>
      </c>
    </row>
    <row r="34" spans="1:7" ht="15.6" customHeight="1">
      <c r="A34" s="213" t="s">
        <v>183</v>
      </c>
      <c r="B34" s="214">
        <v>15275</v>
      </c>
      <c r="C34" s="214">
        <v>6615</v>
      </c>
      <c r="D34" s="214">
        <v>109993</v>
      </c>
      <c r="E34" s="214">
        <v>137283</v>
      </c>
      <c r="F34" s="215">
        <v>24.810669769894449</v>
      </c>
    </row>
    <row r="35" spans="1:7" s="33" customFormat="1" ht="15.6" customHeight="1">
      <c r="A35" s="217" t="s">
        <v>153</v>
      </c>
      <c r="B35" s="218">
        <f>SUM(B7:B34)</f>
        <v>3932551</v>
      </c>
      <c r="C35" s="218">
        <f>SUM(C7:C34)</f>
        <v>4078690</v>
      </c>
      <c r="D35" s="218">
        <f>SUM(D7:D34)</f>
        <v>29269115</v>
      </c>
      <c r="E35" s="218">
        <f>SUM(E7:E34)</f>
        <v>27844769</v>
      </c>
      <c r="F35" s="219">
        <f>E35*100/D35-100</f>
        <v>-4.8663787750329988</v>
      </c>
      <c r="G35" s="216"/>
    </row>
    <row r="36" spans="1:7" ht="15.6" customHeight="1">
      <c r="A36" s="46" t="s">
        <v>187</v>
      </c>
      <c r="B36" s="151"/>
      <c r="C36" s="151"/>
      <c r="D36" s="151"/>
      <c r="E36" s="151"/>
      <c r="F36" s="151"/>
      <c r="G36" s="6"/>
    </row>
  </sheetData>
  <mergeCells count="3">
    <mergeCell ref="A5:A6"/>
    <mergeCell ref="B5:C5"/>
    <mergeCell ref="D5:F5"/>
  </mergeCells>
  <conditionalFormatting sqref="A7:F34">
    <cfRule type="expression" dxfId="11" priority="2">
      <formula>MOD(ROW(),2)=0</formula>
    </cfRule>
  </conditionalFormatting>
  <conditionalFormatting sqref="F7:F35">
    <cfRule type="expression" dxfId="1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5B93C-10BF-4C01-8B39-764E96B31A94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190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81" t="s">
        <v>1</v>
      </c>
      <c r="B5" s="282" t="s">
        <v>176</v>
      </c>
      <c r="C5" s="282"/>
      <c r="D5" s="282" t="s">
        <v>0</v>
      </c>
      <c r="E5" s="282"/>
      <c r="F5" s="282"/>
      <c r="N5" s="74" t="s">
        <v>185</v>
      </c>
    </row>
    <row r="6" spans="1:14" ht="15.6" customHeight="1">
      <c r="A6" s="281"/>
      <c r="B6" s="212">
        <v>2025</v>
      </c>
      <c r="C6" s="212">
        <v>2026</v>
      </c>
      <c r="D6" s="212">
        <v>2025</v>
      </c>
      <c r="E6" s="212">
        <v>2026</v>
      </c>
      <c r="F6" s="154" t="s">
        <v>186</v>
      </c>
    </row>
    <row r="7" spans="1:14" ht="15.6" customHeight="1">
      <c r="A7" s="213" t="s">
        <v>18</v>
      </c>
      <c r="B7" s="214">
        <v>48929</v>
      </c>
      <c r="C7" s="214">
        <v>34338</v>
      </c>
      <c r="D7" s="214">
        <v>187946</v>
      </c>
      <c r="E7" s="214">
        <v>257069</v>
      </c>
      <c r="F7" s="215">
        <v>36.778117118746877</v>
      </c>
      <c r="G7" s="6"/>
    </row>
    <row r="8" spans="1:14" s="33" customFormat="1" ht="15.6" customHeight="1">
      <c r="A8" s="213" t="s">
        <v>11</v>
      </c>
      <c r="B8" s="214">
        <v>14333</v>
      </c>
      <c r="C8" s="214">
        <v>22052</v>
      </c>
      <c r="D8" s="214">
        <v>114443</v>
      </c>
      <c r="E8" s="214">
        <v>124596</v>
      </c>
      <c r="F8" s="215">
        <v>8.8716653705338047</v>
      </c>
      <c r="G8" s="216"/>
    </row>
    <row r="9" spans="1:14" ht="15.6" customHeight="1">
      <c r="A9" s="213" t="s">
        <v>8</v>
      </c>
      <c r="B9" s="214">
        <v>53931</v>
      </c>
      <c r="C9" s="214">
        <v>52814</v>
      </c>
      <c r="D9" s="214">
        <v>405826</v>
      </c>
      <c r="E9" s="214">
        <v>376749</v>
      </c>
      <c r="F9" s="215">
        <v>-7.1648933286679579</v>
      </c>
      <c r="G9" s="220"/>
    </row>
    <row r="10" spans="1:14" ht="15.6" customHeight="1">
      <c r="A10" s="213" t="s">
        <v>10</v>
      </c>
      <c r="B10" s="214">
        <v>8990</v>
      </c>
      <c r="C10" s="214">
        <v>9613</v>
      </c>
      <c r="D10" s="214">
        <v>65314</v>
      </c>
      <c r="E10" s="214">
        <v>424875</v>
      </c>
      <c r="F10" s="215">
        <v>550.51137581529224</v>
      </c>
      <c r="G10" s="221"/>
    </row>
    <row r="11" spans="1:14" ht="15.6" customHeight="1">
      <c r="A11" s="213" t="s">
        <v>9</v>
      </c>
      <c r="B11" s="214">
        <v>427033</v>
      </c>
      <c r="C11" s="214">
        <v>428593</v>
      </c>
      <c r="D11" s="214">
        <v>3403946</v>
      </c>
      <c r="E11" s="214">
        <v>3491371</v>
      </c>
      <c r="F11" s="215">
        <v>2.568342741042315</v>
      </c>
    </row>
    <row r="12" spans="1:14" ht="15.6" customHeight="1">
      <c r="A12" s="213" t="s">
        <v>6</v>
      </c>
      <c r="B12" s="214">
        <v>7027</v>
      </c>
      <c r="C12" s="214">
        <v>6156</v>
      </c>
      <c r="D12" s="214">
        <v>44894</v>
      </c>
      <c r="E12" s="214">
        <v>49948</v>
      </c>
      <c r="F12" s="215">
        <v>11.257629081837219</v>
      </c>
    </row>
    <row r="13" spans="1:14" ht="15.6" customHeight="1">
      <c r="A13" s="213" t="s">
        <v>175</v>
      </c>
      <c r="B13" s="214">
        <v>898</v>
      </c>
      <c r="C13" s="214">
        <v>195</v>
      </c>
      <c r="D13" s="214">
        <v>8574</v>
      </c>
      <c r="E13" s="214">
        <v>12597</v>
      </c>
      <c r="F13" s="215">
        <v>46.920923722883153</v>
      </c>
    </row>
    <row r="14" spans="1:14" ht="15.6" customHeight="1">
      <c r="A14" s="213" t="s">
        <v>148</v>
      </c>
      <c r="B14" s="214">
        <v>752227</v>
      </c>
      <c r="C14" s="214">
        <v>757678</v>
      </c>
      <c r="D14" s="214">
        <v>4983556</v>
      </c>
      <c r="E14" s="214">
        <v>5059611</v>
      </c>
      <c r="F14" s="215">
        <v>1.526119100497723</v>
      </c>
    </row>
    <row r="15" spans="1:14" ht="15.6" customHeight="1">
      <c r="A15" s="213" t="s">
        <v>145</v>
      </c>
      <c r="B15" s="214">
        <v>276344</v>
      </c>
      <c r="C15" s="214">
        <v>255129</v>
      </c>
      <c r="D15" s="214">
        <v>2228824</v>
      </c>
      <c r="E15" s="214">
        <v>2223941</v>
      </c>
      <c r="F15" s="215">
        <v>-0.21908414482255981</v>
      </c>
    </row>
    <row r="16" spans="1:14" ht="15.6" customHeight="1">
      <c r="A16" s="213" t="s">
        <v>144</v>
      </c>
      <c r="B16" s="214">
        <v>50267</v>
      </c>
      <c r="C16" s="214">
        <v>29505</v>
      </c>
      <c r="D16" s="214">
        <v>284626</v>
      </c>
      <c r="E16" s="214">
        <v>294322</v>
      </c>
      <c r="F16" s="215">
        <v>3.4065756466380459</v>
      </c>
      <c r="G16" s="1"/>
    </row>
    <row r="17" spans="1:7" ht="15.6" customHeight="1">
      <c r="A17" s="213" t="s">
        <v>150</v>
      </c>
      <c r="B17" s="214">
        <v>10462</v>
      </c>
      <c r="C17" s="214">
        <v>6949</v>
      </c>
      <c r="D17" s="214">
        <v>63735</v>
      </c>
      <c r="E17" s="214">
        <v>93250</v>
      </c>
      <c r="F17" s="215">
        <v>46.308935435788811</v>
      </c>
      <c r="G17" s="2"/>
    </row>
    <row r="18" spans="1:7" ht="15.6" customHeight="1">
      <c r="A18" s="213" t="s">
        <v>147</v>
      </c>
      <c r="B18" s="214">
        <v>136</v>
      </c>
      <c r="C18" s="214">
        <v>85</v>
      </c>
      <c r="D18" s="214">
        <v>996</v>
      </c>
      <c r="E18" s="214">
        <v>859</v>
      </c>
      <c r="F18" s="215">
        <v>-13.755020080321289</v>
      </c>
    </row>
    <row r="19" spans="1:7" ht="15.6" customHeight="1">
      <c r="A19" s="213" t="s">
        <v>143</v>
      </c>
      <c r="B19" s="214">
        <v>12892</v>
      </c>
      <c r="C19" s="214">
        <v>13028</v>
      </c>
      <c r="D19" s="214">
        <v>64986</v>
      </c>
      <c r="E19" s="214">
        <v>86968</v>
      </c>
      <c r="F19" s="215">
        <v>33.825747083987324</v>
      </c>
    </row>
    <row r="20" spans="1:7" ht="15.6" customHeight="1">
      <c r="A20" s="213" t="s">
        <v>142</v>
      </c>
      <c r="B20" s="214">
        <v>45847</v>
      </c>
      <c r="C20" s="214">
        <v>55084</v>
      </c>
      <c r="D20" s="214">
        <v>360879</v>
      </c>
      <c r="E20" s="214">
        <v>512247</v>
      </c>
      <c r="F20" s="215">
        <v>41.944252782788681</v>
      </c>
    </row>
    <row r="21" spans="1:7" ht="15.6" customHeight="1">
      <c r="A21" s="213" t="s">
        <v>149</v>
      </c>
      <c r="B21" s="214">
        <v>17660</v>
      </c>
      <c r="C21" s="214">
        <v>1716</v>
      </c>
      <c r="D21" s="214">
        <v>65056</v>
      </c>
      <c r="E21" s="214">
        <v>119399</v>
      </c>
      <c r="F21" s="215">
        <v>83.532648794884409</v>
      </c>
    </row>
    <row r="22" spans="1:7" ht="15.6" customHeight="1">
      <c r="A22" s="213" t="s">
        <v>146</v>
      </c>
      <c r="B22" s="214">
        <v>34949</v>
      </c>
      <c r="C22" s="214">
        <v>35394</v>
      </c>
      <c r="D22" s="214">
        <v>252833</v>
      </c>
      <c r="E22" s="214">
        <v>286589</v>
      </c>
      <c r="F22" s="215">
        <v>13.35110527502343</v>
      </c>
    </row>
    <row r="23" spans="1:7" ht="15.6" customHeight="1">
      <c r="A23" s="213" t="s">
        <v>165</v>
      </c>
      <c r="B23" s="214">
        <v>17475</v>
      </c>
      <c r="C23" s="214">
        <v>39036</v>
      </c>
      <c r="D23" s="214">
        <v>111207</v>
      </c>
      <c r="E23" s="214">
        <v>169303</v>
      </c>
      <c r="F23" s="215">
        <v>52.241315744512491</v>
      </c>
    </row>
    <row r="24" spans="1:7" ht="15.6" customHeight="1">
      <c r="A24" s="213" t="s">
        <v>141</v>
      </c>
      <c r="B24" s="214">
        <v>39432</v>
      </c>
      <c r="C24" s="214">
        <v>39305</v>
      </c>
      <c r="D24" s="214">
        <v>265418</v>
      </c>
      <c r="E24" s="214">
        <v>302106</v>
      </c>
      <c r="F24" s="215">
        <v>13.82272490938821</v>
      </c>
    </row>
    <row r="25" spans="1:7" ht="15.6" customHeight="1">
      <c r="A25" s="213" t="s">
        <v>140</v>
      </c>
      <c r="B25" s="214">
        <v>0</v>
      </c>
      <c r="C25" s="214">
        <v>0</v>
      </c>
      <c r="D25" s="214">
        <v>0</v>
      </c>
      <c r="E25" s="214">
        <v>0</v>
      </c>
      <c r="F25" s="215" t="s">
        <v>191</v>
      </c>
    </row>
    <row r="26" spans="1:7" ht="15.6" customHeight="1">
      <c r="A26" s="213" t="s">
        <v>152</v>
      </c>
      <c r="B26" s="214">
        <v>11242</v>
      </c>
      <c r="C26" s="214">
        <v>6194</v>
      </c>
      <c r="D26" s="214">
        <v>186799</v>
      </c>
      <c r="E26" s="214">
        <v>49659</v>
      </c>
      <c r="F26" s="215">
        <v>-73.415810577144413</v>
      </c>
    </row>
    <row r="27" spans="1:7" ht="15.6" customHeight="1">
      <c r="A27" s="213" t="s">
        <v>173</v>
      </c>
      <c r="B27" s="214">
        <v>124239</v>
      </c>
      <c r="C27" s="214">
        <v>126052</v>
      </c>
      <c r="D27" s="214">
        <v>804274</v>
      </c>
      <c r="E27" s="214">
        <v>953039</v>
      </c>
      <c r="F27" s="215">
        <v>18.496805814933719</v>
      </c>
    </row>
    <row r="28" spans="1:7" ht="15.6" customHeight="1">
      <c r="A28" s="213" t="s">
        <v>177</v>
      </c>
      <c r="B28" s="214">
        <v>23550</v>
      </c>
      <c r="C28" s="214">
        <v>21314</v>
      </c>
      <c r="D28" s="214">
        <v>177930</v>
      </c>
      <c r="E28" s="214">
        <v>190727</v>
      </c>
      <c r="F28" s="215">
        <v>7.1921542179508862</v>
      </c>
    </row>
    <row r="29" spans="1:7" ht="15.6" customHeight="1">
      <c r="A29" s="213" t="s">
        <v>178</v>
      </c>
      <c r="B29" s="214">
        <v>70418</v>
      </c>
      <c r="C29" s="214">
        <v>77351</v>
      </c>
      <c r="D29" s="214">
        <v>516918</v>
      </c>
      <c r="E29" s="214">
        <v>519220</v>
      </c>
      <c r="F29" s="215">
        <v>0.4453317547464053</v>
      </c>
    </row>
    <row r="30" spans="1:7" ht="15.6" customHeight="1">
      <c r="A30" s="213" t="s">
        <v>179</v>
      </c>
      <c r="B30" s="214">
        <v>17048</v>
      </c>
      <c r="C30" s="214">
        <v>9521</v>
      </c>
      <c r="D30" s="214">
        <v>100871</v>
      </c>
      <c r="E30" s="214">
        <v>56055</v>
      </c>
      <c r="F30" s="215">
        <v>-44.429023207859537</v>
      </c>
    </row>
    <row r="31" spans="1:7" ht="15.6" customHeight="1">
      <c r="A31" s="213" t="s">
        <v>180</v>
      </c>
      <c r="B31" s="214">
        <v>105991</v>
      </c>
      <c r="C31" s="214">
        <v>116646</v>
      </c>
      <c r="D31" s="214">
        <v>679920</v>
      </c>
      <c r="E31" s="214">
        <v>688782</v>
      </c>
      <c r="F31" s="215">
        <v>1.303388633956942</v>
      </c>
    </row>
    <row r="32" spans="1:7" ht="15.6" customHeight="1">
      <c r="A32" s="213" t="s">
        <v>181</v>
      </c>
      <c r="B32" s="214">
        <v>1086013</v>
      </c>
      <c r="C32" s="214">
        <v>1148517</v>
      </c>
      <c r="D32" s="214">
        <v>7274622</v>
      </c>
      <c r="E32" s="214">
        <v>8027262</v>
      </c>
      <c r="F32" s="215">
        <v>10.346104581104001</v>
      </c>
    </row>
    <row r="33" spans="1:6" ht="15.6" customHeight="1">
      <c r="A33" s="213" t="s">
        <v>182</v>
      </c>
      <c r="B33" s="214">
        <v>142456</v>
      </c>
      <c r="C33" s="214">
        <v>148638</v>
      </c>
      <c r="D33" s="214">
        <v>1032562</v>
      </c>
      <c r="E33" s="214">
        <v>1067082</v>
      </c>
      <c r="F33" s="215">
        <v>3.343140654023685</v>
      </c>
    </row>
    <row r="34" spans="1:6" ht="15.6" customHeight="1">
      <c r="A34" s="213" t="s">
        <v>183</v>
      </c>
      <c r="B34" s="214">
        <v>26270</v>
      </c>
      <c r="C34" s="214">
        <v>23747</v>
      </c>
      <c r="D34" s="214">
        <v>165944</v>
      </c>
      <c r="E34" s="214">
        <v>179463</v>
      </c>
      <c r="F34" s="215">
        <v>8.1467241961143486</v>
      </c>
    </row>
    <row r="35" spans="1:6" ht="15.6" customHeight="1">
      <c r="A35" s="217" t="s">
        <v>153</v>
      </c>
      <c r="B35" s="218">
        <f>SUM(B7:B34)</f>
        <v>3426059</v>
      </c>
      <c r="C35" s="218">
        <f>SUM(C7:C34)</f>
        <v>3464650</v>
      </c>
      <c r="D35" s="218">
        <f>SUM(D7:D34)</f>
        <v>23852899</v>
      </c>
      <c r="E35" s="218">
        <f>SUM(E7:E34)</f>
        <v>25617089</v>
      </c>
      <c r="F35" s="219">
        <f>E35*100/D35-100</f>
        <v>7.3961240518395641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9" priority="2">
      <formula>MOD(ROW(),2)=0</formula>
    </cfRule>
  </conditionalFormatting>
  <conditionalFormatting sqref="F7:F35">
    <cfRule type="expression" dxfId="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541F-5F19-4BAA-96C1-DF22CD6A2FB1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192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81" t="s">
        <v>1</v>
      </c>
      <c r="B5" s="282" t="s">
        <v>176</v>
      </c>
      <c r="C5" s="282"/>
      <c r="D5" s="282" t="s">
        <v>0</v>
      </c>
      <c r="E5" s="282"/>
      <c r="F5" s="282"/>
      <c r="N5" s="74" t="s">
        <v>185</v>
      </c>
    </row>
    <row r="6" spans="1:14" ht="15.6" customHeight="1">
      <c r="A6" s="281"/>
      <c r="B6" s="212">
        <v>2025</v>
      </c>
      <c r="C6" s="212">
        <v>2026</v>
      </c>
      <c r="D6" s="212">
        <v>2025</v>
      </c>
      <c r="E6" s="212">
        <v>2026</v>
      </c>
      <c r="F6" s="154" t="s">
        <v>186</v>
      </c>
    </row>
    <row r="7" spans="1:14" ht="15.6" customHeight="1">
      <c r="A7" s="213" t="s">
        <v>18</v>
      </c>
      <c r="B7" s="214">
        <v>86016</v>
      </c>
      <c r="C7" s="214">
        <v>166756</v>
      </c>
      <c r="D7" s="214">
        <v>1305275</v>
      </c>
      <c r="E7" s="214">
        <v>1104364</v>
      </c>
      <c r="F7" s="215">
        <v>-15.39223535270345</v>
      </c>
      <c r="G7" s="6"/>
    </row>
    <row r="8" spans="1:14" s="33" customFormat="1" ht="15.6" customHeight="1">
      <c r="A8" s="213" t="s">
        <v>11</v>
      </c>
      <c r="B8" s="214">
        <v>89751</v>
      </c>
      <c r="C8" s="214">
        <v>127243</v>
      </c>
      <c r="D8" s="214">
        <v>345978</v>
      </c>
      <c r="E8" s="214">
        <v>582882</v>
      </c>
      <c r="F8" s="215">
        <v>68.473717982068223</v>
      </c>
      <c r="G8" s="216"/>
    </row>
    <row r="9" spans="1:14" ht="15.6" customHeight="1">
      <c r="A9" s="213" t="s">
        <v>8</v>
      </c>
      <c r="B9" s="214">
        <v>441185</v>
      </c>
      <c r="C9" s="214">
        <v>336236</v>
      </c>
      <c r="D9" s="214">
        <v>2213910</v>
      </c>
      <c r="E9" s="214">
        <v>2404622</v>
      </c>
      <c r="F9" s="215">
        <v>8.6142616456856871</v>
      </c>
      <c r="G9" s="6"/>
    </row>
    <row r="10" spans="1:14" ht="15.6" customHeight="1">
      <c r="A10" s="213" t="s">
        <v>10</v>
      </c>
      <c r="B10" s="214">
        <v>155325</v>
      </c>
      <c r="C10" s="214">
        <v>206411</v>
      </c>
      <c r="D10" s="214">
        <v>1356737</v>
      </c>
      <c r="E10" s="214">
        <v>948955</v>
      </c>
      <c r="F10" s="215">
        <v>-30.056083087584401</v>
      </c>
    </row>
    <row r="11" spans="1:14" ht="15.6" customHeight="1">
      <c r="A11" s="213" t="s">
        <v>9</v>
      </c>
      <c r="B11" s="214">
        <v>753062</v>
      </c>
      <c r="C11" s="214">
        <v>746545</v>
      </c>
      <c r="D11" s="214">
        <v>5128225</v>
      </c>
      <c r="E11" s="214">
        <v>5084219</v>
      </c>
      <c r="F11" s="215">
        <v>-0.85811367480951617</v>
      </c>
    </row>
    <row r="12" spans="1:14" ht="15.6" customHeight="1">
      <c r="A12" s="213" t="s">
        <v>6</v>
      </c>
      <c r="B12" s="214">
        <v>55044</v>
      </c>
      <c r="C12" s="214">
        <v>60790</v>
      </c>
      <c r="D12" s="214">
        <v>471582</v>
      </c>
      <c r="E12" s="214">
        <v>502270</v>
      </c>
      <c r="F12" s="215">
        <v>6.5074578758307098</v>
      </c>
    </row>
    <row r="13" spans="1:14" ht="15.6" customHeight="1">
      <c r="A13" s="213" t="s">
        <v>175</v>
      </c>
      <c r="B13" s="214">
        <v>394</v>
      </c>
      <c r="C13" s="214">
        <v>144</v>
      </c>
      <c r="D13" s="214">
        <v>3072</v>
      </c>
      <c r="E13" s="214">
        <v>1223</v>
      </c>
      <c r="F13" s="215">
        <v>-60.188802083333343</v>
      </c>
    </row>
    <row r="14" spans="1:14" ht="15.6" customHeight="1">
      <c r="A14" s="213" t="s">
        <v>148</v>
      </c>
      <c r="B14" s="214">
        <v>986876</v>
      </c>
      <c r="C14" s="214">
        <v>899896</v>
      </c>
      <c r="D14" s="214">
        <v>6811042</v>
      </c>
      <c r="E14" s="214">
        <v>6586103</v>
      </c>
      <c r="F14" s="215">
        <v>-3.3025636899610902</v>
      </c>
    </row>
    <row r="15" spans="1:14" ht="15.6" customHeight="1">
      <c r="A15" s="213" t="s">
        <v>145</v>
      </c>
      <c r="B15" s="214">
        <v>559195</v>
      </c>
      <c r="C15" s="214">
        <v>660749</v>
      </c>
      <c r="D15" s="214">
        <v>4521020</v>
      </c>
      <c r="E15" s="214">
        <v>4241888</v>
      </c>
      <c r="F15" s="215">
        <v>-6.1740934567862951</v>
      </c>
    </row>
    <row r="16" spans="1:14" ht="15.6" customHeight="1">
      <c r="A16" s="213" t="s">
        <v>144</v>
      </c>
      <c r="B16" s="214">
        <v>499065</v>
      </c>
      <c r="C16" s="214">
        <v>622230</v>
      </c>
      <c r="D16" s="214">
        <v>3774362</v>
      </c>
      <c r="E16" s="214">
        <v>4079625</v>
      </c>
      <c r="F16" s="215">
        <v>8.0878039785267077</v>
      </c>
      <c r="G16" s="1"/>
    </row>
    <row r="17" spans="1:7" ht="15.6" customHeight="1">
      <c r="A17" s="213" t="s">
        <v>150</v>
      </c>
      <c r="B17" s="214">
        <v>242310</v>
      </c>
      <c r="C17" s="214">
        <v>269582</v>
      </c>
      <c r="D17" s="214">
        <v>1586360</v>
      </c>
      <c r="E17" s="214">
        <v>1811792</v>
      </c>
      <c r="F17" s="215">
        <v>14.210645755061901</v>
      </c>
      <c r="G17" s="2"/>
    </row>
    <row r="18" spans="1:7" ht="15.6" customHeight="1">
      <c r="A18" s="213" t="s">
        <v>147</v>
      </c>
      <c r="B18" s="214">
        <v>4190</v>
      </c>
      <c r="C18" s="214">
        <v>0</v>
      </c>
      <c r="D18" s="214">
        <v>11437</v>
      </c>
      <c r="E18" s="214">
        <v>12592</v>
      </c>
      <c r="F18" s="215">
        <v>10.0988021334266</v>
      </c>
    </row>
    <row r="19" spans="1:7" ht="15.6" customHeight="1">
      <c r="A19" s="213" t="s">
        <v>143</v>
      </c>
      <c r="B19" s="214">
        <v>200433</v>
      </c>
      <c r="C19" s="214">
        <v>155301</v>
      </c>
      <c r="D19" s="214">
        <v>1001675</v>
      </c>
      <c r="E19" s="214">
        <v>1013678</v>
      </c>
      <c r="F19" s="215">
        <v>1.198292859460409</v>
      </c>
    </row>
    <row r="20" spans="1:7" ht="15.6" customHeight="1">
      <c r="A20" s="213" t="s">
        <v>142</v>
      </c>
      <c r="B20" s="214">
        <v>248475</v>
      </c>
      <c r="C20" s="214">
        <v>246366</v>
      </c>
      <c r="D20" s="214">
        <v>2014944</v>
      </c>
      <c r="E20" s="214">
        <v>1829848</v>
      </c>
      <c r="F20" s="215">
        <v>-9.186161004970856</v>
      </c>
    </row>
    <row r="21" spans="1:7" ht="15.6" customHeight="1">
      <c r="A21" s="213" t="s">
        <v>149</v>
      </c>
      <c r="B21" s="214">
        <v>523269</v>
      </c>
      <c r="C21" s="214">
        <v>607205</v>
      </c>
      <c r="D21" s="214">
        <v>3291204</v>
      </c>
      <c r="E21" s="214">
        <v>3005464</v>
      </c>
      <c r="F21" s="215">
        <v>-8.6819291663476292</v>
      </c>
    </row>
    <row r="22" spans="1:7" ht="15.6" customHeight="1">
      <c r="A22" s="213" t="s">
        <v>146</v>
      </c>
      <c r="B22" s="214">
        <v>30257</v>
      </c>
      <c r="C22" s="214">
        <v>51172</v>
      </c>
      <c r="D22" s="214">
        <v>228922</v>
      </c>
      <c r="E22" s="214">
        <v>264565</v>
      </c>
      <c r="F22" s="215">
        <v>15.56993211661614</v>
      </c>
    </row>
    <row r="23" spans="1:7" ht="15.6" customHeight="1">
      <c r="A23" s="213" t="s">
        <v>165</v>
      </c>
      <c r="B23" s="214">
        <v>42734</v>
      </c>
      <c r="C23" s="214">
        <v>68751</v>
      </c>
      <c r="D23" s="214">
        <v>305260</v>
      </c>
      <c r="E23" s="214">
        <v>436668</v>
      </c>
      <c r="F23" s="215">
        <v>43.047893598899293</v>
      </c>
    </row>
    <row r="24" spans="1:7" ht="15.6" customHeight="1">
      <c r="A24" s="213" t="s">
        <v>141</v>
      </c>
      <c r="B24" s="214">
        <v>54532</v>
      </c>
      <c r="C24" s="214">
        <v>48912</v>
      </c>
      <c r="D24" s="214">
        <v>359768</v>
      </c>
      <c r="E24" s="214">
        <v>354917</v>
      </c>
      <c r="F24" s="215">
        <v>-1.3483689488781609</v>
      </c>
    </row>
    <row r="25" spans="1:7" ht="15.6" customHeight="1">
      <c r="A25" s="213" t="s">
        <v>140</v>
      </c>
      <c r="B25" s="214">
        <v>20</v>
      </c>
      <c r="C25" s="214">
        <v>24</v>
      </c>
      <c r="D25" s="214">
        <v>92</v>
      </c>
      <c r="E25" s="214">
        <v>39</v>
      </c>
      <c r="F25" s="215">
        <v>-57.608695652173907</v>
      </c>
    </row>
    <row r="26" spans="1:7" ht="15.6" customHeight="1">
      <c r="A26" s="213" t="s">
        <v>152</v>
      </c>
      <c r="B26" s="214">
        <v>68323</v>
      </c>
      <c r="C26" s="214">
        <v>86621</v>
      </c>
      <c r="D26" s="214">
        <v>416922</v>
      </c>
      <c r="E26" s="214">
        <v>411543</v>
      </c>
      <c r="F26" s="215">
        <v>-1.2901693842013631</v>
      </c>
    </row>
    <row r="27" spans="1:7" ht="15.6" customHeight="1">
      <c r="A27" s="213" t="s">
        <v>173</v>
      </c>
      <c r="B27" s="214">
        <v>97099</v>
      </c>
      <c r="C27" s="214">
        <v>75473</v>
      </c>
      <c r="D27" s="214">
        <v>643297</v>
      </c>
      <c r="E27" s="214">
        <v>612568</v>
      </c>
      <c r="F27" s="215">
        <v>-4.7767982751357474</v>
      </c>
    </row>
    <row r="28" spans="1:7" ht="15.6" customHeight="1">
      <c r="A28" s="213" t="s">
        <v>177</v>
      </c>
      <c r="B28" s="214">
        <v>13415</v>
      </c>
      <c r="C28" s="214">
        <v>6497</v>
      </c>
      <c r="D28" s="214">
        <v>116062</v>
      </c>
      <c r="E28" s="214">
        <v>79739</v>
      </c>
      <c r="F28" s="215">
        <v>-31.296203753166409</v>
      </c>
    </row>
    <row r="29" spans="1:7" ht="15.6" customHeight="1">
      <c r="A29" s="213" t="s">
        <v>178</v>
      </c>
      <c r="B29" s="214">
        <v>218871</v>
      </c>
      <c r="C29" s="214">
        <v>244896</v>
      </c>
      <c r="D29" s="214">
        <v>1671786</v>
      </c>
      <c r="E29" s="214">
        <v>1565201</v>
      </c>
      <c r="F29" s="215">
        <v>-6.3755169620992111</v>
      </c>
    </row>
    <row r="30" spans="1:7" ht="15.6" customHeight="1">
      <c r="A30" s="213" t="s">
        <v>179</v>
      </c>
      <c r="B30" s="214">
        <v>54147</v>
      </c>
      <c r="C30" s="214">
        <v>44584</v>
      </c>
      <c r="D30" s="214">
        <v>401360</v>
      </c>
      <c r="E30" s="214">
        <v>348985</v>
      </c>
      <c r="F30" s="215">
        <v>-13.049382100857089</v>
      </c>
    </row>
    <row r="31" spans="1:7" ht="15.6" customHeight="1">
      <c r="A31" s="213" t="s">
        <v>180</v>
      </c>
      <c r="B31" s="214">
        <v>320984</v>
      </c>
      <c r="C31" s="214">
        <v>271268</v>
      </c>
      <c r="D31" s="214">
        <v>2018260</v>
      </c>
      <c r="E31" s="214">
        <v>1935735</v>
      </c>
      <c r="F31" s="215">
        <v>-4.0889181770435954</v>
      </c>
    </row>
    <row r="32" spans="1:7" ht="15.6" customHeight="1">
      <c r="A32" s="213" t="s">
        <v>181</v>
      </c>
      <c r="B32" s="214">
        <v>1302890</v>
      </c>
      <c r="C32" s="214">
        <v>1220625</v>
      </c>
      <c r="D32" s="214">
        <v>8925121</v>
      </c>
      <c r="E32" s="214">
        <v>8337959</v>
      </c>
      <c r="F32" s="215">
        <v>-6.5787567473875166</v>
      </c>
    </row>
    <row r="33" spans="1:6" ht="15.6" customHeight="1">
      <c r="A33" s="213" t="s">
        <v>182</v>
      </c>
      <c r="B33" s="214">
        <v>178132</v>
      </c>
      <c r="C33" s="214">
        <v>161983</v>
      </c>
      <c r="D33" s="214">
        <v>1174340</v>
      </c>
      <c r="E33" s="214">
        <v>1112811</v>
      </c>
      <c r="F33" s="215">
        <v>-5.2394536505611597</v>
      </c>
    </row>
    <row r="34" spans="1:6" ht="15.6" customHeight="1">
      <c r="A34" s="213" t="s">
        <v>183</v>
      </c>
      <c r="B34" s="214">
        <v>31152</v>
      </c>
      <c r="C34" s="214">
        <v>23057</v>
      </c>
      <c r="D34" s="214">
        <v>192687</v>
      </c>
      <c r="E34" s="214">
        <v>208250</v>
      </c>
      <c r="F34" s="215">
        <v>8.0768292619637094</v>
      </c>
    </row>
    <row r="35" spans="1:6" ht="15.6" customHeight="1">
      <c r="A35" s="217" t="s">
        <v>153</v>
      </c>
      <c r="B35" s="218">
        <f>SUM(B7:B34)</f>
        <v>7257146</v>
      </c>
      <c r="C35" s="218">
        <f>SUM(C7:C34)</f>
        <v>7409317</v>
      </c>
      <c r="D35" s="218">
        <f>SUM(D7:D34)</f>
        <v>50290700</v>
      </c>
      <c r="E35" s="218">
        <f>SUM(E7:E34)</f>
        <v>48878505</v>
      </c>
      <c r="F35" s="219">
        <f>E35*100/D35-100</f>
        <v>-2.8080639163901111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7" priority="2">
      <formula>MOD(ROW(),2)=0</formula>
    </cfRule>
  </conditionalFormatting>
  <conditionalFormatting sqref="F7:F35">
    <cfRule type="expression" dxfId="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D0C90-DBB1-44BB-B3B4-3609398C42F3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194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81" t="s">
        <v>1</v>
      </c>
      <c r="B5" s="282" t="s">
        <v>176</v>
      </c>
      <c r="C5" s="282"/>
      <c r="D5" s="282" t="s">
        <v>0</v>
      </c>
      <c r="E5" s="282"/>
      <c r="F5" s="282"/>
      <c r="N5" s="74" t="s">
        <v>185</v>
      </c>
    </row>
    <row r="6" spans="1:14" ht="15.6" customHeight="1">
      <c r="A6" s="281"/>
      <c r="B6" s="212">
        <v>2025</v>
      </c>
      <c r="C6" s="212">
        <v>2026</v>
      </c>
      <c r="D6" s="212">
        <v>2025</v>
      </c>
      <c r="E6" s="212">
        <v>2026</v>
      </c>
      <c r="F6" s="154" t="s">
        <v>186</v>
      </c>
    </row>
    <row r="7" spans="1:14" ht="15.6" customHeight="1">
      <c r="A7" s="213" t="s">
        <v>18</v>
      </c>
      <c r="B7" s="214">
        <v>58299</v>
      </c>
      <c r="C7" s="214">
        <v>115103</v>
      </c>
      <c r="D7" s="214">
        <v>918333</v>
      </c>
      <c r="E7" s="214">
        <v>740350</v>
      </c>
      <c r="F7" s="215">
        <v>-19.381095964100169</v>
      </c>
      <c r="G7" s="6"/>
    </row>
    <row r="8" spans="1:14" s="33" customFormat="1" ht="15.6" customHeight="1">
      <c r="A8" s="213" t="s">
        <v>11</v>
      </c>
      <c r="B8" s="214">
        <v>0</v>
      </c>
      <c r="C8" s="214">
        <v>9</v>
      </c>
      <c r="D8" s="214">
        <v>6</v>
      </c>
      <c r="E8" s="214">
        <v>447</v>
      </c>
      <c r="F8" s="215">
        <v>7350</v>
      </c>
      <c r="G8" s="222"/>
    </row>
    <row r="9" spans="1:14" ht="15.6" customHeight="1">
      <c r="A9" s="213" t="s">
        <v>8</v>
      </c>
      <c r="B9" s="214">
        <v>10005</v>
      </c>
      <c r="C9" s="214">
        <v>0</v>
      </c>
      <c r="D9" s="214">
        <v>34239</v>
      </c>
      <c r="E9" s="214">
        <v>49192</v>
      </c>
      <c r="F9" s="215">
        <v>43.672420339379073</v>
      </c>
      <c r="G9" s="223"/>
    </row>
    <row r="10" spans="1:14" ht="15.6" customHeight="1">
      <c r="A10" s="213" t="s">
        <v>10</v>
      </c>
      <c r="B10" s="214">
        <v>210</v>
      </c>
      <c r="C10" s="214">
        <v>26142</v>
      </c>
      <c r="D10" s="214">
        <v>107548</v>
      </c>
      <c r="E10" s="214">
        <v>153131</v>
      </c>
      <c r="F10" s="215">
        <v>42.383865808755161</v>
      </c>
    </row>
    <row r="11" spans="1:14" ht="15.6" customHeight="1">
      <c r="A11" s="213" t="s">
        <v>9</v>
      </c>
      <c r="B11" s="214">
        <v>279506</v>
      </c>
      <c r="C11" s="214">
        <v>312088</v>
      </c>
      <c r="D11" s="214">
        <v>1808815</v>
      </c>
      <c r="E11" s="214">
        <v>1866479</v>
      </c>
      <c r="F11" s="215">
        <v>3.187943487863607</v>
      </c>
    </row>
    <row r="12" spans="1:14" ht="15.6" customHeight="1">
      <c r="A12" s="213" t="s">
        <v>6</v>
      </c>
      <c r="B12" s="214">
        <v>0</v>
      </c>
      <c r="C12" s="214">
        <v>0</v>
      </c>
      <c r="D12" s="214">
        <v>4009</v>
      </c>
      <c r="E12" s="214">
        <v>428</v>
      </c>
      <c r="F12" s="215">
        <v>-89.324020952856074</v>
      </c>
    </row>
    <row r="13" spans="1:14" ht="15.6" customHeight="1">
      <c r="A13" s="213" t="s">
        <v>175</v>
      </c>
      <c r="B13" s="214">
        <v>0</v>
      </c>
      <c r="C13" s="214">
        <v>0</v>
      </c>
      <c r="D13" s="214">
        <v>0</v>
      </c>
      <c r="E13" s="214">
        <v>0</v>
      </c>
      <c r="F13" s="215"/>
    </row>
    <row r="14" spans="1:14" ht="15.6" customHeight="1">
      <c r="A14" s="213" t="s">
        <v>148</v>
      </c>
      <c r="B14" s="214">
        <v>28508</v>
      </c>
      <c r="C14" s="214">
        <v>66473</v>
      </c>
      <c r="D14" s="214">
        <v>231046</v>
      </c>
      <c r="E14" s="214">
        <v>378838</v>
      </c>
      <c r="F14" s="215">
        <v>63.966482864884057</v>
      </c>
    </row>
    <row r="15" spans="1:14" ht="15.6" customHeight="1">
      <c r="A15" s="213" t="s">
        <v>145</v>
      </c>
      <c r="B15" s="214">
        <v>139192</v>
      </c>
      <c r="C15" s="214">
        <v>238869</v>
      </c>
      <c r="D15" s="214">
        <v>1411541</v>
      </c>
      <c r="E15" s="214">
        <v>1556458</v>
      </c>
      <c r="F15" s="215">
        <v>10.266580991979691</v>
      </c>
    </row>
    <row r="16" spans="1:14" ht="15.6" customHeight="1">
      <c r="A16" s="213" t="s">
        <v>144</v>
      </c>
      <c r="B16" s="214">
        <v>301525</v>
      </c>
      <c r="C16" s="214">
        <v>310413</v>
      </c>
      <c r="D16" s="214">
        <v>2408950</v>
      </c>
      <c r="E16" s="214">
        <v>2353564</v>
      </c>
      <c r="F16" s="215">
        <v>-2.2991759895390089</v>
      </c>
      <c r="G16" s="1"/>
    </row>
    <row r="17" spans="1:10" ht="15.6" customHeight="1">
      <c r="A17" s="213" t="s">
        <v>150</v>
      </c>
      <c r="B17" s="214">
        <v>113616</v>
      </c>
      <c r="C17" s="214">
        <v>113401</v>
      </c>
      <c r="D17" s="214">
        <v>604897</v>
      </c>
      <c r="E17" s="214">
        <v>793939</v>
      </c>
      <c r="F17" s="215">
        <v>31.251932147125871</v>
      </c>
      <c r="G17" s="2"/>
    </row>
    <row r="18" spans="1:10" ht="15.6" customHeight="1">
      <c r="A18" s="213" t="s">
        <v>147</v>
      </c>
      <c r="B18" s="214">
        <v>4151</v>
      </c>
      <c r="C18" s="214">
        <v>0</v>
      </c>
      <c r="D18" s="214">
        <v>11398</v>
      </c>
      <c r="E18" s="214">
        <v>12592</v>
      </c>
      <c r="F18" s="215">
        <v>10.47552202140726</v>
      </c>
    </row>
    <row r="19" spans="1:10" ht="15.6" customHeight="1">
      <c r="A19" s="213" t="s">
        <v>143</v>
      </c>
      <c r="B19" s="214">
        <v>46623</v>
      </c>
      <c r="C19" s="214">
        <v>52135</v>
      </c>
      <c r="D19" s="214">
        <v>97532</v>
      </c>
      <c r="E19" s="214">
        <v>328095</v>
      </c>
      <c r="F19" s="215">
        <v>236.3972849936431</v>
      </c>
    </row>
    <row r="20" spans="1:10" ht="15.6" customHeight="1">
      <c r="A20" s="213" t="s">
        <v>142</v>
      </c>
      <c r="B20" s="214">
        <v>3283</v>
      </c>
      <c r="C20" s="214">
        <v>2961</v>
      </c>
      <c r="D20" s="214">
        <v>31204</v>
      </c>
      <c r="E20" s="214">
        <v>52243</v>
      </c>
      <c r="F20" s="215">
        <v>67.424048198948839</v>
      </c>
      <c r="J20" s="224"/>
    </row>
    <row r="21" spans="1:10" ht="15.6" customHeight="1">
      <c r="A21" s="213" t="s">
        <v>149</v>
      </c>
      <c r="B21" s="214">
        <v>301018</v>
      </c>
      <c r="C21" s="214">
        <v>382453</v>
      </c>
      <c r="D21" s="214">
        <v>2006659</v>
      </c>
      <c r="E21" s="214">
        <v>1953704</v>
      </c>
      <c r="F21" s="215">
        <v>-2.638963570791049</v>
      </c>
    </row>
    <row r="22" spans="1:10" ht="15.6" customHeight="1">
      <c r="A22" s="213" t="s">
        <v>146</v>
      </c>
      <c r="B22" s="214">
        <v>10380</v>
      </c>
      <c r="C22" s="214">
        <v>18299</v>
      </c>
      <c r="D22" s="214">
        <v>107250</v>
      </c>
      <c r="E22" s="214">
        <v>118002</v>
      </c>
      <c r="F22" s="215">
        <v>10.02517482517483</v>
      </c>
    </row>
    <row r="23" spans="1:10" ht="15.6" customHeight="1">
      <c r="A23" s="213" t="s">
        <v>165</v>
      </c>
      <c r="B23" s="214">
        <v>10343</v>
      </c>
      <c r="C23" s="214">
        <v>0</v>
      </c>
      <c r="D23" s="214">
        <v>25463</v>
      </c>
      <c r="E23" s="214">
        <v>14103</v>
      </c>
      <c r="F23" s="215">
        <v>-44.613753289086127</v>
      </c>
    </row>
    <row r="24" spans="1:10" ht="15.6" customHeight="1">
      <c r="A24" s="213" t="s">
        <v>141</v>
      </c>
      <c r="B24" s="214">
        <v>0</v>
      </c>
      <c r="C24" s="214">
        <v>0</v>
      </c>
      <c r="D24" s="214">
        <v>0</v>
      </c>
      <c r="E24" s="214">
        <v>0</v>
      </c>
      <c r="F24" s="215"/>
    </row>
    <row r="25" spans="1:10" ht="15.6" customHeight="1">
      <c r="A25" s="213" t="s">
        <v>140</v>
      </c>
      <c r="B25" s="214">
        <v>0</v>
      </c>
      <c r="C25" s="214">
        <v>0</v>
      </c>
      <c r="D25" s="214">
        <v>0</v>
      </c>
      <c r="E25" s="214">
        <v>0</v>
      </c>
      <c r="F25" s="215"/>
    </row>
    <row r="26" spans="1:10" ht="15.6" customHeight="1">
      <c r="A26" s="213" t="s">
        <v>152</v>
      </c>
      <c r="B26" s="214">
        <v>5020</v>
      </c>
      <c r="C26" s="214">
        <v>0</v>
      </c>
      <c r="D26" s="214">
        <v>8597</v>
      </c>
      <c r="E26" s="214">
        <v>5313</v>
      </c>
      <c r="F26" s="215">
        <v>-38.199371873909513</v>
      </c>
    </row>
    <row r="27" spans="1:10" ht="15.6" customHeight="1">
      <c r="A27" s="213" t="s">
        <v>173</v>
      </c>
      <c r="B27" s="214">
        <v>0</v>
      </c>
      <c r="C27" s="214">
        <v>0</v>
      </c>
      <c r="D27" s="214">
        <v>0</v>
      </c>
      <c r="E27" s="214">
        <v>0</v>
      </c>
      <c r="F27" s="215"/>
    </row>
    <row r="28" spans="1:10" ht="15.6" customHeight="1">
      <c r="A28" s="213" t="s">
        <v>177</v>
      </c>
      <c r="B28" s="214">
        <v>8680</v>
      </c>
      <c r="C28" s="214">
        <v>10</v>
      </c>
      <c r="D28" s="214">
        <v>75561</v>
      </c>
      <c r="E28" s="214">
        <v>31309</v>
      </c>
      <c r="F28" s="215">
        <v>-58.564603432987923</v>
      </c>
    </row>
    <row r="29" spans="1:10" ht="15.6" customHeight="1">
      <c r="A29" s="213" t="s">
        <v>178</v>
      </c>
      <c r="B29" s="214">
        <v>0</v>
      </c>
      <c r="C29" s="214">
        <v>0</v>
      </c>
      <c r="D29" s="214">
        <v>7012</v>
      </c>
      <c r="E29" s="214">
        <v>0</v>
      </c>
      <c r="F29" s="215">
        <v>-100</v>
      </c>
    </row>
    <row r="30" spans="1:10" ht="15.6" customHeight="1">
      <c r="A30" s="213" t="s">
        <v>179</v>
      </c>
      <c r="B30" s="214">
        <v>0</v>
      </c>
      <c r="C30" s="214">
        <v>0</v>
      </c>
      <c r="D30" s="214">
        <v>0</v>
      </c>
      <c r="E30" s="214">
        <v>3142</v>
      </c>
      <c r="F30" s="215"/>
    </row>
    <row r="31" spans="1:10" ht="15.6" customHeight="1">
      <c r="A31" s="213" t="s">
        <v>180</v>
      </c>
      <c r="B31" s="214">
        <v>260268</v>
      </c>
      <c r="C31" s="214">
        <v>170839</v>
      </c>
      <c r="D31" s="214">
        <v>1576134</v>
      </c>
      <c r="E31" s="214">
        <v>1423231</v>
      </c>
      <c r="F31" s="215">
        <v>-9.7011421617705054</v>
      </c>
    </row>
    <row r="32" spans="1:10" ht="15.6" customHeight="1">
      <c r="A32" s="213" t="s">
        <v>181</v>
      </c>
      <c r="B32" s="214">
        <v>8465</v>
      </c>
      <c r="C32" s="214">
        <v>15506</v>
      </c>
      <c r="D32" s="214">
        <v>128136</v>
      </c>
      <c r="E32" s="214">
        <v>133891</v>
      </c>
      <c r="F32" s="215">
        <v>4.4913217206717917</v>
      </c>
    </row>
    <row r="33" spans="1:6" ht="15.6" customHeight="1">
      <c r="A33" s="213" t="s">
        <v>182</v>
      </c>
      <c r="B33" s="214">
        <v>0</v>
      </c>
      <c r="C33" s="214">
        <v>0</v>
      </c>
      <c r="D33" s="214">
        <v>23</v>
      </c>
      <c r="E33" s="214">
        <v>3</v>
      </c>
      <c r="F33" s="215">
        <v>-86.956521739130437</v>
      </c>
    </row>
    <row r="34" spans="1:6" ht="15.6" customHeight="1">
      <c r="A34" s="213" t="s">
        <v>183</v>
      </c>
      <c r="B34" s="214">
        <v>0</v>
      </c>
      <c r="C34" s="214">
        <v>0</v>
      </c>
      <c r="D34" s="214">
        <v>0</v>
      </c>
      <c r="E34" s="214">
        <v>89</v>
      </c>
    </row>
    <row r="35" spans="1:6" ht="15.6" customHeight="1">
      <c r="A35" s="217" t="s">
        <v>153</v>
      </c>
      <c r="B35" s="218">
        <f>SUM(B7:B34)</f>
        <v>1589092</v>
      </c>
      <c r="C35" s="218">
        <f>SUM(C7:C34)</f>
        <v>1824701</v>
      </c>
      <c r="D35" s="218">
        <f>SUM(D7:D34)</f>
        <v>11604353</v>
      </c>
      <c r="E35" s="218">
        <f>SUM(E7:E34)</f>
        <v>11968543</v>
      </c>
      <c r="F35" s="219">
        <f>E35*100/D35-100</f>
        <v>3.1383912571428993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5" priority="1">
      <formula>MOD(ROW(),2)=0</formula>
    </cfRule>
  </conditionalFormatting>
  <conditionalFormatting sqref="F7:F35">
    <cfRule type="expression" dxfId="4" priority="2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0FFF1-DAA4-4603-B4C6-5BF9B40F5E94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195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81" t="s">
        <v>1</v>
      </c>
      <c r="B5" s="282" t="s">
        <v>176</v>
      </c>
      <c r="C5" s="282"/>
      <c r="D5" s="282" t="s">
        <v>0</v>
      </c>
      <c r="E5" s="282"/>
      <c r="F5" s="282"/>
      <c r="N5" s="74" t="s">
        <v>185</v>
      </c>
    </row>
    <row r="6" spans="1:14" ht="15.6" customHeight="1">
      <c r="A6" s="281"/>
      <c r="B6" s="212">
        <v>2025</v>
      </c>
      <c r="C6" s="212">
        <v>2026</v>
      </c>
      <c r="D6" s="212">
        <v>2025</v>
      </c>
      <c r="E6" s="212">
        <v>2026</v>
      </c>
      <c r="F6" s="154" t="s">
        <v>186</v>
      </c>
    </row>
    <row r="7" spans="1:14" ht="15.6" customHeight="1">
      <c r="A7" s="213" t="s">
        <v>18</v>
      </c>
      <c r="B7" s="214">
        <v>22802</v>
      </c>
      <c r="C7" s="214">
        <v>43045</v>
      </c>
      <c r="D7" s="214">
        <v>332228</v>
      </c>
      <c r="E7" s="214">
        <v>298610</v>
      </c>
      <c r="F7" s="215">
        <v>-10.11895445296604</v>
      </c>
      <c r="G7" s="6"/>
    </row>
    <row r="8" spans="1:14" s="33" customFormat="1" ht="15.6" customHeight="1">
      <c r="A8" s="213" t="s">
        <v>11</v>
      </c>
      <c r="B8" s="214">
        <v>82119</v>
      </c>
      <c r="C8" s="214">
        <v>118019</v>
      </c>
      <c r="D8" s="214">
        <v>280919</v>
      </c>
      <c r="E8" s="214">
        <v>507805</v>
      </c>
      <c r="F8" s="215">
        <v>80.765629950270352</v>
      </c>
      <c r="G8" s="216"/>
    </row>
    <row r="9" spans="1:14" ht="15.6" customHeight="1">
      <c r="A9" s="213" t="s">
        <v>8</v>
      </c>
      <c r="B9" s="214">
        <v>395392</v>
      </c>
      <c r="C9" s="214">
        <v>301836</v>
      </c>
      <c r="D9" s="214">
        <v>1904716</v>
      </c>
      <c r="E9" s="214">
        <v>2117598</v>
      </c>
      <c r="F9" s="215">
        <v>11.17657435544197</v>
      </c>
      <c r="G9" s="6"/>
    </row>
    <row r="10" spans="1:14" ht="15.6" customHeight="1">
      <c r="A10" s="213" t="s">
        <v>10</v>
      </c>
      <c r="B10" s="214">
        <v>53952</v>
      </c>
      <c r="C10" s="214">
        <v>90808</v>
      </c>
      <c r="D10" s="214">
        <v>540856</v>
      </c>
      <c r="E10" s="214">
        <v>483390</v>
      </c>
      <c r="F10" s="215">
        <v>-10.625009244604851</v>
      </c>
    </row>
    <row r="11" spans="1:14" ht="15.6" customHeight="1">
      <c r="A11" s="213" t="s">
        <v>9</v>
      </c>
      <c r="B11" s="214">
        <v>0</v>
      </c>
      <c r="C11" s="214">
        <v>18</v>
      </c>
      <c r="D11" s="214">
        <v>5140</v>
      </c>
      <c r="E11" s="214">
        <v>62</v>
      </c>
      <c r="F11" s="215">
        <v>-98.793774319066145</v>
      </c>
    </row>
    <row r="12" spans="1:14" ht="15.6" customHeight="1">
      <c r="A12" s="213" t="s">
        <v>6</v>
      </c>
      <c r="B12" s="214">
        <v>35230</v>
      </c>
      <c r="C12" s="214">
        <v>34275</v>
      </c>
      <c r="D12" s="214">
        <v>288224</v>
      </c>
      <c r="E12" s="214">
        <v>341683</v>
      </c>
      <c r="F12" s="215">
        <v>18.547726768069278</v>
      </c>
    </row>
    <row r="13" spans="1:14" ht="15.6" customHeight="1">
      <c r="A13" s="213" t="s">
        <v>175</v>
      </c>
      <c r="B13" s="214">
        <v>9</v>
      </c>
      <c r="C13" s="214">
        <v>9</v>
      </c>
      <c r="D13" s="214">
        <v>75</v>
      </c>
      <c r="E13" s="214">
        <v>68</v>
      </c>
      <c r="F13" s="215">
        <v>-9.3333333333333286</v>
      </c>
    </row>
    <row r="14" spans="1:14" ht="15.6" customHeight="1">
      <c r="A14" s="213" t="s">
        <v>148</v>
      </c>
      <c r="B14" s="214">
        <v>139844</v>
      </c>
      <c r="C14" s="214">
        <v>56528</v>
      </c>
      <c r="D14" s="214">
        <v>785895</v>
      </c>
      <c r="E14" s="214">
        <v>782576</v>
      </c>
      <c r="F14" s="215">
        <v>-0.42232104797714948</v>
      </c>
    </row>
    <row r="15" spans="1:14" ht="15.6" customHeight="1">
      <c r="A15" s="213" t="s">
        <v>145</v>
      </c>
      <c r="B15" s="214">
        <v>136653</v>
      </c>
      <c r="C15" s="214">
        <v>160330</v>
      </c>
      <c r="D15" s="214">
        <v>1260605</v>
      </c>
      <c r="E15" s="214">
        <v>977506</v>
      </c>
      <c r="F15" s="215">
        <v>-22.45739149059381</v>
      </c>
    </row>
    <row r="16" spans="1:14" ht="15.6" customHeight="1">
      <c r="A16" s="213" t="s">
        <v>144</v>
      </c>
      <c r="B16" s="214">
        <v>171887</v>
      </c>
      <c r="C16" s="214">
        <v>296101</v>
      </c>
      <c r="D16" s="214">
        <v>1160768</v>
      </c>
      <c r="E16" s="214">
        <v>1578798</v>
      </c>
      <c r="F16" s="215">
        <v>36.013225726415612</v>
      </c>
      <c r="G16" s="1"/>
    </row>
    <row r="17" spans="1:7" ht="15.6" customHeight="1">
      <c r="A17" s="213" t="s">
        <v>150</v>
      </c>
      <c r="B17" s="214">
        <v>60643</v>
      </c>
      <c r="C17" s="214">
        <v>80023</v>
      </c>
      <c r="D17" s="214">
        <v>510695</v>
      </c>
      <c r="E17" s="214">
        <v>538142</v>
      </c>
      <c r="F17" s="215">
        <v>5.3744407131458161</v>
      </c>
      <c r="G17" s="2"/>
    </row>
    <row r="18" spans="1:7" ht="15.6" customHeight="1">
      <c r="A18" s="213" t="s">
        <v>147</v>
      </c>
      <c r="B18" s="214">
        <v>0</v>
      </c>
      <c r="C18" s="214">
        <v>0</v>
      </c>
      <c r="D18" s="214">
        <v>0</v>
      </c>
      <c r="E18" s="214">
        <v>0</v>
      </c>
      <c r="F18" s="215"/>
    </row>
    <row r="19" spans="1:7" ht="15.6" customHeight="1">
      <c r="A19" s="213" t="s">
        <v>143</v>
      </c>
      <c r="B19" s="214">
        <v>104367</v>
      </c>
      <c r="C19" s="214">
        <v>61748</v>
      </c>
      <c r="D19" s="214">
        <v>531364</v>
      </c>
      <c r="E19" s="214">
        <v>317674</v>
      </c>
      <c r="F19" s="215">
        <v>-40.215370254665352</v>
      </c>
    </row>
    <row r="20" spans="1:7" ht="15.6" customHeight="1">
      <c r="A20" s="213" t="s">
        <v>142</v>
      </c>
      <c r="B20" s="214">
        <v>180960</v>
      </c>
      <c r="C20" s="214">
        <v>176156</v>
      </c>
      <c r="D20" s="214">
        <v>1473290</v>
      </c>
      <c r="E20" s="214">
        <v>1269607</v>
      </c>
      <c r="F20" s="215">
        <v>-13.825044628009421</v>
      </c>
    </row>
    <row r="21" spans="1:7" ht="15.6" customHeight="1">
      <c r="A21" s="213" t="s">
        <v>149</v>
      </c>
      <c r="B21" s="214">
        <v>201045</v>
      </c>
      <c r="C21" s="214">
        <v>221445</v>
      </c>
      <c r="D21" s="214">
        <v>1151411</v>
      </c>
      <c r="E21" s="214">
        <v>1007274</v>
      </c>
      <c r="F21" s="215">
        <v>-12.518292772954229</v>
      </c>
    </row>
    <row r="22" spans="1:7" ht="15.6" customHeight="1">
      <c r="A22" s="213" t="s">
        <v>146</v>
      </c>
      <c r="B22" s="214">
        <v>34</v>
      </c>
      <c r="C22" s="214">
        <v>29</v>
      </c>
      <c r="D22" s="214">
        <v>5093</v>
      </c>
      <c r="E22" s="214">
        <v>2560</v>
      </c>
      <c r="F22" s="215">
        <v>-49.734930296485373</v>
      </c>
    </row>
    <row r="23" spans="1:7" ht="15.6" customHeight="1">
      <c r="A23" s="213" t="s">
        <v>165</v>
      </c>
      <c r="B23" s="214">
        <v>19753</v>
      </c>
      <c r="C23" s="214">
        <v>30390</v>
      </c>
      <c r="D23" s="214">
        <v>192171</v>
      </c>
      <c r="E23" s="214">
        <v>152887</v>
      </c>
      <c r="F23" s="215">
        <v>-20.442210323097651</v>
      </c>
    </row>
    <row r="24" spans="1:7" ht="15.6" customHeight="1">
      <c r="A24" s="213" t="s">
        <v>141</v>
      </c>
      <c r="B24" s="214">
        <v>0</v>
      </c>
      <c r="C24" s="214">
        <v>0</v>
      </c>
      <c r="D24" s="214">
        <v>5036</v>
      </c>
      <c r="E24" s="214">
        <v>0</v>
      </c>
      <c r="F24" s="215">
        <v>-100</v>
      </c>
    </row>
    <row r="25" spans="1:7" ht="15.6" customHeight="1">
      <c r="A25" s="213" t="s">
        <v>140</v>
      </c>
      <c r="B25" s="214">
        <v>20</v>
      </c>
      <c r="C25" s="214">
        <v>24</v>
      </c>
      <c r="D25" s="214">
        <v>92</v>
      </c>
      <c r="E25" s="214">
        <v>39</v>
      </c>
      <c r="F25" s="215">
        <v>-57.608695652173907</v>
      </c>
    </row>
    <row r="26" spans="1:7" ht="15.6" customHeight="1">
      <c r="A26" s="213" t="s">
        <v>152</v>
      </c>
      <c r="B26" s="214">
        <v>57266</v>
      </c>
      <c r="C26" s="214">
        <v>83893</v>
      </c>
      <c r="D26" s="214">
        <v>355917</v>
      </c>
      <c r="E26" s="214">
        <v>394801</v>
      </c>
      <c r="F26" s="215">
        <v>10.92501903533689</v>
      </c>
    </row>
    <row r="27" spans="1:7" ht="15.6" customHeight="1">
      <c r="A27" s="213" t="s">
        <v>173</v>
      </c>
      <c r="B27" s="214">
        <v>30416</v>
      </c>
      <c r="C27" s="214">
        <v>3131</v>
      </c>
      <c r="D27" s="214">
        <v>82574</v>
      </c>
      <c r="E27" s="214">
        <v>52195</v>
      </c>
      <c r="F27" s="215">
        <v>-36.790030760287742</v>
      </c>
    </row>
    <row r="28" spans="1:7" ht="15.6" customHeight="1">
      <c r="A28" s="213" t="s">
        <v>177</v>
      </c>
      <c r="B28" s="214">
        <v>0</v>
      </c>
      <c r="C28" s="214">
        <v>0</v>
      </c>
      <c r="D28" s="214">
        <v>1981</v>
      </c>
      <c r="E28" s="214">
        <v>0</v>
      </c>
      <c r="F28" s="215">
        <v>-100</v>
      </c>
    </row>
    <row r="29" spans="1:7" ht="15.6" customHeight="1">
      <c r="A29" s="213" t="s">
        <v>178</v>
      </c>
      <c r="B29" s="214">
        <v>94056</v>
      </c>
      <c r="C29" s="214">
        <v>112481</v>
      </c>
      <c r="D29" s="214">
        <v>699474</v>
      </c>
      <c r="E29" s="214">
        <v>629568</v>
      </c>
      <c r="F29" s="215">
        <v>-9.9940812667804693</v>
      </c>
    </row>
    <row r="30" spans="1:7" ht="15.6" customHeight="1">
      <c r="A30" s="213" t="s">
        <v>179</v>
      </c>
      <c r="B30" s="214">
        <v>39365</v>
      </c>
      <c r="C30" s="214">
        <v>19557</v>
      </c>
      <c r="D30" s="214">
        <v>255636</v>
      </c>
      <c r="E30" s="214">
        <v>152200</v>
      </c>
      <c r="F30" s="215">
        <v>-40.462219718662467</v>
      </c>
    </row>
    <row r="31" spans="1:7" ht="15.6" customHeight="1">
      <c r="A31" s="213" t="s">
        <v>180</v>
      </c>
      <c r="B31" s="214">
        <v>15095</v>
      </c>
      <c r="C31" s="214">
        <v>34981</v>
      </c>
      <c r="D31" s="214">
        <v>50903</v>
      </c>
      <c r="E31" s="214">
        <v>176179</v>
      </c>
      <c r="F31" s="215">
        <v>246.10730212364689</v>
      </c>
    </row>
    <row r="32" spans="1:7" ht="15.6" customHeight="1">
      <c r="A32" s="213" t="s">
        <v>181</v>
      </c>
      <c r="B32" s="214">
        <v>55578</v>
      </c>
      <c r="C32" s="214">
        <v>55648</v>
      </c>
      <c r="D32" s="214">
        <v>405438</v>
      </c>
      <c r="E32" s="214">
        <v>290687</v>
      </c>
      <c r="F32" s="215">
        <v>-28.302971107789599</v>
      </c>
    </row>
    <row r="33" spans="1:6" ht="15.6" customHeight="1">
      <c r="A33" s="213" t="s">
        <v>182</v>
      </c>
      <c r="B33" s="214">
        <v>0</v>
      </c>
      <c r="C33" s="214">
        <v>0</v>
      </c>
      <c r="D33" s="214">
        <v>0</v>
      </c>
      <c r="E33" s="214">
        <v>0</v>
      </c>
      <c r="F33" s="215"/>
    </row>
    <row r="34" spans="1:6" ht="15.6" customHeight="1">
      <c r="A34" s="213" t="s">
        <v>183</v>
      </c>
      <c r="B34" s="214">
        <v>6709</v>
      </c>
      <c r="C34" s="214">
        <v>0</v>
      </c>
      <c r="D34" s="214">
        <v>33948</v>
      </c>
      <c r="E34" s="214">
        <v>38712</v>
      </c>
      <c r="F34" s="215">
        <v>14.03322728879462</v>
      </c>
    </row>
    <row r="35" spans="1:6" ht="15.6" customHeight="1">
      <c r="A35" s="217" t="s">
        <v>153</v>
      </c>
      <c r="B35" s="218">
        <f>SUM(B7:B34)</f>
        <v>1903195</v>
      </c>
      <c r="C35" s="218">
        <f>SUM(C7:C34)</f>
        <v>1980475</v>
      </c>
      <c r="D35" s="218">
        <f>SUM(D7:D34)</f>
        <v>12314449</v>
      </c>
      <c r="E35" s="218">
        <f>SUM(E7:E34)</f>
        <v>12110621</v>
      </c>
      <c r="F35" s="219">
        <f>E35*100/D35-100</f>
        <v>-1.6551938296224193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3" priority="2">
      <formula>MOD(ROW(),2)=0</formula>
    </cfRule>
  </conditionalFormatting>
  <conditionalFormatting sqref="F7:F35">
    <cfRule type="expression" dxfId="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1A27B-6088-4A29-9E2E-36254DA074FC}">
  <sheetPr codeName="Hoja4"/>
  <dimension ref="A1:O49"/>
  <sheetViews>
    <sheetView zoomScale="75" zoomScaleNormal="75" workbookViewId="0"/>
  </sheetViews>
  <sheetFormatPr baseColWidth="10" defaultColWidth="11.44140625" defaultRowHeight="14.4"/>
  <cols>
    <col min="1" max="1" width="20.88671875" customWidth="1"/>
    <col min="2" max="2" width="46" customWidth="1"/>
    <col min="3" max="5" width="14.6640625" customWidth="1"/>
    <col min="6" max="6" width="8" customWidth="1"/>
    <col min="7" max="9" width="14.6640625" customWidth="1"/>
    <col min="10" max="10" width="8" customWidth="1"/>
    <col min="11" max="13" width="14.6640625" customWidth="1"/>
    <col min="14" max="14" width="8" customWidth="1"/>
  </cols>
  <sheetData>
    <row r="1" spans="1:15" ht="21">
      <c r="A1" s="32" t="s">
        <v>47</v>
      </c>
      <c r="B1" s="32"/>
      <c r="C1" s="82"/>
      <c r="D1" s="32"/>
      <c r="E1" s="32"/>
      <c r="H1" s="32"/>
      <c r="I1" s="32"/>
      <c r="L1" s="32"/>
      <c r="M1" s="32"/>
    </row>
    <row r="2" spans="1:15" ht="21">
      <c r="A2" s="79"/>
      <c r="B2" s="79"/>
      <c r="C2" s="82"/>
    </row>
    <row r="3" spans="1:15" ht="21">
      <c r="A3" s="82"/>
      <c r="B3" s="82"/>
      <c r="C3" s="82"/>
    </row>
    <row r="4" spans="1:15">
      <c r="A4" s="83" t="s">
        <v>51</v>
      </c>
      <c r="B4" s="31"/>
      <c r="N4" s="113" t="s">
        <v>172</v>
      </c>
    </row>
    <row r="5" spans="1:15">
      <c r="A5" s="83"/>
      <c r="B5" s="83"/>
      <c r="C5" s="270" t="s">
        <v>3</v>
      </c>
      <c r="D5" s="270"/>
      <c r="E5" s="270"/>
      <c r="F5" s="270"/>
      <c r="G5" s="270" t="s">
        <v>4</v>
      </c>
      <c r="H5" s="270"/>
      <c r="I5" s="270"/>
      <c r="J5" s="270"/>
      <c r="K5" s="270" t="s">
        <v>5</v>
      </c>
      <c r="L5" s="270"/>
      <c r="M5" s="270"/>
      <c r="N5" s="270"/>
    </row>
    <row r="6" spans="1:15">
      <c r="A6" s="273" t="s">
        <v>88</v>
      </c>
      <c r="B6" s="273"/>
      <c r="C6" s="271" t="s">
        <v>89</v>
      </c>
      <c r="D6" s="271"/>
      <c r="E6" s="272" t="s">
        <v>12</v>
      </c>
      <c r="F6" s="272"/>
      <c r="G6" s="272" t="s">
        <v>89</v>
      </c>
      <c r="H6" s="272"/>
      <c r="I6" s="272" t="s">
        <v>12</v>
      </c>
      <c r="J6" s="272"/>
      <c r="K6" s="272" t="s">
        <v>89</v>
      </c>
      <c r="L6" s="272"/>
      <c r="M6" s="272" t="s">
        <v>12</v>
      </c>
      <c r="N6" s="272"/>
    </row>
    <row r="7" spans="1:15">
      <c r="A7" s="273"/>
      <c r="B7" s="273"/>
      <c r="C7" s="180">
        <v>2025</v>
      </c>
      <c r="D7" s="180">
        <v>2026</v>
      </c>
      <c r="E7" s="88" t="s">
        <v>13</v>
      </c>
      <c r="F7" s="88" t="s">
        <v>14</v>
      </c>
      <c r="G7" s="180">
        <v>2025</v>
      </c>
      <c r="H7" s="180">
        <v>2026</v>
      </c>
      <c r="I7" s="88" t="s">
        <v>13</v>
      </c>
      <c r="J7" s="88" t="s">
        <v>14</v>
      </c>
      <c r="K7" s="180">
        <v>2025</v>
      </c>
      <c r="L7" s="180">
        <v>2026</v>
      </c>
      <c r="M7" s="88" t="s">
        <v>13</v>
      </c>
      <c r="N7" s="88" t="s">
        <v>14</v>
      </c>
    </row>
    <row r="8" spans="1:15">
      <c r="A8" s="274" t="s">
        <v>90</v>
      </c>
      <c r="B8" s="102" t="s">
        <v>91</v>
      </c>
      <c r="C8" s="103"/>
      <c r="D8" s="92"/>
      <c r="E8" s="98">
        <f>D8-C8</f>
        <v>0</v>
      </c>
      <c r="F8" s="104" t="e">
        <f>((D8*100/C8)-100)</f>
        <v>#DIV/0!</v>
      </c>
      <c r="G8" s="91"/>
      <c r="H8" s="92"/>
      <c r="I8" s="98">
        <f>H8-G8</f>
        <v>0</v>
      </c>
      <c r="J8" s="104" t="e">
        <f>((H8*100/G8)-100)</f>
        <v>#DIV/0!</v>
      </c>
      <c r="K8" s="91"/>
      <c r="L8" s="92"/>
      <c r="M8" s="98">
        <f>L8-K8</f>
        <v>0</v>
      </c>
      <c r="N8" s="104" t="e">
        <f>((L8*100/K8)-100)</f>
        <v>#DIV/0!</v>
      </c>
      <c r="O8" s="132"/>
    </row>
    <row r="9" spans="1:15">
      <c r="A9" s="274"/>
      <c r="B9" s="116" t="s">
        <v>92</v>
      </c>
      <c r="C9" s="117"/>
      <c r="D9" s="115"/>
      <c r="E9" s="86">
        <f>D9-C9</f>
        <v>0</v>
      </c>
      <c r="F9" s="87" t="e">
        <f>((D9*100/C9)-100)</f>
        <v>#DIV/0!</v>
      </c>
      <c r="G9" s="128"/>
      <c r="H9" s="115"/>
      <c r="I9" s="86">
        <f>H9-G9</f>
        <v>0</v>
      </c>
      <c r="J9" s="87" t="e">
        <f>((H9*100/G9)-100)</f>
        <v>#DIV/0!</v>
      </c>
      <c r="K9" s="128"/>
      <c r="L9" s="115"/>
      <c r="M9" s="86">
        <f>L9-K9</f>
        <v>0</v>
      </c>
      <c r="N9" s="89" t="e">
        <f>((L9*100/K9)-100)</f>
        <v>#DIV/0!</v>
      </c>
    </row>
    <row r="10" spans="1:15">
      <c r="A10" s="274"/>
      <c r="B10" s="90" t="s">
        <v>93</v>
      </c>
      <c r="C10" s="93"/>
      <c r="D10" s="94"/>
      <c r="E10" s="86">
        <f t="shared" ref="E10:E15" si="0">D10-C10</f>
        <v>0</v>
      </c>
      <c r="F10" s="87" t="e">
        <f t="shared" ref="F10:F16" si="1">((D10*100/C10)-100)</f>
        <v>#DIV/0!</v>
      </c>
      <c r="G10" s="95"/>
      <c r="H10" s="94"/>
      <c r="I10" s="86">
        <f t="shared" ref="I10:I15" si="2">H10-G10</f>
        <v>0</v>
      </c>
      <c r="J10" s="87" t="e">
        <f t="shared" ref="J10:J16" si="3">((H10*100/G10)-100)</f>
        <v>#DIV/0!</v>
      </c>
      <c r="K10" s="95"/>
      <c r="L10" s="94"/>
      <c r="M10" s="86">
        <f t="shared" ref="M10:M15" si="4">L10-K10</f>
        <v>0</v>
      </c>
      <c r="N10" s="89" t="e">
        <f t="shared" ref="N10:N16" si="5">((L10*100/K10)-100)</f>
        <v>#DIV/0!</v>
      </c>
    </row>
    <row r="11" spans="1:15">
      <c r="A11" s="274"/>
      <c r="B11" s="116" t="s">
        <v>94</v>
      </c>
      <c r="C11" s="117"/>
      <c r="D11" s="115"/>
      <c r="E11" s="86">
        <f t="shared" si="0"/>
        <v>0</v>
      </c>
      <c r="F11" s="87" t="e">
        <f t="shared" si="1"/>
        <v>#DIV/0!</v>
      </c>
      <c r="G11" s="128"/>
      <c r="H11" s="115"/>
      <c r="I11" s="86">
        <f t="shared" si="2"/>
        <v>0</v>
      </c>
      <c r="J11" s="87" t="e">
        <f t="shared" si="3"/>
        <v>#DIV/0!</v>
      </c>
      <c r="K11" s="128"/>
      <c r="L11" s="115"/>
      <c r="M11" s="86">
        <f t="shared" si="4"/>
        <v>0</v>
      </c>
      <c r="N11" s="89" t="e">
        <f t="shared" si="5"/>
        <v>#DIV/0!</v>
      </c>
    </row>
    <row r="12" spans="1:15">
      <c r="A12" s="274"/>
      <c r="B12" s="90" t="s">
        <v>95</v>
      </c>
      <c r="C12" s="93"/>
      <c r="D12" s="94"/>
      <c r="E12" s="86">
        <f t="shared" si="0"/>
        <v>0</v>
      </c>
      <c r="F12" s="87" t="e">
        <f t="shared" si="1"/>
        <v>#DIV/0!</v>
      </c>
      <c r="G12" s="95"/>
      <c r="H12" s="94"/>
      <c r="I12" s="86">
        <f t="shared" si="2"/>
        <v>0</v>
      </c>
      <c r="J12" s="87" t="e">
        <f t="shared" si="3"/>
        <v>#DIV/0!</v>
      </c>
      <c r="K12" s="95"/>
      <c r="L12" s="94"/>
      <c r="M12" s="86">
        <f t="shared" si="4"/>
        <v>0</v>
      </c>
      <c r="N12" s="89" t="e">
        <f t="shared" si="5"/>
        <v>#DIV/0!</v>
      </c>
    </row>
    <row r="13" spans="1:15">
      <c r="A13" s="274"/>
      <c r="B13" s="116" t="s">
        <v>96</v>
      </c>
      <c r="C13" s="117"/>
      <c r="D13" s="115"/>
      <c r="E13" s="86">
        <f t="shared" si="0"/>
        <v>0</v>
      </c>
      <c r="F13" s="87" t="e">
        <f t="shared" si="1"/>
        <v>#DIV/0!</v>
      </c>
      <c r="G13" s="128"/>
      <c r="H13" s="115"/>
      <c r="I13" s="86">
        <f t="shared" si="2"/>
        <v>0</v>
      </c>
      <c r="J13" s="87" t="e">
        <f t="shared" si="3"/>
        <v>#DIV/0!</v>
      </c>
      <c r="K13" s="128"/>
      <c r="L13" s="115"/>
      <c r="M13" s="86">
        <f t="shared" si="4"/>
        <v>0</v>
      </c>
      <c r="N13" s="89" t="e">
        <f t="shared" si="5"/>
        <v>#DIV/0!</v>
      </c>
    </row>
    <row r="14" spans="1:15">
      <c r="A14" s="274"/>
      <c r="B14" s="90" t="s">
        <v>97</v>
      </c>
      <c r="C14" s="93"/>
      <c r="D14" s="94"/>
      <c r="E14" s="86">
        <f t="shared" si="0"/>
        <v>0</v>
      </c>
      <c r="F14" s="87" t="e">
        <f t="shared" si="1"/>
        <v>#DIV/0!</v>
      </c>
      <c r="G14" s="95"/>
      <c r="H14" s="94"/>
      <c r="I14" s="86">
        <f t="shared" si="2"/>
        <v>0</v>
      </c>
      <c r="J14" s="87" t="e">
        <f t="shared" si="3"/>
        <v>#DIV/0!</v>
      </c>
      <c r="K14" s="95"/>
      <c r="L14" s="94"/>
      <c r="M14" s="86">
        <f t="shared" si="4"/>
        <v>0</v>
      </c>
      <c r="N14" s="89" t="e">
        <f t="shared" si="5"/>
        <v>#DIV/0!</v>
      </c>
    </row>
    <row r="15" spans="1:15">
      <c r="A15" s="274"/>
      <c r="B15" s="116" t="s">
        <v>98</v>
      </c>
      <c r="C15" s="117"/>
      <c r="D15" s="115"/>
      <c r="E15" s="86">
        <f t="shared" si="0"/>
        <v>0</v>
      </c>
      <c r="F15" s="87" t="e">
        <f t="shared" si="1"/>
        <v>#DIV/0!</v>
      </c>
      <c r="G15" s="128"/>
      <c r="H15" s="115"/>
      <c r="I15" s="86">
        <f t="shared" si="2"/>
        <v>0</v>
      </c>
      <c r="J15" s="87" t="e">
        <f t="shared" si="3"/>
        <v>#DIV/0!</v>
      </c>
      <c r="K15" s="128"/>
      <c r="L15" s="115"/>
      <c r="M15" s="86">
        <f t="shared" si="4"/>
        <v>0</v>
      </c>
      <c r="N15" s="89" t="e">
        <f t="shared" si="5"/>
        <v>#DIV/0!</v>
      </c>
    </row>
    <row r="16" spans="1:15">
      <c r="A16" s="274"/>
      <c r="B16" s="105" t="s">
        <v>99</v>
      </c>
      <c r="C16" s="106"/>
      <c r="D16" s="97"/>
      <c r="E16" s="100">
        <f>D16-C16</f>
        <v>0</v>
      </c>
      <c r="F16" s="87" t="e">
        <f t="shared" si="1"/>
        <v>#DIV/0!</v>
      </c>
      <c r="G16" s="96"/>
      <c r="H16" s="97"/>
      <c r="I16" s="100">
        <f>H16-G16</f>
        <v>0</v>
      </c>
      <c r="J16" s="87" t="e">
        <f t="shared" si="3"/>
        <v>#DIV/0!</v>
      </c>
      <c r="K16" s="96"/>
      <c r="L16" s="97"/>
      <c r="M16" s="100">
        <f>L16-K16</f>
        <v>0</v>
      </c>
      <c r="N16" s="89" t="e">
        <f t="shared" si="5"/>
        <v>#DIV/0!</v>
      </c>
    </row>
    <row r="17" spans="1:14">
      <c r="A17" s="275" t="s">
        <v>100</v>
      </c>
      <c r="B17" s="118" t="s">
        <v>101</v>
      </c>
      <c r="C17" s="119"/>
      <c r="D17" s="120"/>
      <c r="E17" s="98">
        <f>D17-C17</f>
        <v>0</v>
      </c>
      <c r="F17" s="104" t="e">
        <f>((D17*100/C17)-100)</f>
        <v>#DIV/0!</v>
      </c>
      <c r="G17" s="129"/>
      <c r="H17" s="120"/>
      <c r="I17" s="98">
        <f>H17-G17</f>
        <v>0</v>
      </c>
      <c r="J17" s="104" t="e">
        <f>((H17*100/G17)-100)</f>
        <v>#DIV/0!</v>
      </c>
      <c r="K17" s="129"/>
      <c r="L17" s="120"/>
      <c r="M17" s="98">
        <f>L17-K17</f>
        <v>0</v>
      </c>
      <c r="N17" s="99" t="e">
        <f>((L17*100/K17)-100)</f>
        <v>#DIV/0!</v>
      </c>
    </row>
    <row r="18" spans="1:14">
      <c r="A18" s="275"/>
      <c r="B18" s="90" t="s">
        <v>102</v>
      </c>
      <c r="C18" s="93"/>
      <c r="D18" s="94"/>
      <c r="E18" s="86">
        <f>D18-C18</f>
        <v>0</v>
      </c>
      <c r="F18" s="87" t="e">
        <f>((D18*100/C18)-100)</f>
        <v>#DIV/0!</v>
      </c>
      <c r="G18" s="95"/>
      <c r="H18" s="94"/>
      <c r="I18" s="86">
        <f>H18-G18</f>
        <v>0</v>
      </c>
      <c r="J18" s="87" t="e">
        <f>((H18*100/G18)-100)</f>
        <v>#DIV/0!</v>
      </c>
      <c r="K18" s="95"/>
      <c r="L18" s="94"/>
      <c r="M18" s="86">
        <f>L18-K18</f>
        <v>0</v>
      </c>
      <c r="N18" s="89" t="e">
        <f>((L18*100/K18)-100)</f>
        <v>#DIV/0!</v>
      </c>
    </row>
    <row r="19" spans="1:14">
      <c r="A19" s="275"/>
      <c r="B19" s="116" t="s">
        <v>103</v>
      </c>
      <c r="C19" s="117"/>
      <c r="D19" s="115"/>
      <c r="E19" s="86">
        <f t="shared" ref="E19:E20" si="6">D19-C19</f>
        <v>0</v>
      </c>
      <c r="F19" s="87" t="e">
        <f t="shared" ref="F19:F20" si="7">((D19*100/C19)-100)</f>
        <v>#DIV/0!</v>
      </c>
      <c r="G19" s="128"/>
      <c r="H19" s="115"/>
      <c r="I19" s="86">
        <f t="shared" ref="I19:I20" si="8">H19-G19</f>
        <v>0</v>
      </c>
      <c r="J19" s="87" t="e">
        <f t="shared" ref="J19:J20" si="9">((H19*100/G19)-100)</f>
        <v>#DIV/0!</v>
      </c>
      <c r="K19" s="128"/>
      <c r="L19" s="115"/>
      <c r="M19" s="86">
        <f t="shared" ref="M19:M20" si="10">L19-K19</f>
        <v>0</v>
      </c>
      <c r="N19" s="89" t="e">
        <f t="shared" ref="N19:N20" si="11">((L19*100/K19)-100)</f>
        <v>#DIV/0!</v>
      </c>
    </row>
    <row r="20" spans="1:14">
      <c r="A20" s="275"/>
      <c r="B20" s="90" t="s">
        <v>104</v>
      </c>
      <c r="C20" s="93"/>
      <c r="D20" s="94"/>
      <c r="E20" s="86">
        <f t="shared" si="6"/>
        <v>0</v>
      </c>
      <c r="F20" s="87" t="e">
        <f t="shared" si="7"/>
        <v>#DIV/0!</v>
      </c>
      <c r="G20" s="95"/>
      <c r="H20" s="94"/>
      <c r="I20" s="86">
        <f t="shared" si="8"/>
        <v>0</v>
      </c>
      <c r="J20" s="87" t="e">
        <f t="shared" si="9"/>
        <v>#DIV/0!</v>
      </c>
      <c r="K20" s="95"/>
      <c r="L20" s="94"/>
      <c r="M20" s="86">
        <f t="shared" si="10"/>
        <v>0</v>
      </c>
      <c r="N20" s="89" t="e">
        <f t="shared" si="11"/>
        <v>#DIV/0!</v>
      </c>
    </row>
    <row r="21" spans="1:14">
      <c r="A21" s="275"/>
      <c r="B21" s="121" t="s">
        <v>105</v>
      </c>
      <c r="C21" s="122"/>
      <c r="D21" s="123"/>
      <c r="E21" s="100">
        <f t="shared" ref="E21:E32" si="12">D21-C21</f>
        <v>0</v>
      </c>
      <c r="F21" s="87" t="e">
        <f t="shared" ref="F21:F32" si="13">((D21*100/C21)-100)</f>
        <v>#DIV/0!</v>
      </c>
      <c r="G21" s="130"/>
      <c r="H21" s="123"/>
      <c r="I21" s="100">
        <f t="shared" ref="I21:I32" si="14">H21-G21</f>
        <v>0</v>
      </c>
      <c r="J21" s="87" t="e">
        <f t="shared" ref="J21:J32" si="15">((H21*100/G21)-100)</f>
        <v>#DIV/0!</v>
      </c>
      <c r="K21" s="130"/>
      <c r="L21" s="123"/>
      <c r="M21" s="100">
        <f t="shared" ref="M21:M32" si="16">L21-K21</f>
        <v>0</v>
      </c>
      <c r="N21" s="89" t="e">
        <f t="shared" ref="N21:N32" si="17">((L21*100/K21)-100)</f>
        <v>#DIV/0!</v>
      </c>
    </row>
    <row r="22" spans="1:14">
      <c r="A22" s="275" t="s">
        <v>106</v>
      </c>
      <c r="B22" s="102" t="s">
        <v>107</v>
      </c>
      <c r="C22" s="103"/>
      <c r="D22" s="92"/>
      <c r="E22" s="98">
        <f t="shared" si="12"/>
        <v>0</v>
      </c>
      <c r="F22" s="104" t="e">
        <f t="shared" si="13"/>
        <v>#DIV/0!</v>
      </c>
      <c r="G22" s="91"/>
      <c r="H22" s="92"/>
      <c r="I22" s="98">
        <f t="shared" si="14"/>
        <v>0</v>
      </c>
      <c r="J22" s="104" t="e">
        <f t="shared" si="15"/>
        <v>#DIV/0!</v>
      </c>
      <c r="K22" s="91"/>
      <c r="L22" s="92"/>
      <c r="M22" s="98">
        <f t="shared" si="16"/>
        <v>0</v>
      </c>
      <c r="N22" s="99" t="e">
        <f t="shared" si="17"/>
        <v>#DIV/0!</v>
      </c>
    </row>
    <row r="23" spans="1:14">
      <c r="A23" s="275"/>
      <c r="B23" s="121" t="s">
        <v>108</v>
      </c>
      <c r="C23" s="122"/>
      <c r="D23" s="123"/>
      <c r="E23" s="100">
        <f t="shared" si="12"/>
        <v>0</v>
      </c>
      <c r="F23" s="107" t="e">
        <f t="shared" si="13"/>
        <v>#DIV/0!</v>
      </c>
      <c r="G23" s="130"/>
      <c r="H23" s="123"/>
      <c r="I23" s="100">
        <f t="shared" si="14"/>
        <v>0</v>
      </c>
      <c r="J23" s="107" t="e">
        <f t="shared" si="15"/>
        <v>#DIV/0!</v>
      </c>
      <c r="K23" s="130"/>
      <c r="L23" s="123"/>
      <c r="M23" s="100">
        <f t="shared" si="16"/>
        <v>0</v>
      </c>
      <c r="N23" s="101" t="e">
        <f t="shared" si="17"/>
        <v>#DIV/0!</v>
      </c>
    </row>
    <row r="24" spans="1:14">
      <c r="A24" s="275" t="s">
        <v>109</v>
      </c>
      <c r="B24" s="102" t="s">
        <v>110</v>
      </c>
      <c r="C24" s="103"/>
      <c r="D24" s="92"/>
      <c r="E24" s="98">
        <f t="shared" si="12"/>
        <v>0</v>
      </c>
      <c r="F24" s="104" t="e">
        <f t="shared" si="13"/>
        <v>#DIV/0!</v>
      </c>
      <c r="G24" s="91"/>
      <c r="H24" s="92"/>
      <c r="I24" s="98">
        <f t="shared" si="14"/>
        <v>0</v>
      </c>
      <c r="J24" s="104" t="e">
        <f t="shared" si="15"/>
        <v>#DIV/0!</v>
      </c>
      <c r="K24" s="91"/>
      <c r="L24" s="92"/>
      <c r="M24" s="98">
        <f t="shared" si="16"/>
        <v>0</v>
      </c>
      <c r="N24" s="99" t="e">
        <f t="shared" si="17"/>
        <v>#DIV/0!</v>
      </c>
    </row>
    <row r="25" spans="1:14">
      <c r="A25" s="275"/>
      <c r="B25" s="116" t="s">
        <v>111</v>
      </c>
      <c r="C25" s="117"/>
      <c r="D25" s="115"/>
      <c r="E25" s="86">
        <f t="shared" si="12"/>
        <v>0</v>
      </c>
      <c r="F25" s="87" t="e">
        <f t="shared" si="13"/>
        <v>#DIV/0!</v>
      </c>
      <c r="G25" s="128"/>
      <c r="H25" s="115"/>
      <c r="I25" s="86">
        <f t="shared" si="14"/>
        <v>0</v>
      </c>
      <c r="J25" s="87" t="e">
        <f t="shared" si="15"/>
        <v>#DIV/0!</v>
      </c>
      <c r="K25" s="128"/>
      <c r="L25" s="115"/>
      <c r="M25" s="86">
        <f t="shared" si="16"/>
        <v>0</v>
      </c>
      <c r="N25" s="89" t="e">
        <f t="shared" si="17"/>
        <v>#DIV/0!</v>
      </c>
    </row>
    <row r="26" spans="1:14">
      <c r="A26" s="275"/>
      <c r="B26" s="108" t="s">
        <v>112</v>
      </c>
      <c r="C26" s="106"/>
      <c r="D26" s="97"/>
      <c r="E26" s="100">
        <f t="shared" si="12"/>
        <v>0</v>
      </c>
      <c r="F26" s="87" t="e">
        <f t="shared" si="13"/>
        <v>#DIV/0!</v>
      </c>
      <c r="G26" s="96"/>
      <c r="H26" s="97"/>
      <c r="I26" s="100">
        <f t="shared" si="14"/>
        <v>0</v>
      </c>
      <c r="J26" s="87" t="e">
        <f t="shared" si="15"/>
        <v>#DIV/0!</v>
      </c>
      <c r="K26" s="96"/>
      <c r="L26" s="97"/>
      <c r="M26" s="100">
        <f t="shared" si="16"/>
        <v>0</v>
      </c>
      <c r="N26" s="89" t="e">
        <f t="shared" si="17"/>
        <v>#DIV/0!</v>
      </c>
    </row>
    <row r="27" spans="1:14" ht="26.4">
      <c r="A27" s="112" t="s">
        <v>113</v>
      </c>
      <c r="B27" s="124" t="s">
        <v>114</v>
      </c>
      <c r="C27" s="125"/>
      <c r="D27" s="126"/>
      <c r="E27" s="109">
        <f t="shared" si="12"/>
        <v>0</v>
      </c>
      <c r="F27" s="110" t="e">
        <f t="shared" si="13"/>
        <v>#DIV/0!</v>
      </c>
      <c r="G27" s="131"/>
      <c r="H27" s="126"/>
      <c r="I27" s="109">
        <f t="shared" si="14"/>
        <v>0</v>
      </c>
      <c r="J27" s="110" t="e">
        <f t="shared" si="15"/>
        <v>#DIV/0!</v>
      </c>
      <c r="K27" s="131"/>
      <c r="L27" s="126"/>
      <c r="M27" s="109">
        <f t="shared" si="16"/>
        <v>0</v>
      </c>
      <c r="N27" s="111" t="e">
        <f t="shared" si="17"/>
        <v>#DIV/0!</v>
      </c>
    </row>
    <row r="28" spans="1:14">
      <c r="A28" s="275" t="s">
        <v>115</v>
      </c>
      <c r="B28" s="102" t="s">
        <v>116</v>
      </c>
      <c r="C28" s="103"/>
      <c r="D28" s="92"/>
      <c r="E28" s="86">
        <f t="shared" si="12"/>
        <v>0</v>
      </c>
      <c r="F28" s="104" t="e">
        <f t="shared" si="13"/>
        <v>#DIV/0!</v>
      </c>
      <c r="G28" s="91"/>
      <c r="H28" s="92"/>
      <c r="I28" s="86">
        <f t="shared" si="14"/>
        <v>0</v>
      </c>
      <c r="J28" s="104" t="e">
        <f t="shared" si="15"/>
        <v>#DIV/0!</v>
      </c>
      <c r="K28" s="91"/>
      <c r="L28" s="92"/>
      <c r="M28" s="86">
        <f t="shared" si="16"/>
        <v>0</v>
      </c>
      <c r="N28" s="99" t="e">
        <f t="shared" si="17"/>
        <v>#DIV/0!</v>
      </c>
    </row>
    <row r="29" spans="1:14">
      <c r="A29" s="275"/>
      <c r="B29" s="116" t="s">
        <v>117</v>
      </c>
      <c r="C29" s="117"/>
      <c r="D29" s="115"/>
      <c r="E29" s="86">
        <f t="shared" si="12"/>
        <v>0</v>
      </c>
      <c r="F29" s="87" t="e">
        <f t="shared" si="13"/>
        <v>#DIV/0!</v>
      </c>
      <c r="G29" s="128"/>
      <c r="H29" s="115"/>
      <c r="I29" s="86">
        <f t="shared" si="14"/>
        <v>0</v>
      </c>
      <c r="J29" s="87" t="e">
        <f t="shared" si="15"/>
        <v>#DIV/0!</v>
      </c>
      <c r="K29" s="128"/>
      <c r="L29" s="115"/>
      <c r="M29" s="86">
        <f t="shared" si="16"/>
        <v>0</v>
      </c>
      <c r="N29" s="89" t="e">
        <f t="shared" si="17"/>
        <v>#DIV/0!</v>
      </c>
    </row>
    <row r="30" spans="1:14">
      <c r="A30" s="275"/>
      <c r="B30" s="105" t="s">
        <v>118</v>
      </c>
      <c r="C30" s="106"/>
      <c r="D30" s="97"/>
      <c r="E30" s="100">
        <f t="shared" si="12"/>
        <v>0</v>
      </c>
      <c r="F30" s="107" t="e">
        <f t="shared" si="13"/>
        <v>#DIV/0!</v>
      </c>
      <c r="G30" s="96"/>
      <c r="H30" s="97"/>
      <c r="I30" s="100">
        <f t="shared" si="14"/>
        <v>0</v>
      </c>
      <c r="J30" s="107" t="e">
        <f t="shared" si="15"/>
        <v>#DIV/0!</v>
      </c>
      <c r="K30" s="96"/>
      <c r="L30" s="97"/>
      <c r="M30" s="100">
        <f t="shared" si="16"/>
        <v>0</v>
      </c>
      <c r="N30" s="101" t="e">
        <f t="shared" si="17"/>
        <v>#DIV/0!</v>
      </c>
    </row>
    <row r="31" spans="1:14">
      <c r="A31" s="275" t="s">
        <v>119</v>
      </c>
      <c r="B31" s="118" t="s">
        <v>120</v>
      </c>
      <c r="C31" s="119"/>
      <c r="D31" s="120"/>
      <c r="E31" s="86">
        <f t="shared" si="12"/>
        <v>0</v>
      </c>
      <c r="F31" s="104" t="e">
        <f t="shared" si="13"/>
        <v>#DIV/0!</v>
      </c>
      <c r="G31" s="129"/>
      <c r="H31" s="120"/>
      <c r="I31" s="86">
        <f t="shared" si="14"/>
        <v>0</v>
      </c>
      <c r="J31" s="104" t="e">
        <f t="shared" si="15"/>
        <v>#DIV/0!</v>
      </c>
      <c r="K31" s="129"/>
      <c r="L31" s="120"/>
      <c r="M31" s="86">
        <f t="shared" si="16"/>
        <v>0</v>
      </c>
      <c r="N31" s="99" t="e">
        <f t="shared" si="17"/>
        <v>#DIV/0!</v>
      </c>
    </row>
    <row r="32" spans="1:14">
      <c r="A32" s="275"/>
      <c r="B32" s="90" t="s">
        <v>121</v>
      </c>
      <c r="C32" s="93"/>
      <c r="D32" s="94"/>
      <c r="E32" s="86">
        <f t="shared" si="12"/>
        <v>0</v>
      </c>
      <c r="F32" s="87" t="e">
        <f t="shared" si="13"/>
        <v>#DIV/0!</v>
      </c>
      <c r="G32" s="95"/>
      <c r="H32" s="94"/>
      <c r="I32" s="86">
        <f t="shared" si="14"/>
        <v>0</v>
      </c>
      <c r="J32" s="87" t="e">
        <f t="shared" si="15"/>
        <v>#DIV/0!</v>
      </c>
      <c r="K32" s="95"/>
      <c r="L32" s="94"/>
      <c r="M32" s="86">
        <f t="shared" si="16"/>
        <v>0</v>
      </c>
      <c r="N32" s="89" t="e">
        <f t="shared" si="17"/>
        <v>#DIV/0!</v>
      </c>
    </row>
    <row r="33" spans="1:14">
      <c r="A33" s="275"/>
      <c r="B33" s="116" t="s">
        <v>122</v>
      </c>
      <c r="C33" s="117"/>
      <c r="D33" s="115"/>
      <c r="E33" s="86">
        <f t="shared" ref="E33:E39" si="18">D33-C33</f>
        <v>0</v>
      </c>
      <c r="F33" s="87" t="e">
        <f t="shared" ref="F33:F40" si="19">((D33*100/C33)-100)</f>
        <v>#DIV/0!</v>
      </c>
      <c r="G33" s="128"/>
      <c r="H33" s="115"/>
      <c r="I33" s="86">
        <f t="shared" ref="I33:I39" si="20">H33-G33</f>
        <v>0</v>
      </c>
      <c r="J33" s="87" t="e">
        <f t="shared" ref="J33:J40" si="21">((H33*100/G33)-100)</f>
        <v>#DIV/0!</v>
      </c>
      <c r="K33" s="128"/>
      <c r="L33" s="115"/>
      <c r="M33" s="86">
        <f t="shared" ref="M33:M39" si="22">L33-K33</f>
        <v>0</v>
      </c>
      <c r="N33" s="89" t="e">
        <f t="shared" ref="N33:N40" si="23">((L33*100/K33)-100)</f>
        <v>#DIV/0!</v>
      </c>
    </row>
    <row r="34" spans="1:14">
      <c r="A34" s="275"/>
      <c r="B34" s="90" t="s">
        <v>123</v>
      </c>
      <c r="C34" s="93"/>
      <c r="D34" s="94"/>
      <c r="E34" s="86">
        <f t="shared" si="18"/>
        <v>0</v>
      </c>
      <c r="F34" s="87" t="e">
        <f>((D34*100/C34)-100)</f>
        <v>#DIV/0!</v>
      </c>
      <c r="G34" s="95"/>
      <c r="H34" s="94"/>
      <c r="I34" s="86">
        <f t="shared" si="20"/>
        <v>0</v>
      </c>
      <c r="J34" s="87" t="e">
        <f>((H34*100/G34)-100)</f>
        <v>#DIV/0!</v>
      </c>
      <c r="K34" s="95"/>
      <c r="L34" s="94"/>
      <c r="M34" s="86">
        <f t="shared" si="22"/>
        <v>0</v>
      </c>
      <c r="N34" s="89" t="e">
        <f>((L34*100/K34)-100)</f>
        <v>#DIV/0!</v>
      </c>
    </row>
    <row r="35" spans="1:14">
      <c r="A35" s="275"/>
      <c r="B35" s="116" t="s">
        <v>124</v>
      </c>
      <c r="C35" s="117"/>
      <c r="D35" s="115"/>
      <c r="E35" s="86">
        <f t="shared" si="18"/>
        <v>0</v>
      </c>
      <c r="F35" s="87" t="e">
        <f t="shared" si="19"/>
        <v>#DIV/0!</v>
      </c>
      <c r="G35" s="128"/>
      <c r="H35" s="115"/>
      <c r="I35" s="86">
        <f t="shared" si="20"/>
        <v>0</v>
      </c>
      <c r="J35" s="87" t="e">
        <f t="shared" si="21"/>
        <v>#DIV/0!</v>
      </c>
      <c r="K35" s="128"/>
      <c r="L35" s="115"/>
      <c r="M35" s="86">
        <f t="shared" si="22"/>
        <v>0</v>
      </c>
      <c r="N35" s="89" t="e">
        <f t="shared" si="23"/>
        <v>#DIV/0!</v>
      </c>
    </row>
    <row r="36" spans="1:14">
      <c r="A36" s="275"/>
      <c r="B36" s="90" t="s">
        <v>125</v>
      </c>
      <c r="C36" s="93"/>
      <c r="D36" s="94"/>
      <c r="E36" s="86">
        <f t="shared" si="18"/>
        <v>0</v>
      </c>
      <c r="F36" s="87" t="e">
        <f t="shared" si="19"/>
        <v>#DIV/0!</v>
      </c>
      <c r="G36" s="95"/>
      <c r="H36" s="94"/>
      <c r="I36" s="86">
        <f t="shared" si="20"/>
        <v>0</v>
      </c>
      <c r="J36" s="87" t="e">
        <f t="shared" si="21"/>
        <v>#DIV/0!</v>
      </c>
      <c r="K36" s="95"/>
      <c r="L36" s="94"/>
      <c r="M36" s="86">
        <f t="shared" si="22"/>
        <v>0</v>
      </c>
      <c r="N36" s="89" t="e">
        <f t="shared" si="23"/>
        <v>#DIV/0!</v>
      </c>
    </row>
    <row r="37" spans="1:14">
      <c r="A37" s="275"/>
      <c r="B37" s="127" t="s">
        <v>126</v>
      </c>
      <c r="C37" s="117"/>
      <c r="D37" s="115"/>
      <c r="E37" s="86">
        <f t="shared" si="18"/>
        <v>0</v>
      </c>
      <c r="F37" s="87" t="e">
        <f t="shared" si="19"/>
        <v>#DIV/0!</v>
      </c>
      <c r="G37" s="128"/>
      <c r="H37" s="115"/>
      <c r="I37" s="86">
        <f t="shared" si="20"/>
        <v>0</v>
      </c>
      <c r="J37" s="87" t="e">
        <f t="shared" si="21"/>
        <v>#DIV/0!</v>
      </c>
      <c r="K37" s="128"/>
      <c r="L37" s="115"/>
      <c r="M37" s="86">
        <f t="shared" si="22"/>
        <v>0</v>
      </c>
      <c r="N37" s="89" t="e">
        <f t="shared" si="23"/>
        <v>#DIV/0!</v>
      </c>
    </row>
    <row r="38" spans="1:14">
      <c r="A38" s="275"/>
      <c r="B38" s="90" t="s">
        <v>127</v>
      </c>
      <c r="C38" s="93"/>
      <c r="D38" s="94"/>
      <c r="E38" s="86">
        <f t="shared" si="18"/>
        <v>0</v>
      </c>
      <c r="F38" s="87" t="e">
        <f t="shared" si="19"/>
        <v>#DIV/0!</v>
      </c>
      <c r="G38" s="95"/>
      <c r="H38" s="94"/>
      <c r="I38" s="86">
        <f t="shared" si="20"/>
        <v>0</v>
      </c>
      <c r="J38" s="87" t="e">
        <f t="shared" si="21"/>
        <v>#DIV/0!</v>
      </c>
      <c r="K38" s="95"/>
      <c r="L38" s="94"/>
      <c r="M38" s="86">
        <f t="shared" si="22"/>
        <v>0</v>
      </c>
      <c r="N38" s="89" t="e">
        <f t="shared" si="23"/>
        <v>#DIV/0!</v>
      </c>
    </row>
    <row r="39" spans="1:14">
      <c r="A39" s="275"/>
      <c r="B39" s="116" t="s">
        <v>128</v>
      </c>
      <c r="C39" s="117"/>
      <c r="D39" s="115"/>
      <c r="E39" s="86">
        <f t="shared" si="18"/>
        <v>0</v>
      </c>
      <c r="F39" s="87" t="e">
        <f t="shared" si="19"/>
        <v>#DIV/0!</v>
      </c>
      <c r="G39" s="128"/>
      <c r="H39" s="115"/>
      <c r="I39" s="86">
        <f t="shared" si="20"/>
        <v>0</v>
      </c>
      <c r="J39" s="87" t="e">
        <f t="shared" si="21"/>
        <v>#DIV/0!</v>
      </c>
      <c r="K39" s="128"/>
      <c r="L39" s="115"/>
      <c r="M39" s="86">
        <f t="shared" si="22"/>
        <v>0</v>
      </c>
      <c r="N39" s="89" t="e">
        <f t="shared" si="23"/>
        <v>#DIV/0!</v>
      </c>
    </row>
    <row r="40" spans="1:14">
      <c r="A40" s="275"/>
      <c r="B40" s="105" t="s">
        <v>129</v>
      </c>
      <c r="C40" s="106"/>
      <c r="D40" s="97"/>
      <c r="E40" s="100">
        <f>D40-C40</f>
        <v>0</v>
      </c>
      <c r="F40" s="87" t="e">
        <f t="shared" si="19"/>
        <v>#DIV/0!</v>
      </c>
      <c r="G40" s="96"/>
      <c r="H40" s="97"/>
      <c r="I40" s="100">
        <f>H40-G40</f>
        <v>0</v>
      </c>
      <c r="J40" s="87" t="e">
        <f t="shared" si="21"/>
        <v>#DIV/0!</v>
      </c>
      <c r="K40" s="96"/>
      <c r="L40" s="97"/>
      <c r="M40" s="100">
        <f>L40-K40</f>
        <v>0</v>
      </c>
      <c r="N40" s="89" t="e">
        <f t="shared" si="23"/>
        <v>#DIV/0!</v>
      </c>
    </row>
    <row r="41" spans="1:14">
      <c r="A41" s="275" t="s">
        <v>130</v>
      </c>
      <c r="B41" s="118" t="s">
        <v>131</v>
      </c>
      <c r="C41" s="119"/>
      <c r="D41" s="120"/>
      <c r="E41" s="98">
        <f>D41-C41</f>
        <v>0</v>
      </c>
      <c r="F41" s="104" t="e">
        <f t="shared" ref="F41:F48" si="24">((D41*100/C41)-100)</f>
        <v>#DIV/0!</v>
      </c>
      <c r="G41" s="129"/>
      <c r="H41" s="120"/>
      <c r="I41" s="98">
        <f>H41-G41</f>
        <v>0</v>
      </c>
      <c r="J41" s="104" t="e">
        <f t="shared" ref="J41:J48" si="25">((H41*100/G41)-100)</f>
        <v>#DIV/0!</v>
      </c>
      <c r="K41" s="129"/>
      <c r="L41" s="120"/>
      <c r="M41" s="98">
        <f>L41-K41</f>
        <v>0</v>
      </c>
      <c r="N41" s="99" t="e">
        <f t="shared" ref="N41:N48" si="26">((L41*100/K41)-100)</f>
        <v>#DIV/0!</v>
      </c>
    </row>
    <row r="42" spans="1:14">
      <c r="A42" s="275"/>
      <c r="B42" s="90" t="s">
        <v>132</v>
      </c>
      <c r="C42" s="93"/>
      <c r="D42" s="94"/>
      <c r="E42" s="86">
        <f>D42-C42</f>
        <v>0</v>
      </c>
      <c r="F42" s="87" t="e">
        <f t="shared" si="24"/>
        <v>#DIV/0!</v>
      </c>
      <c r="G42" s="95"/>
      <c r="H42" s="94"/>
      <c r="I42" s="86">
        <f>H42-G42</f>
        <v>0</v>
      </c>
      <c r="J42" s="87" t="e">
        <f t="shared" si="25"/>
        <v>#DIV/0!</v>
      </c>
      <c r="K42" s="95"/>
      <c r="L42" s="94"/>
      <c r="M42" s="86">
        <f>L42-K42</f>
        <v>0</v>
      </c>
      <c r="N42" s="89" t="e">
        <f t="shared" si="26"/>
        <v>#DIV/0!</v>
      </c>
    </row>
    <row r="43" spans="1:14">
      <c r="A43" s="275"/>
      <c r="B43" s="116" t="s">
        <v>133</v>
      </c>
      <c r="C43" s="117"/>
      <c r="D43" s="115"/>
      <c r="E43" s="86">
        <f t="shared" ref="E43:E44" si="27">D43-C43</f>
        <v>0</v>
      </c>
      <c r="F43" s="87" t="e">
        <f t="shared" si="24"/>
        <v>#DIV/0!</v>
      </c>
      <c r="G43" s="128"/>
      <c r="H43" s="115"/>
      <c r="I43" s="86">
        <f t="shared" ref="I43:I44" si="28">H43-G43</f>
        <v>0</v>
      </c>
      <c r="J43" s="87" t="e">
        <f t="shared" si="25"/>
        <v>#DIV/0!</v>
      </c>
      <c r="K43" s="128"/>
      <c r="L43" s="115"/>
      <c r="M43" s="86">
        <f t="shared" ref="M43:M44" si="29">L43-K43</f>
        <v>0</v>
      </c>
      <c r="N43" s="89" t="e">
        <f t="shared" si="26"/>
        <v>#DIV/0!</v>
      </c>
    </row>
    <row r="44" spans="1:14">
      <c r="A44" s="275"/>
      <c r="B44" s="105" t="s">
        <v>134</v>
      </c>
      <c r="C44" s="106"/>
      <c r="D44" s="97"/>
      <c r="E44" s="86">
        <f t="shared" si="27"/>
        <v>0</v>
      </c>
      <c r="F44" s="107" t="e">
        <f t="shared" si="24"/>
        <v>#DIV/0!</v>
      </c>
      <c r="G44" s="96"/>
      <c r="H44" s="97"/>
      <c r="I44" s="86">
        <f t="shared" si="28"/>
        <v>0</v>
      </c>
      <c r="J44" s="107" t="e">
        <f t="shared" si="25"/>
        <v>#DIV/0!</v>
      </c>
      <c r="K44" s="96"/>
      <c r="L44" s="97"/>
      <c r="M44" s="86">
        <f t="shared" si="29"/>
        <v>0</v>
      </c>
      <c r="N44" s="101" t="e">
        <f t="shared" si="26"/>
        <v>#DIV/0!</v>
      </c>
    </row>
    <row r="45" spans="1:14">
      <c r="A45" s="276" t="s">
        <v>135</v>
      </c>
      <c r="B45" s="118" t="s">
        <v>136</v>
      </c>
      <c r="C45" s="119"/>
      <c r="D45" s="120"/>
      <c r="E45" s="98">
        <f>D45-C45</f>
        <v>0</v>
      </c>
      <c r="F45" s="104" t="e">
        <f t="shared" si="24"/>
        <v>#DIV/0!</v>
      </c>
      <c r="G45" s="129"/>
      <c r="H45" s="120"/>
      <c r="I45" s="98">
        <f>H45-G45</f>
        <v>0</v>
      </c>
      <c r="J45" s="104" t="e">
        <f t="shared" si="25"/>
        <v>#DIV/0!</v>
      </c>
      <c r="K45" s="129"/>
      <c r="L45" s="120"/>
      <c r="M45" s="98">
        <f>L45-K45</f>
        <v>0</v>
      </c>
      <c r="N45" s="99" t="e">
        <f t="shared" si="26"/>
        <v>#DIV/0!</v>
      </c>
    </row>
    <row r="46" spans="1:14">
      <c r="A46" s="276"/>
      <c r="B46" s="90" t="s">
        <v>137</v>
      </c>
      <c r="C46" s="93"/>
      <c r="D46" s="94"/>
      <c r="E46" s="86">
        <f>D46-C46</f>
        <v>0</v>
      </c>
      <c r="F46" s="87" t="e">
        <f t="shared" si="24"/>
        <v>#DIV/0!</v>
      </c>
      <c r="G46" s="95"/>
      <c r="H46" s="94"/>
      <c r="I46" s="86">
        <f>H46-G46</f>
        <v>0</v>
      </c>
      <c r="J46" s="87" t="e">
        <f t="shared" si="25"/>
        <v>#DIV/0!</v>
      </c>
      <c r="K46" s="95"/>
      <c r="L46" s="94"/>
      <c r="M46" s="86">
        <f>L46-K46</f>
        <v>0</v>
      </c>
      <c r="N46" s="89" t="e">
        <f t="shared" si="26"/>
        <v>#DIV/0!</v>
      </c>
    </row>
    <row r="47" spans="1:14">
      <c r="A47" s="276"/>
      <c r="B47" s="121" t="s">
        <v>138</v>
      </c>
      <c r="C47" s="122"/>
      <c r="D47" s="123"/>
      <c r="E47" s="100">
        <f>D47-C47</f>
        <v>0</v>
      </c>
      <c r="F47" s="107" t="e">
        <f t="shared" si="24"/>
        <v>#DIV/0!</v>
      </c>
      <c r="G47" s="130"/>
      <c r="H47" s="123"/>
      <c r="I47" s="100">
        <f>H47-G47</f>
        <v>0</v>
      </c>
      <c r="J47" s="107" t="e">
        <f t="shared" si="25"/>
        <v>#DIV/0!</v>
      </c>
      <c r="K47" s="130"/>
      <c r="L47" s="123"/>
      <c r="M47" s="100">
        <f>L47-K47</f>
        <v>0</v>
      </c>
      <c r="N47" s="101" t="e">
        <f t="shared" si="26"/>
        <v>#DIV/0!</v>
      </c>
    </row>
    <row r="48" spans="1:14">
      <c r="A48" s="277" t="s">
        <v>139</v>
      </c>
      <c r="B48" s="277"/>
      <c r="C48" s="84">
        <f>SUM(C8:C47)</f>
        <v>0</v>
      </c>
      <c r="D48" s="84">
        <f>SUM(D8:D47)</f>
        <v>0</v>
      </c>
      <c r="E48" s="84">
        <f>D48-C48</f>
        <v>0</v>
      </c>
      <c r="F48" s="85" t="e">
        <f t="shared" si="24"/>
        <v>#DIV/0!</v>
      </c>
      <c r="G48" s="84">
        <f>SUM(G8:G47)</f>
        <v>0</v>
      </c>
      <c r="H48" s="84">
        <f>SUM(H8:H47)</f>
        <v>0</v>
      </c>
      <c r="I48" s="84">
        <f>H48-G48</f>
        <v>0</v>
      </c>
      <c r="J48" s="85" t="e">
        <f t="shared" si="25"/>
        <v>#DIV/0!</v>
      </c>
      <c r="K48" s="84">
        <f>SUM(K8:K47)</f>
        <v>0</v>
      </c>
      <c r="L48" s="84">
        <f>SUM(L8:L47)</f>
        <v>0</v>
      </c>
      <c r="M48" s="84">
        <f>L48-K48</f>
        <v>0</v>
      </c>
      <c r="N48" s="85" t="e">
        <f t="shared" si="26"/>
        <v>#DIV/0!</v>
      </c>
    </row>
    <row r="49" spans="1:14">
      <c r="A49" s="114" t="s">
        <v>49</v>
      </c>
      <c r="B49" s="81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</sheetData>
  <mergeCells count="19">
    <mergeCell ref="A28:A30"/>
    <mergeCell ref="A31:A40"/>
    <mergeCell ref="A41:A44"/>
    <mergeCell ref="A45:A47"/>
    <mergeCell ref="A48:B48"/>
    <mergeCell ref="A6:B7"/>
    <mergeCell ref="A8:A16"/>
    <mergeCell ref="A17:A21"/>
    <mergeCell ref="A22:A23"/>
    <mergeCell ref="A24:A26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E8:E47">
    <cfRule type="dataBar" priority="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{28EAD48D-4ED3-44E6-8D7B-B45CF261476F}</x14:id>
        </ext>
      </extLst>
    </cfRule>
  </conditionalFormatting>
  <conditionalFormatting sqref="E8:F48">
    <cfRule type="expression" dxfId="72" priority="8">
      <formula>E8&lt;0</formula>
    </cfRule>
  </conditionalFormatting>
  <conditionalFormatting sqref="I8:I47">
    <cfRule type="dataBar" priority="2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{DCB8A62D-9270-4BCF-A841-A4721CA02C8D}</x14:id>
        </ext>
      </extLst>
    </cfRule>
  </conditionalFormatting>
  <conditionalFormatting sqref="I8:J48">
    <cfRule type="expression" dxfId="71" priority="6">
      <formula>I8&lt;0</formula>
    </cfRule>
  </conditionalFormatting>
  <conditionalFormatting sqref="M8:M47">
    <cfRule type="dataBar" priority="1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{7D982779-69C9-49CE-8E61-72A357EFC91F}</x14:id>
        </ext>
      </extLst>
    </cfRule>
  </conditionalFormatting>
  <conditionalFormatting sqref="M8:N48">
    <cfRule type="expression" dxfId="70" priority="4">
      <formula>M8&lt;0</formula>
    </cfRule>
  </conditionalFormatting>
  <pageMargins left="0.70866141732283505" right="0.70866141732283505" top="0.74803149606299202" bottom="0.74803149606299202" header="0.31496062992126" footer="0.31496062992126"/>
  <pageSetup paperSize="9" scale="55" orientation="landscape" r:id="rId1"/>
  <ignoredErrors>
    <ignoredError sqref="E8" evalError="1" listDataValidation="1" calculatedColumn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EAD48D-4ED3-44E6-8D7B-B45CF26147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DCB8A62D-9270-4BCF-A841-A4721CA02C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7D982779-69C9-49CE-8E61-72A357EFC9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F0717-8609-4656-AD15-11D8FE3A27AE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196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81" t="s">
        <v>1</v>
      </c>
      <c r="B5" s="282" t="s">
        <v>176</v>
      </c>
      <c r="C5" s="282"/>
      <c r="D5" s="282" t="s">
        <v>0</v>
      </c>
      <c r="E5" s="282"/>
      <c r="F5" s="282"/>
      <c r="N5" s="74" t="s">
        <v>185</v>
      </c>
    </row>
    <row r="6" spans="1:14" ht="15.6" customHeight="1">
      <c r="A6" s="281"/>
      <c r="B6" s="212">
        <v>2025</v>
      </c>
      <c r="C6" s="212">
        <v>2026</v>
      </c>
      <c r="D6" s="212">
        <v>2025</v>
      </c>
      <c r="E6" s="212">
        <v>2026</v>
      </c>
      <c r="F6" s="154" t="s">
        <v>186</v>
      </c>
    </row>
    <row r="7" spans="1:14" ht="15.6" customHeight="1">
      <c r="A7" s="213" t="s">
        <v>18</v>
      </c>
      <c r="B7" s="214">
        <v>4915</v>
      </c>
      <c r="C7" s="214">
        <v>8608</v>
      </c>
      <c r="D7" s="214">
        <v>54714</v>
      </c>
      <c r="E7" s="214">
        <v>65404</v>
      </c>
      <c r="F7" s="215">
        <v>19.53796103373908</v>
      </c>
      <c r="G7" s="6"/>
    </row>
    <row r="8" spans="1:14" s="33" customFormat="1" ht="15.6" customHeight="1">
      <c r="A8" s="213" t="s">
        <v>11</v>
      </c>
      <c r="B8" s="214">
        <v>7632</v>
      </c>
      <c r="C8" s="214">
        <v>9215</v>
      </c>
      <c r="D8" s="214">
        <v>65053</v>
      </c>
      <c r="E8" s="214">
        <v>74630</v>
      </c>
      <c r="F8" s="215">
        <v>14.721842190214129</v>
      </c>
    </row>
    <row r="9" spans="1:14" ht="15.6" customHeight="1">
      <c r="A9" s="213" t="s">
        <v>8</v>
      </c>
      <c r="B9" s="214">
        <v>35788</v>
      </c>
      <c r="C9" s="214">
        <v>34400</v>
      </c>
      <c r="D9" s="214">
        <v>274955</v>
      </c>
      <c r="E9" s="214">
        <v>237832</v>
      </c>
      <c r="F9" s="215">
        <v>-13.501482060700839</v>
      </c>
      <c r="G9" s="6"/>
    </row>
    <row r="10" spans="1:14" ht="15.6" customHeight="1">
      <c r="A10" s="213" t="s">
        <v>10</v>
      </c>
      <c r="B10" s="214">
        <v>101163</v>
      </c>
      <c r="C10" s="214">
        <v>89461</v>
      </c>
      <c r="D10" s="214">
        <v>708333</v>
      </c>
      <c r="E10" s="214">
        <v>312434</v>
      </c>
      <c r="F10" s="215">
        <v>-55.891649831364617</v>
      </c>
    </row>
    <row r="11" spans="1:14" ht="15.6" customHeight="1">
      <c r="A11" s="213" t="s">
        <v>9</v>
      </c>
      <c r="B11" s="214">
        <v>473556</v>
      </c>
      <c r="C11" s="214">
        <v>434439</v>
      </c>
      <c r="D11" s="214">
        <v>3314270</v>
      </c>
      <c r="E11" s="214">
        <v>3217678</v>
      </c>
      <c r="F11" s="215">
        <v>-2.9144276115102201</v>
      </c>
    </row>
    <row r="12" spans="1:14" ht="15.6" customHeight="1">
      <c r="A12" s="213" t="s">
        <v>6</v>
      </c>
      <c r="B12" s="214">
        <v>19814</v>
      </c>
      <c r="C12" s="214">
        <v>26515</v>
      </c>
      <c r="D12" s="214">
        <v>179349</v>
      </c>
      <c r="E12" s="214">
        <v>160159</v>
      </c>
      <c r="F12" s="215">
        <v>-10.699808752766961</v>
      </c>
    </row>
    <row r="13" spans="1:14" ht="15.6" customHeight="1">
      <c r="A13" s="213" t="s">
        <v>175</v>
      </c>
      <c r="B13" s="214">
        <v>385</v>
      </c>
      <c r="C13" s="214">
        <v>135</v>
      </c>
      <c r="D13" s="214">
        <v>2997</v>
      </c>
      <c r="E13" s="214">
        <v>1155</v>
      </c>
      <c r="F13" s="215">
        <v>-61.461461461461468</v>
      </c>
    </row>
    <row r="14" spans="1:14" ht="15.6" customHeight="1">
      <c r="A14" s="213" t="s">
        <v>148</v>
      </c>
      <c r="B14" s="214">
        <v>818524</v>
      </c>
      <c r="C14" s="214">
        <v>776895</v>
      </c>
      <c r="D14" s="214">
        <v>5794101</v>
      </c>
      <c r="E14" s="214">
        <v>5424689</v>
      </c>
      <c r="F14" s="215">
        <v>-6.3756568965573734</v>
      </c>
    </row>
    <row r="15" spans="1:14" ht="15.6" customHeight="1">
      <c r="A15" s="213" t="s">
        <v>145</v>
      </c>
      <c r="B15" s="214">
        <v>283350</v>
      </c>
      <c r="C15" s="214">
        <v>261550</v>
      </c>
      <c r="D15" s="214">
        <v>1848874</v>
      </c>
      <c r="E15" s="214">
        <v>1707924</v>
      </c>
      <c r="F15" s="215">
        <v>-7.6235589877947376</v>
      </c>
    </row>
    <row r="16" spans="1:14" ht="15.6" customHeight="1">
      <c r="A16" s="213" t="s">
        <v>144</v>
      </c>
      <c r="B16" s="214">
        <v>25653</v>
      </c>
      <c r="C16" s="214">
        <v>15716</v>
      </c>
      <c r="D16" s="214">
        <v>204644</v>
      </c>
      <c r="E16" s="214">
        <v>147263</v>
      </c>
      <c r="F16" s="215">
        <v>-28.03942456167783</v>
      </c>
      <c r="G16" s="1"/>
    </row>
    <row r="17" spans="1:8" ht="15.6" customHeight="1">
      <c r="A17" s="213" t="s">
        <v>150</v>
      </c>
      <c r="B17" s="214">
        <v>68051</v>
      </c>
      <c r="C17" s="214">
        <v>76158</v>
      </c>
      <c r="D17" s="214">
        <v>470768</v>
      </c>
      <c r="E17" s="214">
        <v>479711</v>
      </c>
      <c r="F17" s="215">
        <v>1.899661829181255</v>
      </c>
      <c r="G17" s="2"/>
    </row>
    <row r="18" spans="1:8" ht="15.6" customHeight="1">
      <c r="A18" s="213" t="s">
        <v>147</v>
      </c>
      <c r="B18" s="214">
        <v>39</v>
      </c>
      <c r="C18" s="214">
        <v>0</v>
      </c>
      <c r="D18" s="214">
        <v>39</v>
      </c>
      <c r="E18" s="214">
        <v>0</v>
      </c>
      <c r="F18" s="215">
        <v>-100</v>
      </c>
    </row>
    <row r="19" spans="1:8" ht="15.6" customHeight="1">
      <c r="A19" s="213" t="s">
        <v>143</v>
      </c>
      <c r="B19" s="214">
        <v>49443</v>
      </c>
      <c r="C19" s="214">
        <v>41418</v>
      </c>
      <c r="D19" s="214">
        <v>372779</v>
      </c>
      <c r="E19" s="214">
        <v>367909</v>
      </c>
      <c r="F19" s="215">
        <v>-1.306404062460601</v>
      </c>
      <c r="H19" s="225"/>
    </row>
    <row r="20" spans="1:8" ht="15.6" customHeight="1">
      <c r="A20" s="213" t="s">
        <v>142</v>
      </c>
      <c r="B20" s="214">
        <v>64232</v>
      </c>
      <c r="C20" s="214">
        <v>67249</v>
      </c>
      <c r="D20" s="214">
        <v>510450</v>
      </c>
      <c r="E20" s="214">
        <v>507998</v>
      </c>
      <c r="F20" s="215">
        <v>-0.48036046625526302</v>
      </c>
    </row>
    <row r="21" spans="1:8" ht="15.6" customHeight="1">
      <c r="A21" s="213" t="s">
        <v>149</v>
      </c>
      <c r="B21" s="214">
        <v>21206</v>
      </c>
      <c r="C21" s="214">
        <v>3307</v>
      </c>
      <c r="D21" s="214">
        <v>133134</v>
      </c>
      <c r="E21" s="214">
        <v>44486</v>
      </c>
      <c r="F21" s="215">
        <v>-66.58554539035859</v>
      </c>
    </row>
    <row r="22" spans="1:8" ht="15.6" customHeight="1">
      <c r="A22" s="213" t="s">
        <v>146</v>
      </c>
      <c r="B22" s="214">
        <v>19843</v>
      </c>
      <c r="C22" s="214">
        <v>32844</v>
      </c>
      <c r="D22" s="214">
        <v>116579</v>
      </c>
      <c r="E22" s="214">
        <v>144003</v>
      </c>
      <c r="F22" s="215">
        <v>23.523962291664869</v>
      </c>
    </row>
    <row r="23" spans="1:8" ht="15.6" customHeight="1">
      <c r="A23" s="213" t="s">
        <v>165</v>
      </c>
      <c r="B23" s="214">
        <v>12638</v>
      </c>
      <c r="C23" s="214">
        <v>38361</v>
      </c>
      <c r="D23" s="214">
        <v>87626</v>
      </c>
      <c r="E23" s="214">
        <v>269678</v>
      </c>
      <c r="F23" s="215">
        <v>207.760253805948</v>
      </c>
    </row>
    <row r="24" spans="1:8" ht="15.6" customHeight="1">
      <c r="A24" s="213" t="s">
        <v>141</v>
      </c>
      <c r="B24" s="214">
        <v>54532</v>
      </c>
      <c r="C24" s="214">
        <v>48912</v>
      </c>
      <c r="D24" s="214">
        <v>354732</v>
      </c>
      <c r="E24" s="214">
        <v>354917</v>
      </c>
      <c r="F24" s="215">
        <v>5.2152047179276913E-2</v>
      </c>
    </row>
    <row r="25" spans="1:8" ht="15.6" customHeight="1">
      <c r="A25" s="213" t="s">
        <v>140</v>
      </c>
      <c r="B25" s="214">
        <v>0</v>
      </c>
      <c r="C25" s="214">
        <v>0</v>
      </c>
      <c r="D25" s="214">
        <v>0</v>
      </c>
      <c r="E25" s="214">
        <v>0</v>
      </c>
      <c r="F25" s="215"/>
    </row>
    <row r="26" spans="1:8" ht="15.6" customHeight="1">
      <c r="A26" s="213" t="s">
        <v>152</v>
      </c>
      <c r="B26" s="214">
        <v>6037</v>
      </c>
      <c r="C26" s="214">
        <v>2728</v>
      </c>
      <c r="D26" s="214">
        <v>52408</v>
      </c>
      <c r="E26" s="214">
        <v>11429</v>
      </c>
      <c r="F26" s="215">
        <v>-78.192260723553659</v>
      </c>
    </row>
    <row r="27" spans="1:8" ht="15.6" customHeight="1">
      <c r="A27" s="213" t="s">
        <v>173</v>
      </c>
      <c r="B27" s="214">
        <v>66683</v>
      </c>
      <c r="C27" s="214">
        <v>72342</v>
      </c>
      <c r="D27" s="214">
        <v>560723</v>
      </c>
      <c r="E27" s="214">
        <v>560373</v>
      </c>
      <c r="F27" s="215">
        <v>-6.2419412080473073E-2</v>
      </c>
    </row>
    <row r="28" spans="1:8" ht="15.6" customHeight="1">
      <c r="A28" s="213" t="s">
        <v>177</v>
      </c>
      <c r="B28" s="214">
        <v>4735</v>
      </c>
      <c r="C28" s="214">
        <v>6487</v>
      </c>
      <c r="D28" s="214">
        <v>38520</v>
      </c>
      <c r="E28" s="214">
        <v>48430</v>
      </c>
      <c r="F28" s="215">
        <v>25.72689511941849</v>
      </c>
    </row>
    <row r="29" spans="1:8" ht="15.6" customHeight="1">
      <c r="A29" s="213" t="s">
        <v>178</v>
      </c>
      <c r="B29" s="214">
        <v>124815</v>
      </c>
      <c r="C29" s="214">
        <v>132415</v>
      </c>
      <c r="D29" s="214">
        <v>965300</v>
      </c>
      <c r="E29" s="214">
        <v>935633</v>
      </c>
      <c r="F29" s="215">
        <v>-3.0733450740702319</v>
      </c>
    </row>
    <row r="30" spans="1:8" ht="15.6" customHeight="1">
      <c r="A30" s="213" t="s">
        <v>179</v>
      </c>
      <c r="B30" s="214">
        <v>14782</v>
      </c>
      <c r="C30" s="214">
        <v>25027</v>
      </c>
      <c r="D30" s="214">
        <v>145724</v>
      </c>
      <c r="E30" s="214">
        <v>193643</v>
      </c>
      <c r="F30" s="215">
        <v>32.883396008893527</v>
      </c>
    </row>
    <row r="31" spans="1:8" ht="15.6" customHeight="1">
      <c r="A31" s="213" t="s">
        <v>180</v>
      </c>
      <c r="B31" s="214">
        <v>45621</v>
      </c>
      <c r="C31" s="214">
        <v>65448</v>
      </c>
      <c r="D31" s="214">
        <v>391223</v>
      </c>
      <c r="E31" s="214">
        <v>336325</v>
      </c>
      <c r="F31" s="215">
        <v>-14.032406070195259</v>
      </c>
    </row>
    <row r="32" spans="1:8" ht="15.6" customHeight="1">
      <c r="A32" s="213" t="s">
        <v>181</v>
      </c>
      <c r="B32" s="214">
        <v>1238847</v>
      </c>
      <c r="C32" s="214">
        <v>1149471</v>
      </c>
      <c r="D32" s="214">
        <v>8391547</v>
      </c>
      <c r="E32" s="214">
        <v>7913381</v>
      </c>
      <c r="F32" s="215">
        <v>-5.698186520316213</v>
      </c>
    </row>
    <row r="33" spans="1:6" ht="15.6" customHeight="1">
      <c r="A33" s="213" t="s">
        <v>182</v>
      </c>
      <c r="B33" s="214">
        <v>178132</v>
      </c>
      <c r="C33" s="214">
        <v>161983</v>
      </c>
      <c r="D33" s="214">
        <v>1174317</v>
      </c>
      <c r="E33" s="214">
        <v>1112808</v>
      </c>
      <c r="F33" s="215">
        <v>-5.2378531520875526</v>
      </c>
    </row>
    <row r="34" spans="1:6" ht="15.6" customHeight="1">
      <c r="A34" s="213" t="s">
        <v>183</v>
      </c>
      <c r="B34" s="214">
        <v>24443</v>
      </c>
      <c r="C34" s="214">
        <v>23057</v>
      </c>
      <c r="D34" s="214">
        <v>158739</v>
      </c>
      <c r="E34" s="214">
        <v>169449</v>
      </c>
      <c r="F34" s="215">
        <v>6.7469241963222686</v>
      </c>
    </row>
    <row r="35" spans="1:6" ht="15.6" customHeight="1">
      <c r="A35" s="217" t="s">
        <v>153</v>
      </c>
      <c r="B35" s="218">
        <f>SUM(B7:B34)</f>
        <v>3764859</v>
      </c>
      <c r="C35" s="218">
        <f>SUM(C7:C34)</f>
        <v>3604141</v>
      </c>
      <c r="D35" s="218">
        <f>SUM(D7:D34)</f>
        <v>26371898</v>
      </c>
      <c r="E35" s="218">
        <f>SUM(E7:E34)</f>
        <v>24799341</v>
      </c>
      <c r="F35" s="219">
        <f>E35*100/D35-100</f>
        <v>-5.9630027387486422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1" priority="2">
      <formula>MOD(ROW(),2)=0</formula>
    </cfRule>
  </conditionalFormatting>
  <conditionalFormatting sqref="F7:F35">
    <cfRule type="expression" dxfId="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8A98F-53BA-4FA2-93F5-6F3AC3F77203}">
  <sheetPr>
    <pageSetUpPr fitToPage="1"/>
  </sheetPr>
  <dimension ref="A1:K51"/>
  <sheetViews>
    <sheetView zoomScale="80" zoomScaleNormal="80" workbookViewId="0"/>
  </sheetViews>
  <sheetFormatPr baseColWidth="10" defaultColWidth="11.44140625" defaultRowHeight="14.4"/>
  <cols>
    <col min="1" max="1" width="32.88671875" customWidth="1"/>
    <col min="2" max="2" width="18.6640625" customWidth="1"/>
    <col min="3" max="3" width="22.5546875" customWidth="1"/>
    <col min="4" max="5" width="15.44140625" customWidth="1"/>
    <col min="6" max="6" width="15.5546875" customWidth="1"/>
    <col min="7" max="10" width="15.44140625" customWidth="1"/>
    <col min="11" max="11" width="11.88671875" customWidth="1"/>
  </cols>
  <sheetData>
    <row r="1" spans="1:11">
      <c r="A1" s="15"/>
      <c r="B1" s="16"/>
      <c r="C1" s="16"/>
      <c r="D1" s="17"/>
      <c r="E1" s="18"/>
      <c r="F1" s="17"/>
      <c r="H1" s="19"/>
      <c r="J1" s="19"/>
      <c r="K1" s="19"/>
    </row>
    <row r="2" spans="1:11">
      <c r="A2" s="20"/>
      <c r="B2" s="17"/>
      <c r="C2" s="21"/>
      <c r="D2" s="17"/>
      <c r="E2" s="20"/>
      <c r="F2" s="17"/>
      <c r="G2" s="22"/>
      <c r="H2" s="17"/>
      <c r="I2" s="22"/>
      <c r="J2" s="17"/>
      <c r="K2" s="17"/>
    </row>
    <row r="3" spans="1:11">
      <c r="A3" s="20"/>
      <c r="B3" s="16"/>
      <c r="C3" s="21"/>
      <c r="D3" s="17"/>
      <c r="E3" s="22"/>
      <c r="F3" s="17"/>
      <c r="G3" s="22"/>
      <c r="H3" s="17"/>
      <c r="I3" s="22"/>
      <c r="J3" s="17"/>
      <c r="K3" s="17"/>
    </row>
    <row r="4" spans="1:11">
      <c r="A4" s="20"/>
      <c r="B4" s="17"/>
      <c r="C4" s="21"/>
      <c r="D4" s="19"/>
      <c r="E4" s="23"/>
      <c r="F4" s="17"/>
      <c r="G4" s="23"/>
      <c r="H4" s="19"/>
      <c r="I4" s="23"/>
      <c r="J4" s="19"/>
      <c r="K4" s="19"/>
    </row>
    <row r="5" spans="1:11">
      <c r="A5" s="20"/>
      <c r="B5" s="17"/>
      <c r="C5" s="24"/>
      <c r="D5" s="17"/>
      <c r="E5" s="22"/>
      <c r="F5" s="17"/>
      <c r="G5" s="22"/>
      <c r="H5" s="17"/>
      <c r="I5" s="22"/>
      <c r="J5" s="17"/>
      <c r="K5" s="17"/>
    </row>
    <row r="6" spans="1:11">
      <c r="A6" s="20"/>
      <c r="B6" s="17"/>
      <c r="C6" s="6"/>
      <c r="D6" s="17"/>
      <c r="E6" s="22"/>
      <c r="F6" s="17"/>
      <c r="G6" s="22"/>
      <c r="H6" s="17"/>
      <c r="I6" s="22"/>
      <c r="J6" s="17"/>
      <c r="K6" s="17"/>
    </row>
    <row r="7" spans="1:11">
      <c r="A7" s="20"/>
      <c r="B7" s="17"/>
      <c r="C7" s="21"/>
      <c r="D7" s="17"/>
      <c r="E7" s="21"/>
      <c r="F7" s="17"/>
      <c r="G7" s="22"/>
      <c r="H7" s="17"/>
      <c r="I7" s="22"/>
      <c r="J7" s="17"/>
      <c r="K7" s="17"/>
    </row>
    <row r="8" spans="1:11">
      <c r="A8" s="20"/>
      <c r="B8" s="17"/>
      <c r="C8" s="21"/>
      <c r="D8" s="19"/>
      <c r="E8" s="25"/>
      <c r="F8" s="17"/>
      <c r="G8" s="23"/>
      <c r="H8" s="19"/>
      <c r="I8" s="23"/>
      <c r="J8" s="19"/>
      <c r="K8" s="19"/>
    </row>
    <row r="9" spans="1:11">
      <c r="A9" s="20"/>
      <c r="B9" s="17"/>
      <c r="C9" s="24"/>
      <c r="D9" s="17"/>
      <c r="E9" s="21"/>
      <c r="F9" s="17"/>
      <c r="G9" s="22"/>
      <c r="H9" s="17"/>
      <c r="I9" s="22"/>
      <c r="J9" s="17"/>
      <c r="K9" s="17"/>
    </row>
    <row r="10" spans="1:11">
      <c r="A10" s="20"/>
      <c r="B10" s="17"/>
      <c r="C10" s="25"/>
      <c r="D10" s="19"/>
      <c r="E10" s="25"/>
      <c r="F10" s="17"/>
      <c r="G10" s="23"/>
      <c r="H10" s="19"/>
      <c r="I10" s="23"/>
      <c r="J10" s="19"/>
      <c r="K10" s="19"/>
    </row>
    <row r="11" spans="1:11">
      <c r="A11" s="17"/>
      <c r="B11" s="17"/>
      <c r="C11" s="21"/>
      <c r="D11" s="17"/>
      <c r="E11" s="21"/>
      <c r="F11" s="17"/>
      <c r="G11" s="20"/>
      <c r="H11" s="17"/>
      <c r="I11" s="22"/>
      <c r="J11" s="17"/>
      <c r="K11" s="17"/>
    </row>
    <row r="12" spans="1:11">
      <c r="A12" s="15"/>
      <c r="B12" s="16"/>
      <c r="C12" s="24"/>
      <c r="D12" s="16"/>
      <c r="E12" s="24"/>
      <c r="F12" s="16"/>
      <c r="G12" s="15"/>
      <c r="H12" s="16"/>
      <c r="I12" s="26"/>
      <c r="J12" s="16"/>
      <c r="K12" s="16"/>
    </row>
    <row r="13" spans="1:11">
      <c r="A13" s="20"/>
      <c r="B13" s="17"/>
      <c r="C13" s="6"/>
      <c r="D13" s="27"/>
      <c r="E13" s="6"/>
      <c r="F13" s="17"/>
      <c r="G13" s="28"/>
      <c r="H13" s="27"/>
      <c r="J13" s="27"/>
      <c r="K13" s="27"/>
    </row>
    <row r="14" spans="1:11">
      <c r="A14" s="20"/>
      <c r="B14" s="17"/>
      <c r="C14" s="21"/>
      <c r="D14" s="19"/>
      <c r="E14" s="25"/>
      <c r="F14" s="17"/>
      <c r="G14" s="18"/>
      <c r="H14" s="19"/>
      <c r="I14" s="23"/>
      <c r="J14" s="19"/>
      <c r="K14" s="19"/>
    </row>
    <row r="15" spans="1:11">
      <c r="A15" s="20"/>
      <c r="B15" s="17"/>
      <c r="C15" s="21"/>
      <c r="D15" s="17"/>
      <c r="E15" s="21"/>
      <c r="F15" s="17"/>
      <c r="G15" s="20"/>
      <c r="H15" s="17"/>
      <c r="I15" s="22"/>
      <c r="J15" s="17"/>
      <c r="K15" s="17"/>
    </row>
    <row r="16" spans="1:11">
      <c r="A16" s="20"/>
      <c r="B16" s="17"/>
      <c r="C16" s="24"/>
      <c r="D16" s="27"/>
      <c r="E16" s="6"/>
      <c r="F16" s="17"/>
      <c r="H16" s="27"/>
      <c r="J16" s="27"/>
      <c r="K16" s="27"/>
    </row>
    <row r="17" spans="1:11">
      <c r="A17" s="20"/>
      <c r="B17" s="17"/>
      <c r="C17" s="21"/>
      <c r="D17" s="19"/>
      <c r="E17" s="25"/>
      <c r="F17" s="17"/>
      <c r="G17" s="23"/>
      <c r="H17" s="19"/>
      <c r="I17" s="23"/>
      <c r="J17" s="19"/>
      <c r="K17" s="19"/>
    </row>
    <row r="18" spans="1:11">
      <c r="A18" s="20"/>
      <c r="B18" s="17"/>
      <c r="C18" s="21"/>
      <c r="D18" s="17"/>
      <c r="E18" s="17"/>
      <c r="F18" s="17"/>
      <c r="G18" s="22"/>
      <c r="H18" s="17"/>
      <c r="I18" s="22"/>
      <c r="J18" s="17"/>
      <c r="K18" s="17"/>
    </row>
    <row r="19" spans="1:11">
      <c r="A19" s="20"/>
      <c r="B19" s="17"/>
      <c r="C19" s="21"/>
      <c r="D19" s="16"/>
      <c r="E19" s="16"/>
      <c r="F19" s="27"/>
      <c r="H19" s="27"/>
      <c r="J19" s="27"/>
      <c r="K19" s="27"/>
    </row>
    <row r="20" spans="1:11">
      <c r="A20" s="20"/>
      <c r="B20" s="17"/>
      <c r="C20" s="21"/>
      <c r="D20" s="17"/>
      <c r="E20" s="21"/>
      <c r="F20" s="17"/>
      <c r="G20" s="22"/>
      <c r="H20" s="17"/>
      <c r="I20" s="22"/>
      <c r="J20" s="17"/>
      <c r="K20" s="17"/>
    </row>
    <row r="21" spans="1:11">
      <c r="A21" s="20"/>
      <c r="B21" s="17"/>
      <c r="C21" s="26"/>
      <c r="D21" s="27"/>
      <c r="E21" s="6"/>
      <c r="F21" s="27"/>
      <c r="H21" s="27"/>
      <c r="J21" s="27"/>
      <c r="K21" s="27"/>
    </row>
    <row r="22" spans="1:11">
      <c r="A22" s="20"/>
      <c r="B22" s="17"/>
      <c r="C22" s="21"/>
      <c r="D22" s="17"/>
      <c r="E22" s="21"/>
      <c r="F22" s="17"/>
      <c r="G22" s="22"/>
      <c r="H22" s="17"/>
      <c r="I22" s="22"/>
      <c r="J22" s="17"/>
      <c r="K22" s="17"/>
    </row>
    <row r="23" spans="1:11">
      <c r="A23" s="20"/>
      <c r="B23" s="17"/>
      <c r="C23" s="21"/>
      <c r="D23" s="27"/>
      <c r="E23" s="6"/>
      <c r="F23" s="27"/>
      <c r="H23" s="27"/>
      <c r="J23" s="27"/>
      <c r="K23" s="27"/>
    </row>
    <row r="24" spans="1:11">
      <c r="A24" s="20"/>
      <c r="B24" s="17"/>
      <c r="C24" s="21"/>
      <c r="D24" s="17"/>
      <c r="E24" s="21"/>
      <c r="F24" s="17"/>
      <c r="G24" s="22"/>
      <c r="H24" s="17"/>
      <c r="I24" s="22"/>
      <c r="J24" s="17"/>
      <c r="K24" s="17"/>
    </row>
    <row r="25" spans="1:11">
      <c r="A25" s="20"/>
      <c r="B25" s="17"/>
      <c r="C25" s="21"/>
      <c r="D25" s="27"/>
      <c r="E25" s="6"/>
      <c r="F25" s="27"/>
      <c r="H25" s="27"/>
      <c r="J25" s="27"/>
      <c r="K25" s="27"/>
    </row>
    <row r="26" spans="1:11">
      <c r="A26" s="20"/>
      <c r="B26" s="17"/>
      <c r="C26" s="26"/>
      <c r="D26" s="19"/>
      <c r="E26" s="25"/>
      <c r="F26" s="19"/>
      <c r="G26" s="23"/>
      <c r="H26" s="19"/>
      <c r="I26" s="23"/>
      <c r="J26" s="19"/>
      <c r="K26" s="19"/>
    </row>
    <row r="27" spans="1:11">
      <c r="A27" s="20"/>
      <c r="B27" s="17"/>
      <c r="C27" s="25"/>
      <c r="D27" s="17"/>
      <c r="E27" s="21"/>
      <c r="F27" s="17"/>
      <c r="G27" s="22"/>
      <c r="H27" s="17"/>
      <c r="I27" s="22"/>
      <c r="J27" s="17"/>
      <c r="K27" s="17"/>
    </row>
    <row r="28" spans="1:11" ht="34.799999999999997">
      <c r="A28" s="29" t="s">
        <v>163</v>
      </c>
      <c r="B28" s="17"/>
      <c r="C28" s="21"/>
      <c r="D28" s="19"/>
      <c r="E28" s="25"/>
      <c r="F28" s="19"/>
      <c r="G28" s="23"/>
      <c r="H28" s="19"/>
      <c r="I28" s="23"/>
      <c r="J28" s="19"/>
      <c r="K28" s="19"/>
    </row>
    <row r="29" spans="1:11">
      <c r="A29" s="30"/>
      <c r="B29" s="17"/>
      <c r="C29" s="21"/>
      <c r="D29" s="17"/>
      <c r="E29" s="21"/>
      <c r="F29" s="17"/>
      <c r="G29" s="20"/>
      <c r="H29" s="17"/>
      <c r="I29" s="22"/>
      <c r="J29" s="17"/>
      <c r="K29" s="17"/>
    </row>
    <row r="30" spans="1:11">
      <c r="A30" s="20"/>
      <c r="B30" s="17"/>
      <c r="C30" s="24"/>
      <c r="D30" s="16"/>
      <c r="E30" s="24"/>
      <c r="F30" s="16"/>
      <c r="G30" s="15"/>
      <c r="H30" s="16"/>
      <c r="I30" s="26"/>
      <c r="J30" s="16"/>
      <c r="K30" s="16"/>
    </row>
    <row r="31" spans="1:11">
      <c r="A31" s="20"/>
      <c r="B31" s="17"/>
      <c r="C31" s="21"/>
      <c r="D31" s="27"/>
      <c r="E31" s="6"/>
      <c r="F31" s="27"/>
      <c r="G31" s="28"/>
      <c r="H31" s="27"/>
      <c r="J31" s="27"/>
      <c r="K31" s="27"/>
    </row>
    <row r="32" spans="1:11">
      <c r="A32" s="20"/>
      <c r="B32" s="17"/>
      <c r="C32" s="26"/>
      <c r="D32" s="19"/>
      <c r="E32" s="25"/>
      <c r="F32" s="19"/>
      <c r="G32" s="18"/>
      <c r="H32" s="19"/>
      <c r="I32" s="23"/>
      <c r="J32" s="19"/>
      <c r="K32" s="19"/>
    </row>
    <row r="33" spans="1:11">
      <c r="A33" s="20"/>
      <c r="B33" s="17"/>
      <c r="C33" s="25"/>
      <c r="D33" s="17"/>
      <c r="E33" s="21"/>
      <c r="F33" s="17"/>
      <c r="G33" s="20"/>
      <c r="H33" s="17"/>
      <c r="I33" s="22"/>
      <c r="J33" s="17"/>
      <c r="K33" s="17"/>
    </row>
    <row r="34" spans="1:11">
      <c r="A34" s="20"/>
      <c r="B34" s="17"/>
      <c r="C34" s="21"/>
      <c r="D34" s="17"/>
      <c r="E34" s="21"/>
      <c r="F34" s="17"/>
      <c r="G34" s="20"/>
      <c r="H34" s="17"/>
      <c r="I34" s="22"/>
      <c r="J34" s="17"/>
      <c r="K34" s="17"/>
    </row>
    <row r="35" spans="1:11">
      <c r="A35" s="20"/>
      <c r="B35" s="17"/>
      <c r="D35" s="16"/>
      <c r="E35" s="24"/>
      <c r="F35" s="16"/>
      <c r="G35" s="15"/>
      <c r="H35" s="16"/>
      <c r="I35" s="26"/>
      <c r="J35" s="16"/>
      <c r="K35" s="16"/>
    </row>
    <row r="36" spans="1:11">
      <c r="A36" s="20"/>
      <c r="B36" s="17"/>
      <c r="C36" s="21"/>
      <c r="D36" s="16"/>
      <c r="E36" s="24"/>
      <c r="F36" s="17"/>
      <c r="G36" s="20"/>
      <c r="H36" s="17"/>
      <c r="I36" s="20"/>
      <c r="J36" s="17"/>
      <c r="K36" s="17"/>
    </row>
    <row r="37" spans="1:11">
      <c r="A37" s="20"/>
      <c r="B37" s="17"/>
      <c r="C37" s="21"/>
      <c r="D37" s="16"/>
      <c r="E37" s="24"/>
      <c r="F37" s="16"/>
      <c r="G37" s="15"/>
      <c r="H37" s="27"/>
      <c r="I37" s="28"/>
      <c r="J37" s="27"/>
      <c r="K37" s="27"/>
    </row>
    <row r="38" spans="1:11">
      <c r="A38" s="20"/>
      <c r="B38" s="17"/>
      <c r="C38" s="6"/>
      <c r="D38" s="27"/>
      <c r="E38" s="6"/>
      <c r="F38" s="27"/>
      <c r="G38" s="28"/>
      <c r="H38" s="19"/>
      <c r="I38" s="17"/>
      <c r="J38" s="17"/>
      <c r="K38" s="17"/>
    </row>
    <row r="39" spans="1:11">
      <c r="A39" s="20"/>
      <c r="B39" s="17"/>
      <c r="C39" s="17"/>
      <c r="D39" s="19"/>
      <c r="E39" s="17"/>
      <c r="F39" s="17"/>
      <c r="G39" s="20"/>
      <c r="H39" s="17"/>
      <c r="I39" s="26"/>
      <c r="J39" s="16"/>
      <c r="K39" s="16"/>
    </row>
    <row r="40" spans="1:11">
      <c r="A40" s="20"/>
      <c r="B40" s="17"/>
      <c r="C40" s="17"/>
      <c r="D40" s="17"/>
      <c r="E40" s="16"/>
      <c r="F40" s="16"/>
      <c r="G40" s="15"/>
      <c r="H40" s="27"/>
      <c r="J40" s="27"/>
      <c r="K40" s="27"/>
    </row>
    <row r="41" spans="1:11">
      <c r="A41" s="20"/>
      <c r="B41" s="17"/>
      <c r="C41" s="27"/>
      <c r="D41" s="16"/>
      <c r="F41" s="27"/>
      <c r="G41" s="28"/>
      <c r="H41" s="17"/>
      <c r="I41" s="22"/>
      <c r="J41" s="17"/>
      <c r="K41" s="17"/>
    </row>
    <row r="42" spans="1:11">
      <c r="A42" s="20"/>
      <c r="B42" s="17"/>
      <c r="C42" s="17"/>
      <c r="D42" s="17"/>
      <c r="E42" s="21"/>
      <c r="F42" s="17"/>
      <c r="G42" s="20"/>
      <c r="H42" s="17"/>
      <c r="I42" s="22"/>
      <c r="J42" s="17"/>
      <c r="K42" s="17"/>
    </row>
    <row r="43" spans="1:11">
      <c r="A43" s="15"/>
      <c r="B43" s="17"/>
      <c r="C43" s="19"/>
      <c r="D43" s="25"/>
      <c r="E43" s="27"/>
      <c r="F43" s="27"/>
      <c r="G43" s="20"/>
      <c r="H43" s="17"/>
      <c r="I43" s="22"/>
      <c r="J43" s="17"/>
      <c r="K43" s="17"/>
    </row>
    <row r="44" spans="1:11">
      <c r="A44" s="20"/>
      <c r="B44" s="17"/>
      <c r="C44" s="17"/>
      <c r="D44" s="21"/>
      <c r="E44" s="17"/>
      <c r="F44" s="17"/>
      <c r="G44" s="15"/>
      <c r="H44" s="16"/>
      <c r="I44" s="26"/>
      <c r="J44" s="16"/>
      <c r="K44" s="16"/>
    </row>
    <row r="45" spans="1:11">
      <c r="A45" s="20"/>
      <c r="B45" s="17"/>
      <c r="C45" s="16"/>
      <c r="D45" s="24"/>
      <c r="E45" s="16"/>
      <c r="F45" s="16"/>
      <c r="G45" s="15"/>
      <c r="H45" s="17"/>
      <c r="I45" s="17"/>
      <c r="J45" s="17"/>
      <c r="K45" s="17"/>
    </row>
    <row r="46" spans="1:11">
      <c r="A46" s="18"/>
      <c r="B46" s="19"/>
      <c r="C46" s="19"/>
      <c r="D46" s="25"/>
      <c r="E46" s="19"/>
      <c r="F46" s="19"/>
      <c r="G46" s="18"/>
      <c r="H46" s="19"/>
      <c r="I46" s="23"/>
      <c r="J46" s="19"/>
      <c r="K46" s="19"/>
    </row>
    <row r="47" spans="1:11">
      <c r="A47" s="17"/>
      <c r="B47" s="17"/>
      <c r="C47" s="17"/>
      <c r="D47" s="21"/>
      <c r="E47" s="17"/>
      <c r="F47" s="17"/>
      <c r="G47" s="22"/>
      <c r="H47" s="17"/>
      <c r="I47" s="22"/>
      <c r="J47" s="17"/>
      <c r="K47" s="17"/>
    </row>
    <row r="48" spans="1:11">
      <c r="A48" s="226"/>
      <c r="B48" s="227"/>
      <c r="C48" s="227"/>
      <c r="D48" s="25"/>
      <c r="E48" s="19"/>
      <c r="F48" s="19"/>
      <c r="G48" s="227"/>
      <c r="H48" s="227"/>
      <c r="I48" s="227"/>
      <c r="J48" s="227"/>
      <c r="K48" s="227"/>
    </row>
    <row r="51" spans="8:8">
      <c r="H51" s="151"/>
    </row>
  </sheetData>
  <pageMargins left="0.62992125984252001" right="0.23622047244094499" top="0.47244094488188998" bottom="0.196850393700787" header="0.31496062992126" footer="0.15748031496063"/>
  <pageSetup paperSize="9" scale="71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966FC-6A11-46F7-9F10-A0CDBF4C7484}">
  <sheetPr>
    <pageSetUpPr fitToPage="1"/>
  </sheetPr>
  <dimension ref="A1:AS68"/>
  <sheetViews>
    <sheetView showGridLines="0" zoomScale="70" zoomScaleNormal="70" zoomScalePageLayoutView="60" workbookViewId="0"/>
  </sheetViews>
  <sheetFormatPr baseColWidth="10" defaultColWidth="11.44140625" defaultRowHeight="15" customHeight="1"/>
  <cols>
    <col min="1" max="1" width="3.6640625" style="151" customWidth="1"/>
    <col min="2" max="8" width="11.5546875" style="151" customWidth="1"/>
    <col min="9" max="9" width="3.6640625" style="151" customWidth="1"/>
    <col min="10" max="16" width="11.5546875" style="151" customWidth="1"/>
    <col min="17" max="17" width="3.6640625" style="151" customWidth="1"/>
    <col min="18" max="24" width="11.5546875" style="151" customWidth="1"/>
    <col min="25" max="25" width="11.44140625" style="230"/>
    <col min="26" max="45" width="12.88671875" style="230" customWidth="1"/>
    <col min="46" max="63" width="12.88671875" style="151" customWidth="1"/>
    <col min="64" max="16384" width="11.44140625" style="151"/>
  </cols>
  <sheetData>
    <row r="1" spans="1:42" ht="24.6">
      <c r="B1" s="228" t="s">
        <v>197</v>
      </c>
      <c r="C1" s="229"/>
      <c r="D1" s="229"/>
      <c r="E1" s="229"/>
      <c r="F1" s="229"/>
      <c r="G1" s="229"/>
      <c r="H1" s="229"/>
      <c r="J1" s="32"/>
      <c r="K1" s="32"/>
      <c r="L1" s="32"/>
      <c r="M1" s="32"/>
      <c r="N1" s="32"/>
      <c r="O1" s="32"/>
      <c r="P1" s="32"/>
      <c r="Q1" s="32"/>
      <c r="R1" s="32"/>
      <c r="S1" s="32"/>
      <c r="T1" s="229"/>
      <c r="U1" s="229"/>
      <c r="V1" s="229"/>
      <c r="W1" s="229"/>
      <c r="X1" s="229"/>
      <c r="Z1" s="230" t="s">
        <v>198</v>
      </c>
      <c r="AB1" s="39"/>
      <c r="AC1" s="231"/>
      <c r="AD1" s="39"/>
      <c r="AE1" s="39"/>
      <c r="AF1" s="231"/>
      <c r="AG1" s="39"/>
      <c r="AH1" s="39"/>
      <c r="AI1" s="231"/>
      <c r="AJ1" s="39"/>
      <c r="AK1" s="39"/>
      <c r="AL1" s="39"/>
      <c r="AM1" s="39"/>
      <c r="AN1" s="39"/>
      <c r="AO1" s="39"/>
    </row>
    <row r="2" spans="1:42" ht="15" customHeight="1">
      <c r="A2" s="232"/>
      <c r="B2" s="229"/>
      <c r="C2" s="229"/>
      <c r="D2" s="229"/>
      <c r="E2" s="229"/>
      <c r="F2" s="229"/>
      <c r="G2" s="229"/>
      <c r="H2" s="229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29"/>
      <c r="U2" s="229"/>
      <c r="V2" s="229"/>
      <c r="W2" s="229"/>
      <c r="X2" s="229"/>
      <c r="Z2" s="230" t="s">
        <v>199</v>
      </c>
    </row>
    <row r="3" spans="1:42" ht="1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Z3" s="230" t="s">
        <v>200</v>
      </c>
    </row>
    <row r="4" spans="1:42" ht="15" customHeight="1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</row>
    <row r="5" spans="1:42" ht="15" customHeight="1">
      <c r="A5" s="229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</row>
    <row r="6" spans="1:42" ht="15" customHeight="1">
      <c r="A6" s="229"/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33" t="s">
        <v>172</v>
      </c>
      <c r="Z6" s="234" t="s">
        <v>201</v>
      </c>
      <c r="AA6" s="234"/>
      <c r="AF6" s="234" t="s">
        <v>202</v>
      </c>
      <c r="AG6" s="234"/>
      <c r="AL6" s="234" t="s">
        <v>203</v>
      </c>
      <c r="AM6" s="234"/>
    </row>
    <row r="7" spans="1:42" ht="15" customHeight="1">
      <c r="A7" s="229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AA7" s="235">
        <v>2019</v>
      </c>
      <c r="AB7" s="235">
        <v>2020</v>
      </c>
      <c r="AC7" s="235">
        <v>2021</v>
      </c>
      <c r="AD7" s="235">
        <v>2022</v>
      </c>
      <c r="AG7" s="235">
        <v>2019</v>
      </c>
      <c r="AH7" s="235">
        <v>2020</v>
      </c>
      <c r="AI7" s="235">
        <v>2021</v>
      </c>
      <c r="AJ7" s="235">
        <v>2022</v>
      </c>
      <c r="AM7" s="235">
        <v>2019</v>
      </c>
      <c r="AN7" s="235">
        <v>2020</v>
      </c>
      <c r="AO7" s="235">
        <v>2021</v>
      </c>
      <c r="AP7" s="235">
        <v>2022</v>
      </c>
    </row>
    <row r="8" spans="1:42" ht="15" customHeight="1">
      <c r="A8" s="229"/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Z8" s="230" t="s">
        <v>204</v>
      </c>
      <c r="AA8" s="236">
        <v>46820440</v>
      </c>
      <c r="AB8" s="236">
        <v>45800165</v>
      </c>
      <c r="AC8" s="236">
        <v>42493337</v>
      </c>
      <c r="AD8" s="236">
        <v>46756593</v>
      </c>
      <c r="AF8" s="230" t="s">
        <v>204</v>
      </c>
      <c r="AG8" s="236">
        <v>15006507</v>
      </c>
      <c r="AH8" s="236">
        <v>16073289</v>
      </c>
      <c r="AI8" s="236">
        <v>13213428</v>
      </c>
      <c r="AJ8" s="236">
        <v>15176514</v>
      </c>
      <c r="AL8" s="230" t="s">
        <v>204</v>
      </c>
      <c r="AM8" s="236">
        <v>9115628</v>
      </c>
      <c r="AN8" s="236">
        <v>7108259</v>
      </c>
      <c r="AO8" s="236">
        <v>6476535</v>
      </c>
      <c r="AP8" s="236">
        <v>8185760</v>
      </c>
    </row>
    <row r="9" spans="1:42" ht="15" customHeight="1">
      <c r="A9" s="229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Z9" s="230" t="s">
        <v>205</v>
      </c>
      <c r="AA9" s="236">
        <v>44583561</v>
      </c>
      <c r="AB9" s="236">
        <v>43109659</v>
      </c>
      <c r="AC9" s="236">
        <v>40489010</v>
      </c>
      <c r="AD9" s="236">
        <v>43967035</v>
      </c>
      <c r="AF9" s="230" t="s">
        <v>205</v>
      </c>
      <c r="AG9" s="236">
        <v>14348549</v>
      </c>
      <c r="AH9" s="236">
        <v>14002412</v>
      </c>
      <c r="AI9" s="236">
        <v>12145827</v>
      </c>
      <c r="AJ9" s="236">
        <v>13961403</v>
      </c>
      <c r="AL9" s="230" t="s">
        <v>205</v>
      </c>
      <c r="AM9" s="236">
        <v>7843248</v>
      </c>
      <c r="AN9" s="236">
        <v>6425079</v>
      </c>
      <c r="AO9" s="236">
        <v>6094779</v>
      </c>
      <c r="AP9" s="236">
        <v>7406116</v>
      </c>
    </row>
    <row r="10" spans="1:42" ht="15" customHeight="1">
      <c r="A10" s="229"/>
      <c r="B10" s="229"/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Z10" s="230" t="s">
        <v>206</v>
      </c>
      <c r="AA10" s="236">
        <v>48353601</v>
      </c>
      <c r="AB10" s="236">
        <v>44303648</v>
      </c>
      <c r="AC10" s="236">
        <v>46455313</v>
      </c>
      <c r="AD10" s="236">
        <v>45981761</v>
      </c>
      <c r="AF10" s="230" t="s">
        <v>206</v>
      </c>
      <c r="AG10" s="236">
        <v>15951378</v>
      </c>
      <c r="AH10" s="236">
        <v>14965286</v>
      </c>
      <c r="AI10" s="236">
        <v>14413642</v>
      </c>
      <c r="AJ10" s="236">
        <v>15107748</v>
      </c>
      <c r="AL10" s="230" t="s">
        <v>206</v>
      </c>
      <c r="AM10" s="236">
        <v>7398685</v>
      </c>
      <c r="AN10" s="236">
        <v>6499455</v>
      </c>
      <c r="AO10" s="236">
        <v>7109023</v>
      </c>
      <c r="AP10" s="236">
        <v>6819146</v>
      </c>
    </row>
    <row r="11" spans="1:42" ht="15" customHeight="1">
      <c r="A11" s="229"/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Z11" s="230" t="s">
        <v>207</v>
      </c>
      <c r="AA11" s="236">
        <v>46400443</v>
      </c>
      <c r="AB11" s="236">
        <v>41795682</v>
      </c>
      <c r="AC11" s="236">
        <v>45471169</v>
      </c>
      <c r="AD11" s="236">
        <v>48522626</v>
      </c>
      <c r="AF11" s="230" t="s">
        <v>207</v>
      </c>
      <c r="AG11" s="236">
        <v>14553222</v>
      </c>
      <c r="AH11" s="236">
        <v>15115366</v>
      </c>
      <c r="AI11" s="236">
        <v>13408185</v>
      </c>
      <c r="AJ11" s="236">
        <v>15751949</v>
      </c>
      <c r="AL11" s="230" t="s">
        <v>207</v>
      </c>
      <c r="AM11" s="236">
        <v>6775183</v>
      </c>
      <c r="AN11" s="236">
        <v>6003312</v>
      </c>
      <c r="AO11" s="236">
        <v>7240918</v>
      </c>
      <c r="AP11" s="236">
        <v>7881967</v>
      </c>
    </row>
    <row r="12" spans="1:42" ht="15" customHeight="1">
      <c r="A12" s="229"/>
      <c r="B12" s="229"/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Z12" s="230" t="s">
        <v>208</v>
      </c>
      <c r="AA12" s="236">
        <v>51071331</v>
      </c>
      <c r="AB12" s="236">
        <v>38167109</v>
      </c>
      <c r="AC12" s="236">
        <v>45495539</v>
      </c>
      <c r="AD12" s="236">
        <v>51334993</v>
      </c>
      <c r="AF12" s="230" t="s">
        <v>208</v>
      </c>
      <c r="AG12" s="236">
        <v>17078651</v>
      </c>
      <c r="AH12" s="236">
        <v>13043138</v>
      </c>
      <c r="AI12" s="236">
        <v>14380272</v>
      </c>
      <c r="AJ12" s="236">
        <v>16007624</v>
      </c>
      <c r="AL12" s="230" t="s">
        <v>208</v>
      </c>
      <c r="AM12" s="236">
        <v>7434110</v>
      </c>
      <c r="AN12" s="236">
        <v>4900444</v>
      </c>
      <c r="AO12" s="236">
        <v>6778350</v>
      </c>
      <c r="AP12" s="236">
        <v>8087600</v>
      </c>
    </row>
    <row r="13" spans="1:42" ht="15" customHeight="1">
      <c r="A13" s="229"/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Z13" s="230" t="s">
        <v>209</v>
      </c>
      <c r="AA13" s="236">
        <v>47139627</v>
      </c>
      <c r="AB13" s="236">
        <v>40233166</v>
      </c>
      <c r="AC13" s="236">
        <v>44903502</v>
      </c>
      <c r="AD13" s="236">
        <v>48228965</v>
      </c>
      <c r="AF13" s="230" t="s">
        <v>209</v>
      </c>
      <c r="AG13" s="236">
        <v>16093379</v>
      </c>
      <c r="AH13" s="236">
        <v>13043509</v>
      </c>
      <c r="AI13" s="236">
        <v>13541010</v>
      </c>
      <c r="AJ13" s="236">
        <v>15221080</v>
      </c>
      <c r="AL13" s="230" t="s">
        <v>209</v>
      </c>
      <c r="AM13" s="236">
        <v>6893378</v>
      </c>
      <c r="AN13" s="236">
        <v>5893666</v>
      </c>
      <c r="AO13" s="236">
        <v>6990004</v>
      </c>
      <c r="AP13" s="236">
        <v>7884812</v>
      </c>
    </row>
    <row r="14" spans="1:42" ht="15" customHeight="1">
      <c r="A14" s="229"/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Z14" s="230" t="s">
        <v>210</v>
      </c>
      <c r="AA14" s="236">
        <v>48818378</v>
      </c>
      <c r="AB14" s="236">
        <v>42217915</v>
      </c>
      <c r="AC14" s="236">
        <v>46051657</v>
      </c>
      <c r="AD14" s="236">
        <v>48153701</v>
      </c>
      <c r="AF14" s="230" t="s">
        <v>210</v>
      </c>
      <c r="AG14" s="236">
        <v>16173719</v>
      </c>
      <c r="AH14" s="236">
        <v>13620638</v>
      </c>
      <c r="AI14" s="236">
        <v>14490452</v>
      </c>
      <c r="AJ14" s="236">
        <v>16239218</v>
      </c>
      <c r="AL14" s="230" t="s">
        <v>210</v>
      </c>
      <c r="AM14" s="236">
        <v>7261076</v>
      </c>
      <c r="AN14" s="236">
        <v>5583770</v>
      </c>
      <c r="AO14" s="236">
        <v>6913445</v>
      </c>
      <c r="AP14" s="236">
        <v>7117785</v>
      </c>
    </row>
    <row r="15" spans="1:42" ht="15" customHeight="1">
      <c r="A15" s="229"/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Z15" s="230" t="s">
        <v>211</v>
      </c>
      <c r="AA15" s="236">
        <v>48198107</v>
      </c>
      <c r="AB15" s="236">
        <v>42978437</v>
      </c>
      <c r="AC15" s="236">
        <v>48800280</v>
      </c>
      <c r="AD15" s="236"/>
      <c r="AF15" s="230" t="s">
        <v>211</v>
      </c>
      <c r="AG15" s="236">
        <v>17632595</v>
      </c>
      <c r="AH15" s="236">
        <v>14001773</v>
      </c>
      <c r="AI15" s="236">
        <v>16512152</v>
      </c>
      <c r="AJ15" s="236"/>
      <c r="AL15" s="230" t="s">
        <v>211</v>
      </c>
      <c r="AM15" s="236">
        <v>7612537</v>
      </c>
      <c r="AN15" s="236">
        <v>6338903</v>
      </c>
      <c r="AO15" s="236">
        <v>8077202</v>
      </c>
      <c r="AP15" s="236"/>
    </row>
    <row r="16" spans="1:42" ht="15" customHeight="1">
      <c r="A16" s="229"/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Z16" s="230" t="s">
        <v>212</v>
      </c>
      <c r="AA16" s="236">
        <v>46635887</v>
      </c>
      <c r="AB16" s="236">
        <v>43349327</v>
      </c>
      <c r="AC16" s="236">
        <v>45052533</v>
      </c>
      <c r="AD16" s="236"/>
      <c r="AF16" s="230" t="s">
        <v>212</v>
      </c>
      <c r="AG16" s="236">
        <v>15419568</v>
      </c>
      <c r="AH16" s="236">
        <v>13231512</v>
      </c>
      <c r="AI16" s="236">
        <v>14197332</v>
      </c>
      <c r="AJ16" s="236"/>
      <c r="AL16" s="230" t="s">
        <v>212</v>
      </c>
      <c r="AM16" s="236">
        <v>8176343</v>
      </c>
      <c r="AN16" s="236">
        <v>7349376</v>
      </c>
      <c r="AO16" s="236">
        <v>7429205</v>
      </c>
      <c r="AP16" s="236"/>
    </row>
    <row r="17" spans="1:42" ht="15" customHeight="1">
      <c r="A17" s="229"/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Z17" s="230" t="s">
        <v>213</v>
      </c>
      <c r="AA17" s="236">
        <v>48624088</v>
      </c>
      <c r="AB17" s="236">
        <v>45985008</v>
      </c>
      <c r="AC17" s="236">
        <v>46987477</v>
      </c>
      <c r="AD17" s="236"/>
      <c r="AF17" s="230" t="s">
        <v>213</v>
      </c>
      <c r="AG17" s="236">
        <v>15747355</v>
      </c>
      <c r="AH17" s="236">
        <v>13918205</v>
      </c>
      <c r="AI17" s="236">
        <v>15124052</v>
      </c>
      <c r="AJ17" s="236"/>
      <c r="AL17" s="230" t="s">
        <v>213</v>
      </c>
      <c r="AM17" s="236">
        <v>8099276</v>
      </c>
      <c r="AN17" s="236">
        <v>7703032</v>
      </c>
      <c r="AO17" s="236">
        <v>7715340</v>
      </c>
      <c r="AP17" s="236"/>
    </row>
    <row r="18" spans="1:42" ht="15" customHeight="1">
      <c r="A18" s="229"/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Z18" s="230" t="s">
        <v>214</v>
      </c>
      <c r="AA18" s="236">
        <v>43594127</v>
      </c>
      <c r="AB18" s="236">
        <v>43641437</v>
      </c>
      <c r="AC18" s="236">
        <v>45669918</v>
      </c>
      <c r="AD18" s="236"/>
      <c r="AF18" s="230" t="s">
        <v>214</v>
      </c>
      <c r="AG18" s="236">
        <v>13891905</v>
      </c>
      <c r="AH18" s="236">
        <v>12143165</v>
      </c>
      <c r="AI18" s="236">
        <v>14606259</v>
      </c>
      <c r="AJ18" s="236"/>
      <c r="AL18" s="230" t="s">
        <v>214</v>
      </c>
      <c r="AM18" s="236">
        <v>7088673</v>
      </c>
      <c r="AN18" s="236">
        <v>7146925</v>
      </c>
      <c r="AO18" s="236">
        <v>6799164</v>
      </c>
      <c r="AP18" s="236"/>
    </row>
    <row r="19" spans="1:42" ht="15" customHeight="1">
      <c r="A19" s="229"/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Z19" s="230" t="s">
        <v>215</v>
      </c>
      <c r="AA19" s="236">
        <v>43965686</v>
      </c>
      <c r="AB19" s="236">
        <v>43897248</v>
      </c>
      <c r="AC19" s="236">
        <v>46519669</v>
      </c>
      <c r="AD19" s="236"/>
      <c r="AF19" s="230" t="s">
        <v>215</v>
      </c>
      <c r="AG19" s="236">
        <v>15094063</v>
      </c>
      <c r="AH19" s="236">
        <v>13745088</v>
      </c>
      <c r="AI19" s="236">
        <v>14827296</v>
      </c>
      <c r="AJ19" s="236"/>
      <c r="AL19" s="230" t="s">
        <v>215</v>
      </c>
      <c r="AM19" s="236">
        <v>6896804</v>
      </c>
      <c r="AN19" s="236">
        <v>6165562</v>
      </c>
      <c r="AO19" s="236">
        <v>7356730</v>
      </c>
      <c r="AP19" s="236"/>
    </row>
    <row r="20" spans="1:42" ht="15" customHeight="1">
      <c r="A20" s="229"/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AB20" s="236"/>
      <c r="AC20" s="236"/>
      <c r="AD20" s="236"/>
      <c r="AH20" s="236"/>
      <c r="AI20" s="236"/>
      <c r="AJ20" s="236"/>
      <c r="AN20" s="236"/>
      <c r="AO20" s="236"/>
      <c r="AP20" s="236"/>
    </row>
    <row r="21" spans="1:42" ht="15" customHeight="1">
      <c r="A21" s="229"/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</row>
    <row r="22" spans="1:42" ht="15" customHeight="1">
      <c r="A22" s="229"/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AC22" s="236"/>
    </row>
    <row r="23" spans="1:42" ht="15" customHeight="1">
      <c r="A23" s="229"/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AC23" s="236"/>
    </row>
    <row r="24" spans="1:42" ht="15" customHeight="1">
      <c r="A24" s="229"/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AC24" s="236"/>
    </row>
    <row r="25" spans="1:42" ht="15" customHeight="1">
      <c r="A25" s="229"/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AC25" s="236"/>
    </row>
    <row r="26" spans="1:42" ht="15" customHeight="1">
      <c r="A26" s="229"/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AC26" s="236"/>
    </row>
    <row r="27" spans="1:42" ht="15" customHeight="1">
      <c r="A27" s="229"/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AC27" s="236"/>
    </row>
    <row r="28" spans="1:42" ht="15" customHeight="1">
      <c r="A28" s="229"/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AC28" s="236"/>
    </row>
    <row r="29" spans="1:42" ht="15" customHeight="1">
      <c r="A29" s="229"/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AC29" s="236"/>
    </row>
    <row r="30" spans="1:42" ht="15" customHeight="1">
      <c r="A30" s="229"/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AC30" s="236"/>
    </row>
    <row r="31" spans="1:42" ht="15" customHeight="1">
      <c r="A31" s="229"/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AC31" s="236"/>
    </row>
    <row r="32" spans="1:42" ht="15" customHeight="1">
      <c r="A32" s="229"/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</row>
    <row r="33" spans="1:42" ht="15" customHeight="1">
      <c r="A33" s="229"/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Z33" s="234" t="s">
        <v>216</v>
      </c>
      <c r="AA33" s="234"/>
      <c r="AB33" s="234"/>
      <c r="AF33" s="234" t="s">
        <v>217</v>
      </c>
      <c r="AG33" s="234"/>
      <c r="AL33" s="234" t="s">
        <v>218</v>
      </c>
      <c r="AM33" s="234"/>
    </row>
    <row r="34" spans="1:42" ht="15" customHeight="1">
      <c r="A34" s="229"/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AA34" s="235">
        <v>2019</v>
      </c>
      <c r="AB34" s="235">
        <v>2020</v>
      </c>
      <c r="AC34" s="235">
        <v>2021</v>
      </c>
      <c r="AD34" s="235">
        <v>2022</v>
      </c>
      <c r="AG34" s="235">
        <v>2019</v>
      </c>
      <c r="AH34" s="235">
        <v>2020</v>
      </c>
      <c r="AI34" s="235">
        <v>2021</v>
      </c>
      <c r="AJ34" s="235">
        <v>2022</v>
      </c>
      <c r="AM34" s="235">
        <v>2019</v>
      </c>
      <c r="AN34" s="235">
        <v>2020</v>
      </c>
      <c r="AO34" s="235">
        <v>2021</v>
      </c>
      <c r="AP34" s="235">
        <v>2022</v>
      </c>
    </row>
    <row r="35" spans="1:42" ht="15" customHeight="1">
      <c r="A35" s="229"/>
      <c r="B35" s="229"/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Z35" s="230" t="s">
        <v>204</v>
      </c>
      <c r="AA35" s="236">
        <v>21616722</v>
      </c>
      <c r="AB35" s="236">
        <v>21713940</v>
      </c>
      <c r="AC35" s="236">
        <v>21954468</v>
      </c>
      <c r="AD35" s="236">
        <v>22253438</v>
      </c>
      <c r="AF35" s="230" t="s">
        <v>204</v>
      </c>
      <c r="AG35" s="236">
        <v>15688961</v>
      </c>
      <c r="AH35" s="236">
        <v>15760826</v>
      </c>
      <c r="AI35" s="236">
        <v>16670260</v>
      </c>
      <c r="AJ35" s="236">
        <v>15955111</v>
      </c>
      <c r="AL35" s="230" t="s">
        <v>204</v>
      </c>
      <c r="AM35" s="236">
        <v>1426519</v>
      </c>
      <c r="AN35" s="236">
        <v>1436084</v>
      </c>
      <c r="AO35" s="236">
        <v>1487154</v>
      </c>
      <c r="AP35" s="236">
        <v>1460985</v>
      </c>
    </row>
    <row r="36" spans="1:42" ht="15" customHeight="1">
      <c r="A36" s="229"/>
      <c r="B36" s="229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Z36" s="230" t="s">
        <v>205</v>
      </c>
      <c r="AA36" s="236">
        <v>21387737</v>
      </c>
      <c r="AB36" s="236">
        <v>21770037</v>
      </c>
      <c r="AC36" s="236">
        <v>21414677</v>
      </c>
      <c r="AD36" s="236">
        <v>21336156</v>
      </c>
      <c r="AF36" s="230" t="s">
        <v>205</v>
      </c>
      <c r="AG36" s="236">
        <v>15273403</v>
      </c>
      <c r="AH36" s="236">
        <v>15335512</v>
      </c>
      <c r="AI36" s="236">
        <v>15530857</v>
      </c>
      <c r="AJ36" s="236">
        <v>14718939</v>
      </c>
      <c r="AL36" s="230" t="s">
        <v>205</v>
      </c>
      <c r="AM36" s="236">
        <v>1390109</v>
      </c>
      <c r="AN36" s="236">
        <v>1383390</v>
      </c>
      <c r="AO36" s="236">
        <v>1366845</v>
      </c>
      <c r="AP36" s="236">
        <v>1349473</v>
      </c>
    </row>
    <row r="37" spans="1:42" ht="15" customHeight="1">
      <c r="A37" s="229"/>
      <c r="B37" s="229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Z37" s="230" t="s">
        <v>206</v>
      </c>
      <c r="AA37" s="236">
        <v>23910619</v>
      </c>
      <c r="AB37" s="236">
        <v>21880853</v>
      </c>
      <c r="AC37" s="236">
        <v>23881813</v>
      </c>
      <c r="AD37" s="236">
        <v>22797540</v>
      </c>
      <c r="AF37" s="230" t="s">
        <v>206</v>
      </c>
      <c r="AG37" s="236">
        <v>16762324</v>
      </c>
      <c r="AH37" s="236">
        <v>15513384</v>
      </c>
      <c r="AI37" s="236">
        <v>16770863</v>
      </c>
      <c r="AJ37" s="236">
        <v>15576897</v>
      </c>
      <c r="AL37" s="230" t="s">
        <v>206</v>
      </c>
      <c r="AM37" s="236">
        <v>1468626</v>
      </c>
      <c r="AN37" s="236">
        <v>1346068</v>
      </c>
      <c r="AO37" s="236">
        <v>1483236</v>
      </c>
      <c r="AP37" s="236">
        <v>1386654</v>
      </c>
    </row>
    <row r="38" spans="1:42" ht="15" customHeight="1">
      <c r="A38" s="229"/>
      <c r="B38" s="229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Z38" s="230" t="s">
        <v>207</v>
      </c>
      <c r="AA38" s="236">
        <v>23932607</v>
      </c>
      <c r="AB38" s="236">
        <v>19851154</v>
      </c>
      <c r="AC38" s="236">
        <v>23820669</v>
      </c>
      <c r="AD38" s="236">
        <v>23589473</v>
      </c>
      <c r="AF38" s="230" t="s">
        <v>207</v>
      </c>
      <c r="AG38" s="236">
        <v>17092661</v>
      </c>
      <c r="AH38" s="236">
        <v>15415920</v>
      </c>
      <c r="AI38" s="236">
        <v>17248759</v>
      </c>
      <c r="AJ38" s="236">
        <v>16524574</v>
      </c>
      <c r="AL38" s="230" t="s">
        <v>207</v>
      </c>
      <c r="AM38" s="236">
        <v>1482835</v>
      </c>
      <c r="AN38" s="236">
        <v>1295678</v>
      </c>
      <c r="AO38" s="236">
        <v>1498199</v>
      </c>
      <c r="AP38" s="236">
        <v>1474935</v>
      </c>
    </row>
    <row r="39" spans="1:42" ht="15" customHeight="1">
      <c r="A39" s="229"/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Z39" s="230" t="s">
        <v>208</v>
      </c>
      <c r="AA39" s="236">
        <v>25421795</v>
      </c>
      <c r="AB39" s="236">
        <v>19456818</v>
      </c>
      <c r="AC39" s="236">
        <v>23325659</v>
      </c>
      <c r="AD39" s="236">
        <v>25966576</v>
      </c>
      <c r="AF39" s="230" t="s">
        <v>208</v>
      </c>
      <c r="AG39" s="236">
        <v>17842847</v>
      </c>
      <c r="AH39" s="236">
        <v>14370790</v>
      </c>
      <c r="AI39" s="236">
        <v>16358886</v>
      </c>
      <c r="AJ39" s="236">
        <v>17841436</v>
      </c>
      <c r="AL39" s="230" t="s">
        <v>208</v>
      </c>
      <c r="AM39" s="236">
        <v>1569777</v>
      </c>
      <c r="AN39" s="236">
        <v>1232285</v>
      </c>
      <c r="AO39" s="236">
        <v>1434774</v>
      </c>
      <c r="AP39" s="236">
        <v>1604300</v>
      </c>
    </row>
    <row r="40" spans="1:42" ht="15" customHeight="1">
      <c r="A40" s="229"/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Z40" s="230" t="s">
        <v>209</v>
      </c>
      <c r="AA40" s="236">
        <v>23125768</v>
      </c>
      <c r="AB40" s="236">
        <v>20538508</v>
      </c>
      <c r="AC40" s="236">
        <v>23428423</v>
      </c>
      <c r="AD40" s="236">
        <v>23932527</v>
      </c>
      <c r="AF40" s="230" t="s">
        <v>209</v>
      </c>
      <c r="AG40" s="236">
        <v>16406477</v>
      </c>
      <c r="AH40" s="236">
        <v>15053681</v>
      </c>
      <c r="AI40" s="236">
        <v>16563394</v>
      </c>
      <c r="AJ40" s="236">
        <v>16148010</v>
      </c>
      <c r="AL40" s="230" t="s">
        <v>209</v>
      </c>
      <c r="AM40" s="236">
        <v>1459480</v>
      </c>
      <c r="AN40" s="236">
        <v>1272315</v>
      </c>
      <c r="AO40" s="236">
        <v>1478879</v>
      </c>
      <c r="AP40" s="236">
        <v>1474713</v>
      </c>
    </row>
    <row r="41" spans="1:42" ht="15" customHeight="1">
      <c r="A41" s="229"/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Z41" s="230" t="s">
        <v>210</v>
      </c>
      <c r="AA41" s="236">
        <v>24306034</v>
      </c>
      <c r="AB41" s="236">
        <v>22269168</v>
      </c>
      <c r="AC41" s="236">
        <v>23652061</v>
      </c>
      <c r="AD41" s="236">
        <v>23546583</v>
      </c>
      <c r="AF41" s="230" t="s">
        <v>210</v>
      </c>
      <c r="AG41" s="236">
        <v>17282258</v>
      </c>
      <c r="AH41" s="236">
        <v>16353888</v>
      </c>
      <c r="AI41" s="236">
        <v>17042833</v>
      </c>
      <c r="AJ41" s="236">
        <v>16416328</v>
      </c>
      <c r="AL41" s="230" t="s">
        <v>210</v>
      </c>
      <c r="AM41" s="236">
        <v>1551040</v>
      </c>
      <c r="AN41" s="236">
        <v>1405762</v>
      </c>
      <c r="AO41" s="236">
        <v>1554049</v>
      </c>
      <c r="AP41" s="236">
        <v>1518965</v>
      </c>
    </row>
    <row r="42" spans="1:42" ht="15" customHeight="1">
      <c r="A42" s="229"/>
      <c r="B42" s="229"/>
      <c r="C42" s="229"/>
      <c r="D42" s="229"/>
      <c r="E42" s="229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Z42" s="230" t="s">
        <v>211</v>
      </c>
      <c r="AA42" s="236">
        <v>21902550</v>
      </c>
      <c r="AB42" s="236">
        <v>21829983</v>
      </c>
      <c r="AC42" s="236">
        <v>23119760</v>
      </c>
      <c r="AD42" s="236"/>
      <c r="AF42" s="230" t="s">
        <v>211</v>
      </c>
      <c r="AG42" s="236">
        <v>16173912</v>
      </c>
      <c r="AH42" s="236">
        <v>16721585</v>
      </c>
      <c r="AI42" s="236">
        <v>16886911</v>
      </c>
      <c r="AJ42" s="236"/>
      <c r="AL42" s="230" t="s">
        <v>211</v>
      </c>
      <c r="AM42" s="236">
        <v>1468306</v>
      </c>
      <c r="AN42" s="236">
        <v>1449810</v>
      </c>
      <c r="AO42" s="236">
        <v>1522958</v>
      </c>
      <c r="AP42" s="236"/>
    </row>
    <row r="43" spans="1:42" ht="15" customHeight="1">
      <c r="A43" s="229"/>
      <c r="B43" s="229"/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Z43" s="230" t="s">
        <v>212</v>
      </c>
      <c r="AA43" s="236">
        <v>21969911</v>
      </c>
      <c r="AB43" s="236">
        <v>21967773</v>
      </c>
      <c r="AC43" s="236">
        <v>22394269</v>
      </c>
      <c r="AD43" s="236"/>
      <c r="AF43" s="230" t="s">
        <v>212</v>
      </c>
      <c r="AG43" s="236">
        <v>15730480</v>
      </c>
      <c r="AH43" s="236">
        <v>16527782</v>
      </c>
      <c r="AI43" s="236">
        <v>15999030</v>
      </c>
      <c r="AJ43" s="236"/>
      <c r="AL43" s="230" t="s">
        <v>212</v>
      </c>
      <c r="AM43" s="236">
        <v>1426564</v>
      </c>
      <c r="AN43" s="236">
        <v>1425631</v>
      </c>
      <c r="AO43" s="236">
        <v>1468002</v>
      </c>
      <c r="AP43" s="236"/>
    </row>
    <row r="44" spans="1:42" ht="15" customHeight="1">
      <c r="A44" s="229"/>
      <c r="B44" s="229"/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Z44" s="230" t="s">
        <v>213</v>
      </c>
      <c r="AA44" s="236">
        <v>23848860</v>
      </c>
      <c r="AB44" s="236">
        <v>23542586</v>
      </c>
      <c r="AC44" s="236">
        <v>23042069</v>
      </c>
      <c r="AD44" s="236"/>
      <c r="AF44" s="230" t="s">
        <v>213</v>
      </c>
      <c r="AG44" s="236">
        <v>16909291</v>
      </c>
      <c r="AH44" s="236">
        <v>17663441</v>
      </c>
      <c r="AI44" s="236">
        <v>16285920</v>
      </c>
      <c r="AJ44" s="236"/>
      <c r="AL44" s="230" t="s">
        <v>213</v>
      </c>
      <c r="AM44" s="236">
        <v>1531356</v>
      </c>
      <c r="AN44" s="236">
        <v>1533480</v>
      </c>
      <c r="AO44" s="236">
        <v>1458303</v>
      </c>
      <c r="AP44" s="236"/>
    </row>
    <row r="45" spans="1:42" ht="15" customHeight="1">
      <c r="A45" s="229"/>
      <c r="B45" s="229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Z45" s="230" t="s">
        <v>214</v>
      </c>
      <c r="AA45" s="236">
        <v>21694089</v>
      </c>
      <c r="AB45" s="236">
        <v>23498333</v>
      </c>
      <c r="AC45" s="236">
        <v>23050267</v>
      </c>
      <c r="AD45" s="236"/>
      <c r="AF45" s="230" t="s">
        <v>214</v>
      </c>
      <c r="AG45" s="236">
        <v>15188037</v>
      </c>
      <c r="AH45" s="236">
        <v>17495635</v>
      </c>
      <c r="AI45" s="236">
        <v>16197439</v>
      </c>
      <c r="AJ45" s="236"/>
      <c r="AL45" s="230" t="s">
        <v>214</v>
      </c>
      <c r="AM45" s="236">
        <v>1355608</v>
      </c>
      <c r="AN45" s="236">
        <v>1493039</v>
      </c>
      <c r="AO45" s="236">
        <v>1476539</v>
      </c>
      <c r="AP45" s="236"/>
    </row>
    <row r="46" spans="1:42" ht="15" customHeight="1">
      <c r="A46" s="229"/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Z46" s="230" t="s">
        <v>215</v>
      </c>
      <c r="AA46" s="236">
        <v>20944890</v>
      </c>
      <c r="AB46" s="236">
        <v>23129018</v>
      </c>
      <c r="AC46" s="236">
        <v>23101926</v>
      </c>
      <c r="AD46" s="236"/>
      <c r="AF46" s="230" t="s">
        <v>215</v>
      </c>
      <c r="AG46" s="236">
        <v>15091336</v>
      </c>
      <c r="AH46" s="236">
        <v>17404768</v>
      </c>
      <c r="AI46" s="236">
        <v>16403302</v>
      </c>
      <c r="AJ46" s="236"/>
      <c r="AL46" s="230" t="s">
        <v>215</v>
      </c>
      <c r="AM46" s="236">
        <v>1342806</v>
      </c>
      <c r="AN46" s="236">
        <v>1495290</v>
      </c>
      <c r="AO46" s="236">
        <v>1479590</v>
      </c>
      <c r="AP46" s="236"/>
    </row>
    <row r="47" spans="1:42" ht="15" customHeight="1">
      <c r="A47" s="229"/>
      <c r="B47" s="229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AB47" s="236"/>
      <c r="AC47" s="236"/>
      <c r="AD47" s="236"/>
      <c r="AH47" s="236"/>
      <c r="AI47" s="236"/>
      <c r="AJ47" s="236"/>
      <c r="AN47" s="236"/>
      <c r="AO47" s="236"/>
      <c r="AP47" s="236"/>
    </row>
    <row r="48" spans="1:42" ht="15" customHeight="1">
      <c r="A48" s="229"/>
      <c r="B48" s="229"/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</row>
    <row r="49" spans="1:27" ht="15" customHeight="1">
      <c r="A49" s="229"/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</row>
    <row r="50" spans="1:27" ht="15" customHeight="1">
      <c r="A50" s="229"/>
      <c r="B50" s="229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</row>
    <row r="51" spans="1:27" ht="15" customHeight="1">
      <c r="A51" s="229"/>
      <c r="B51" s="229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</row>
    <row r="52" spans="1:27" ht="15" customHeight="1">
      <c r="A52" s="229"/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</row>
    <row r="53" spans="1:27" ht="15" customHeight="1">
      <c r="A53" s="229"/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</row>
    <row r="54" spans="1:27" ht="15" customHeight="1">
      <c r="A54" s="229"/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Z54" s="236"/>
      <c r="AA54" s="236"/>
    </row>
    <row r="55" spans="1:27" ht="15" customHeight="1">
      <c r="A55" s="229"/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Z55" s="236"/>
      <c r="AA55" s="236"/>
    </row>
    <row r="56" spans="1:27" ht="15" customHeight="1">
      <c r="A56" s="229"/>
      <c r="B56" s="229"/>
      <c r="C56" s="229"/>
      <c r="D56" s="229"/>
      <c r="E56" s="229"/>
      <c r="F56" s="229"/>
      <c r="G56" s="229"/>
      <c r="H56" s="229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Z56" s="236"/>
      <c r="AA56" s="236"/>
    </row>
    <row r="57" spans="1:27" ht="15" customHeight="1">
      <c r="A57" s="229"/>
      <c r="B57" s="229"/>
      <c r="C57" s="229"/>
      <c r="D57" s="229"/>
      <c r="E57" s="229"/>
      <c r="F57" s="229"/>
      <c r="G57" s="229"/>
      <c r="H57" s="229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Z57" s="236"/>
      <c r="AA57" s="236"/>
    </row>
    <row r="58" spans="1:27" ht="15" customHeight="1">
      <c r="A58" s="229"/>
      <c r="B58" s="229"/>
      <c r="C58" s="229"/>
      <c r="D58" s="229"/>
      <c r="E58" s="229"/>
      <c r="F58" s="229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Z58" s="236"/>
      <c r="AA58" s="236"/>
    </row>
    <row r="59" spans="1:27" ht="15" customHeight="1">
      <c r="A59" s="229"/>
      <c r="B59" s="229"/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Z59" s="236"/>
      <c r="AA59" s="236"/>
    </row>
    <row r="60" spans="1:27" ht="15" customHeight="1">
      <c r="B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Z60" s="236"/>
      <c r="AA60" s="236"/>
    </row>
    <row r="61" spans="1:27" ht="15" customHeight="1">
      <c r="B61" s="133"/>
      <c r="H61" s="16"/>
      <c r="I61" s="17"/>
      <c r="J61" s="16"/>
      <c r="K61" s="16"/>
      <c r="L61" s="17"/>
      <c r="M61" s="17"/>
      <c r="N61" s="16"/>
      <c r="O61" s="16"/>
      <c r="P61" s="17"/>
      <c r="Q61" s="24"/>
      <c r="Z61" s="236"/>
      <c r="AA61" s="236"/>
    </row>
    <row r="62" spans="1:27" ht="15" customHeight="1">
      <c r="B62" s="133"/>
      <c r="H62"/>
      <c r="I62"/>
      <c r="J62" s="17"/>
      <c r="K62" s="17"/>
      <c r="L62" s="17"/>
      <c r="M62"/>
      <c r="N62" s="17"/>
      <c r="O62" s="17"/>
      <c r="P62" s="17"/>
      <c r="Q62" s="17"/>
      <c r="Z62" s="236"/>
      <c r="AA62" s="236"/>
    </row>
    <row r="63" spans="1:27" ht="15" customHeight="1">
      <c r="B63" s="133"/>
      <c r="H63"/>
      <c r="I63"/>
      <c r="J63" s="133"/>
      <c r="K63" s="133"/>
      <c r="L63" s="133"/>
      <c r="M63"/>
      <c r="N63" s="133"/>
      <c r="O63" s="133"/>
      <c r="P63" s="133"/>
      <c r="Q63" s="133"/>
      <c r="Z63" s="236"/>
      <c r="AA63" s="236"/>
    </row>
    <row r="64" spans="1:27" ht="15" customHeight="1">
      <c r="B64" s="133"/>
      <c r="C64" s="133"/>
      <c r="D64" s="133"/>
      <c r="E64" s="133"/>
      <c r="F64" s="133"/>
      <c r="G64" s="133"/>
      <c r="H64"/>
      <c r="I64" s="133"/>
      <c r="J64" s="133"/>
      <c r="K64" s="133"/>
      <c r="L64" s="133"/>
      <c r="M64" s="133"/>
      <c r="N64" s="133"/>
      <c r="O64" s="133"/>
      <c r="P64" s="133"/>
      <c r="Q64" s="133"/>
      <c r="Z64" s="236"/>
      <c r="AA64" s="236"/>
    </row>
    <row r="65" spans="2:27" ht="15" customHeight="1"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Z65" s="236"/>
      <c r="AA65" s="236"/>
    </row>
    <row r="66" spans="2:27" ht="15" customHeight="1">
      <c r="B66" s="133"/>
      <c r="C66" s="17"/>
      <c r="D66" s="16"/>
      <c r="E66" s="16"/>
      <c r="F66" s="17"/>
      <c r="G66" s="24"/>
      <c r="H66" s="16"/>
      <c r="I66" s="17"/>
      <c r="J66" s="16"/>
      <c r="K66" s="16"/>
      <c r="L66" s="17"/>
      <c r="M66" s="17"/>
      <c r="N66" s="16"/>
      <c r="O66" s="16"/>
      <c r="P66" s="17"/>
      <c r="Q66" s="24"/>
    </row>
    <row r="67" spans="2:27" ht="15" customHeight="1">
      <c r="B67" s="133"/>
      <c r="C67"/>
      <c r="D67" s="17"/>
      <c r="E67" s="17"/>
      <c r="F67" s="17"/>
      <c r="G67" s="17"/>
      <c r="H67"/>
      <c r="I67"/>
      <c r="J67" s="17"/>
      <c r="K67" s="17"/>
      <c r="L67" s="17"/>
      <c r="M67"/>
      <c r="N67" s="17"/>
      <c r="O67" s="17"/>
      <c r="P67" s="17"/>
      <c r="Q67" s="17"/>
    </row>
    <row r="68" spans="2:27" ht="15" customHeight="1">
      <c r="B68" s="133"/>
      <c r="C68"/>
      <c r="D68" s="133"/>
      <c r="E68" s="133"/>
      <c r="F68" s="133"/>
      <c r="G68" s="133"/>
      <c r="H68"/>
      <c r="I68"/>
      <c r="J68" s="133"/>
      <c r="K68" s="133"/>
      <c r="L68" s="133"/>
      <c r="M68"/>
      <c r="N68" s="133"/>
      <c r="O68" s="133"/>
      <c r="P68" s="133"/>
      <c r="Q68" s="133"/>
    </row>
  </sheetData>
  <pageMargins left="0.63" right="0.25" top="0.47" bottom="0.19" header="0.3" footer="0.15"/>
  <pageSetup paperSize="9" scale="5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70603-D010-4283-8753-118A36207345}">
  <sheetPr>
    <pageSetUpPr fitToPage="1"/>
  </sheetPr>
  <dimension ref="A1:AQ59"/>
  <sheetViews>
    <sheetView showGridLines="0" zoomScale="70" zoomScaleNormal="70" workbookViewId="0"/>
  </sheetViews>
  <sheetFormatPr baseColWidth="10" defaultColWidth="11.44140625" defaultRowHeight="15" customHeight="1"/>
  <cols>
    <col min="1" max="1" width="3.6640625" style="224" customWidth="1"/>
    <col min="2" max="8" width="11.5546875" style="224" customWidth="1"/>
    <col min="9" max="9" width="3.6640625" style="224" customWidth="1"/>
    <col min="10" max="16" width="11.5546875" style="224" customWidth="1"/>
    <col min="17" max="17" width="3.6640625" style="224" customWidth="1"/>
    <col min="18" max="25" width="11.5546875" style="224" customWidth="1"/>
    <col min="26" max="27" width="12.88671875" style="240" customWidth="1"/>
    <col min="28" max="29" width="12.88671875" style="241" customWidth="1"/>
    <col min="30" max="31" width="12.88671875" style="240" customWidth="1"/>
    <col min="32" max="33" width="12.88671875" style="241" customWidth="1"/>
    <col min="34" max="35" width="12.88671875" style="240" customWidth="1"/>
    <col min="36" max="37" width="12.88671875" style="241" customWidth="1"/>
    <col min="38" max="43" width="12.88671875" style="240" customWidth="1"/>
    <col min="44" max="63" width="12.88671875" style="224" customWidth="1"/>
    <col min="64" max="16384" width="11.44140625" style="224"/>
  </cols>
  <sheetData>
    <row r="1" spans="1:39" ht="24.6">
      <c r="B1" s="228" t="s">
        <v>219</v>
      </c>
      <c r="C1" s="237"/>
      <c r="D1" s="237"/>
      <c r="E1" s="237"/>
      <c r="F1" s="237"/>
      <c r="G1" s="237"/>
      <c r="H1" s="237"/>
      <c r="I1" s="237"/>
      <c r="J1" s="237"/>
      <c r="K1" s="237"/>
      <c r="T1" s="238"/>
      <c r="U1" s="238"/>
      <c r="V1" s="238"/>
      <c r="W1" s="238"/>
      <c r="X1" s="238"/>
      <c r="Y1" s="238"/>
      <c r="Z1" s="239" t="s">
        <v>220</v>
      </c>
    </row>
    <row r="2" spans="1:39" ht="15" customHeight="1">
      <c r="A2" s="238"/>
      <c r="B2" s="238"/>
      <c r="C2" s="238"/>
      <c r="D2" s="238"/>
      <c r="E2" s="238"/>
      <c r="F2" s="238"/>
      <c r="G2" s="238"/>
      <c r="H2" s="238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38"/>
      <c r="U2" s="238"/>
      <c r="V2" s="238"/>
      <c r="W2" s="238"/>
      <c r="X2" s="238"/>
      <c r="Y2" s="238"/>
      <c r="Z2" s="239" t="s">
        <v>221</v>
      </c>
    </row>
    <row r="3" spans="1:39" ht="15" customHeight="1">
      <c r="A3" s="238"/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9" t="s">
        <v>222</v>
      </c>
    </row>
    <row r="4" spans="1:39" ht="15" customHeight="1">
      <c r="A4" s="238"/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Y4" s="238"/>
      <c r="Z4" s="239" t="s">
        <v>223</v>
      </c>
    </row>
    <row r="5" spans="1:39" ht="15" customHeight="1">
      <c r="A5" s="238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Y5" s="238"/>
      <c r="AE5" s="242"/>
    </row>
    <row r="6" spans="1:39" ht="15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3" t="s">
        <v>172</v>
      </c>
      <c r="Y6" s="238"/>
      <c r="Z6" s="242" t="s">
        <v>201</v>
      </c>
      <c r="AA6" s="241"/>
      <c r="AC6" s="240"/>
      <c r="AD6" s="242" t="s">
        <v>202</v>
      </c>
      <c r="AE6" s="241"/>
      <c r="AG6" s="240"/>
      <c r="AH6" s="242" t="s">
        <v>203</v>
      </c>
      <c r="AI6" s="241"/>
      <c r="AK6" s="240"/>
    </row>
    <row r="7" spans="1:39" ht="15" customHeight="1" thickBot="1">
      <c r="A7" s="238"/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AA7" s="243">
        <v>2021</v>
      </c>
      <c r="AB7" s="243">
        <v>2022</v>
      </c>
      <c r="AC7" s="240"/>
      <c r="AE7" s="243">
        <v>2021</v>
      </c>
      <c r="AF7" s="243">
        <v>2022</v>
      </c>
      <c r="AG7" s="240"/>
      <c r="AI7" s="243">
        <v>2021</v>
      </c>
      <c r="AJ7" s="243">
        <v>2022</v>
      </c>
      <c r="AK7" s="240"/>
    </row>
    <row r="8" spans="1:39" ht="15" customHeight="1">
      <c r="A8" s="238"/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40" t="s">
        <v>204</v>
      </c>
      <c r="AA8" s="241">
        <v>-7.2201224602575137E-2</v>
      </c>
      <c r="AB8" s="241">
        <v>0.10032763489485419</v>
      </c>
      <c r="AC8" s="240"/>
      <c r="AD8" s="240" t="s">
        <v>204</v>
      </c>
      <c r="AE8" s="241">
        <v>-0.17792630991703062</v>
      </c>
      <c r="AF8" s="241">
        <v>0.14856750269498575</v>
      </c>
      <c r="AG8" s="240"/>
      <c r="AH8" s="240" t="s">
        <v>204</v>
      </c>
      <c r="AI8" s="241">
        <v>-8.8871832047763069E-2</v>
      </c>
      <c r="AJ8" s="241">
        <v>0.26391040888376266</v>
      </c>
      <c r="AK8" s="240"/>
      <c r="AL8" s="244" t="s">
        <v>224</v>
      </c>
      <c r="AM8" s="245">
        <v>2022</v>
      </c>
    </row>
    <row r="9" spans="1:39" ht="15" customHeight="1" thickBot="1">
      <c r="A9" s="238"/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40" t="s">
        <v>205</v>
      </c>
      <c r="AA9" s="241">
        <v>-6.6668414505015788E-2</v>
      </c>
      <c r="AB9" s="241">
        <v>9.3288286965419326E-2</v>
      </c>
      <c r="AC9" s="240"/>
      <c r="AD9" s="240" t="s">
        <v>205</v>
      </c>
      <c r="AE9" s="241">
        <v>-0.15681915443965877</v>
      </c>
      <c r="AF9" s="241">
        <v>0.14900524483073341</v>
      </c>
      <c r="AG9" s="240"/>
      <c r="AH9" s="240" t="s">
        <v>205</v>
      </c>
      <c r="AI9" s="241">
        <v>-7.108549272914047E-2</v>
      </c>
      <c r="AJ9" s="241">
        <v>0.24027416704411322</v>
      </c>
      <c r="AK9" s="240"/>
      <c r="AL9" s="246" t="s">
        <v>225</v>
      </c>
      <c r="AM9" s="247">
        <v>2021</v>
      </c>
    </row>
    <row r="10" spans="1:39" ht="15" customHeight="1">
      <c r="A10" s="238"/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40" t="s">
        <v>206</v>
      </c>
      <c r="AA10" s="241">
        <v>-2.8344070185333834E-2</v>
      </c>
      <c r="AB10" s="241">
        <v>5.6148488778304542E-2</v>
      </c>
      <c r="AC10" s="240"/>
      <c r="AD10" s="240" t="s">
        <v>206</v>
      </c>
      <c r="AE10" s="241">
        <v>-0.11696213495499108</v>
      </c>
      <c r="AF10" s="241">
        <v>0.11245768695199644</v>
      </c>
      <c r="AG10" s="240"/>
      <c r="AH10" s="240" t="s">
        <v>206</v>
      </c>
      <c r="AI10" s="241">
        <v>-1.7593952076477848E-2</v>
      </c>
      <c r="AJ10" s="241">
        <v>0.1387519431196732</v>
      </c>
      <c r="AK10" s="240"/>
    </row>
    <row r="11" spans="1:39" ht="15" customHeight="1">
      <c r="A11" s="238"/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40" t="s">
        <v>207</v>
      </c>
      <c r="AA11" s="241">
        <v>-5.7325572809745044E-4</v>
      </c>
      <c r="AB11" s="241">
        <v>5.8997513498875519E-2</v>
      </c>
      <c r="AC11" s="240"/>
      <c r="AD11" s="240" t="s">
        <v>207</v>
      </c>
      <c r="AE11" s="241">
        <v>-0.11595235834858542</v>
      </c>
      <c r="AF11" s="241">
        <v>0.13223409586123908</v>
      </c>
      <c r="AG11" s="240"/>
      <c r="AH11" s="240" t="s">
        <v>207</v>
      </c>
      <c r="AI11" s="241">
        <v>3.3997020675711698E-2</v>
      </c>
      <c r="AJ11" s="241">
        <v>0.12524430974707529</v>
      </c>
      <c r="AK11" s="240"/>
    </row>
    <row r="12" spans="1:39" ht="15" customHeight="1">
      <c r="A12" s="238"/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40" t="s">
        <v>208</v>
      </c>
      <c r="AA12" s="241">
        <v>3.390670658299328E-2</v>
      </c>
      <c r="AB12" s="241">
        <v>7.3313610554215536E-2</v>
      </c>
      <c r="AC12" s="240"/>
      <c r="AD12" s="240" t="s">
        <v>208</v>
      </c>
      <c r="AE12" s="241">
        <v>-7.7024265100422581E-2</v>
      </c>
      <c r="AF12" s="241">
        <v>0.12498097655058843</v>
      </c>
      <c r="AG12" s="240"/>
      <c r="AH12" s="240" t="s">
        <v>208</v>
      </c>
      <c r="AI12" s="241">
        <v>8.9313646457463564E-2</v>
      </c>
      <c r="AJ12" s="241">
        <v>0.13890323046813166</v>
      </c>
      <c r="AK12" s="240"/>
    </row>
    <row r="13" spans="1:39" ht="15" customHeight="1">
      <c r="A13" s="238"/>
      <c r="B13" s="238"/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40" t="s">
        <v>209</v>
      </c>
      <c r="AA13" s="241">
        <v>4.6953426504110073E-2</v>
      </c>
      <c r="AB13" s="241">
        <v>7.3439596797486642E-2</v>
      </c>
      <c r="AC13" s="240"/>
      <c r="AD13" s="240" t="s">
        <v>209</v>
      </c>
      <c r="AE13" s="241">
        <v>-5.9606414433635138E-2</v>
      </c>
      <c r="AF13" s="241">
        <v>0.12482933296494295</v>
      </c>
      <c r="AG13" s="240"/>
      <c r="AH13" s="240" t="s">
        <v>209</v>
      </c>
      <c r="AI13" s="241">
        <v>0.1047887990879228</v>
      </c>
      <c r="AJ13" s="241">
        <v>0.1370323317680443</v>
      </c>
      <c r="AK13" s="240"/>
    </row>
    <row r="14" spans="1:39" ht="15" customHeight="1">
      <c r="A14" s="238"/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40" t="s">
        <v>210</v>
      </c>
      <c r="AA14" s="241">
        <v>5.321626473091072E-2</v>
      </c>
      <c r="AB14" s="241">
        <v>6.9328686383827859E-2</v>
      </c>
      <c r="AC14" s="240"/>
      <c r="AD14" s="240" t="s">
        <v>210</v>
      </c>
      <c r="AE14" s="241">
        <v>-4.2766537305600705E-2</v>
      </c>
      <c r="AF14" s="241">
        <v>0.12420096505996853</v>
      </c>
      <c r="AG14" s="240"/>
      <c r="AH14" s="240" t="s">
        <v>210</v>
      </c>
      <c r="AI14" s="241">
        <v>0.12234334972297461</v>
      </c>
      <c r="AJ14" s="241">
        <v>0.12142355404340237</v>
      </c>
      <c r="AK14" s="240"/>
    </row>
    <row r="15" spans="1:39" ht="15" customHeight="1">
      <c r="A15" s="238"/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40" t="s">
        <v>211</v>
      </c>
      <c r="AA15" s="241">
        <v>6.3655221527360764E-2</v>
      </c>
      <c r="AC15" s="240"/>
      <c r="AD15" s="240" t="s">
        <v>211</v>
      </c>
      <c r="AE15" s="241">
        <v>-1.5460735481822497E-2</v>
      </c>
      <c r="AG15" s="240"/>
      <c r="AH15" s="240" t="s">
        <v>211</v>
      </c>
      <c r="AI15" s="241">
        <v>0.14209143876768907</v>
      </c>
      <c r="AK15" s="240"/>
    </row>
    <row r="16" spans="1:39" ht="15" customHeight="1">
      <c r="A16" s="238"/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40" t="s">
        <v>212</v>
      </c>
      <c r="AA16" s="241">
        <v>6.0889961969038495E-2</v>
      </c>
      <c r="AC16" s="240"/>
      <c r="AD16" s="240" t="s">
        <v>212</v>
      </c>
      <c r="AE16" s="241">
        <v>-6.2521025784393206E-3</v>
      </c>
      <c r="AG16" s="240"/>
      <c r="AH16" s="240" t="s">
        <v>212</v>
      </c>
      <c r="AI16" s="241">
        <v>0.12490043182571028</v>
      </c>
      <c r="AK16" s="240"/>
    </row>
    <row r="17" spans="1:37" ht="15" customHeight="1">
      <c r="A17" s="238"/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40" t="s">
        <v>213</v>
      </c>
      <c r="AA17" s="241">
        <v>5.6689476150910849E-2</v>
      </c>
      <c r="AC17" s="240"/>
      <c r="AD17" s="240" t="s">
        <v>213</v>
      </c>
      <c r="AE17" s="241">
        <v>2.9161693914144847E-3</v>
      </c>
      <c r="AG17" s="240"/>
      <c r="AH17" s="240" t="s">
        <v>213</v>
      </c>
      <c r="AI17" s="241">
        <v>0.11001445710713412</v>
      </c>
      <c r="AK17" s="240"/>
    </row>
    <row r="18" spans="1:37" ht="15" customHeight="1">
      <c r="A18" s="238"/>
      <c r="B18" s="238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40" t="s">
        <v>214</v>
      </c>
      <c r="AA18" s="241">
        <v>5.5744720786396015E-2</v>
      </c>
      <c r="AC18" s="240"/>
      <c r="AD18" s="240" t="s">
        <v>214</v>
      </c>
      <c r="AE18" s="241">
        <v>1.8766975941681495E-2</v>
      </c>
      <c r="AG18" s="240"/>
      <c r="AH18" s="240" t="s">
        <v>214</v>
      </c>
      <c r="AI18" s="241">
        <v>9.4031503256254603E-2</v>
      </c>
      <c r="AK18" s="240"/>
    </row>
    <row r="19" spans="1:37" ht="15" customHeight="1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40" t="s">
        <v>215</v>
      </c>
      <c r="AA19" s="241">
        <v>5.608495042650645E-2</v>
      </c>
      <c r="AC19" s="240"/>
      <c r="AD19" s="240" t="s">
        <v>215</v>
      </c>
      <c r="AE19" s="241">
        <v>2.3705487428082678E-2</v>
      </c>
      <c r="AG19" s="240"/>
      <c r="AH19" s="240" t="s">
        <v>215</v>
      </c>
      <c r="AI19" s="241">
        <v>0.10195977755221521</v>
      </c>
      <c r="AK19" s="240"/>
    </row>
    <row r="20" spans="1:37" ht="15" customHeight="1">
      <c r="A20" s="238"/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AA20" s="241"/>
      <c r="AC20" s="240"/>
      <c r="AE20" s="241"/>
      <c r="AG20" s="240"/>
      <c r="AI20" s="241"/>
      <c r="AK20" s="240"/>
    </row>
    <row r="21" spans="1:37" ht="15" customHeight="1">
      <c r="A21" s="238"/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AA21" s="241"/>
      <c r="AC21" s="240"/>
      <c r="AE21" s="241"/>
      <c r="AG21" s="240"/>
      <c r="AI21" s="241"/>
      <c r="AK21" s="240"/>
    </row>
    <row r="22" spans="1:37" ht="15" customHeight="1">
      <c r="A22" s="238"/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AA22" s="241"/>
      <c r="AC22" s="240"/>
      <c r="AE22" s="241"/>
      <c r="AG22" s="240"/>
      <c r="AI22" s="241"/>
      <c r="AK22" s="240"/>
    </row>
    <row r="23" spans="1:37" ht="15" customHeight="1">
      <c r="A23" s="238"/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AA23" s="241"/>
      <c r="AC23" s="240"/>
      <c r="AE23" s="241"/>
      <c r="AG23" s="240"/>
      <c r="AI23" s="241"/>
      <c r="AK23" s="240"/>
    </row>
    <row r="24" spans="1:37" ht="15" customHeight="1">
      <c r="A24" s="238"/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AA24" s="241"/>
      <c r="AC24" s="240"/>
      <c r="AE24" s="241"/>
      <c r="AG24" s="240"/>
      <c r="AI24" s="241"/>
      <c r="AK24" s="240"/>
    </row>
    <row r="25" spans="1:37" ht="15" customHeight="1">
      <c r="A25" s="238"/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AA25" s="241"/>
      <c r="AC25" s="240"/>
      <c r="AE25" s="241"/>
      <c r="AG25" s="240"/>
      <c r="AI25" s="241"/>
      <c r="AK25" s="240"/>
    </row>
    <row r="26" spans="1:37" ht="15" customHeight="1">
      <c r="A26" s="238"/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AA26" s="241"/>
      <c r="AC26" s="240"/>
      <c r="AE26" s="241"/>
      <c r="AG26" s="240"/>
      <c r="AI26" s="241"/>
      <c r="AK26" s="240"/>
    </row>
    <row r="27" spans="1:37" ht="15" customHeight="1">
      <c r="A27" s="238"/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AA27" s="241"/>
      <c r="AC27" s="240"/>
      <c r="AE27" s="241"/>
      <c r="AG27" s="240"/>
      <c r="AI27" s="241"/>
      <c r="AK27" s="240"/>
    </row>
    <row r="28" spans="1:37" ht="15" customHeight="1">
      <c r="A28" s="238"/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AA28" s="241"/>
      <c r="AC28" s="240"/>
      <c r="AE28" s="241"/>
      <c r="AG28" s="240"/>
      <c r="AI28" s="241"/>
      <c r="AK28" s="240"/>
    </row>
    <row r="29" spans="1:37" ht="15" customHeight="1">
      <c r="A29" s="238"/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AA29" s="241"/>
      <c r="AC29" s="240"/>
      <c r="AE29" s="241"/>
      <c r="AG29" s="240"/>
      <c r="AI29" s="241"/>
      <c r="AK29" s="240"/>
    </row>
    <row r="30" spans="1:37" ht="15" customHeight="1">
      <c r="A30" s="238"/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AA30" s="241"/>
      <c r="AC30" s="240"/>
      <c r="AE30" s="241"/>
      <c r="AG30" s="240"/>
      <c r="AI30" s="241"/>
      <c r="AK30" s="240"/>
    </row>
    <row r="31" spans="1:37" ht="15" customHeight="1">
      <c r="A31" s="238"/>
      <c r="B31" s="238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AA31" s="241"/>
      <c r="AC31" s="240"/>
      <c r="AE31" s="241"/>
      <c r="AG31" s="240"/>
      <c r="AI31" s="241"/>
      <c r="AK31" s="240"/>
    </row>
    <row r="32" spans="1:37" ht="15" customHeight="1">
      <c r="A32" s="238"/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AA32" s="241"/>
      <c r="AC32" s="240"/>
      <c r="AE32" s="241"/>
      <c r="AG32" s="240"/>
      <c r="AI32" s="241"/>
      <c r="AK32" s="240"/>
    </row>
    <row r="33" spans="1:39" ht="15" customHeight="1">
      <c r="A33" s="238"/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42" t="s">
        <v>216</v>
      </c>
      <c r="AA33" s="241"/>
      <c r="AC33" s="240"/>
      <c r="AD33" s="242" t="s">
        <v>217</v>
      </c>
      <c r="AE33" s="241"/>
      <c r="AG33" s="240"/>
      <c r="AH33" s="242" t="s">
        <v>218</v>
      </c>
      <c r="AI33" s="241"/>
      <c r="AK33" s="240"/>
    </row>
    <row r="34" spans="1:39" ht="15" customHeight="1" thickBot="1">
      <c r="A34" s="238"/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AA34" s="243">
        <v>2021</v>
      </c>
      <c r="AB34" s="243">
        <v>2022</v>
      </c>
      <c r="AC34" s="240"/>
      <c r="AE34" s="243">
        <v>2021</v>
      </c>
      <c r="AF34" s="243">
        <v>2022</v>
      </c>
      <c r="AG34" s="240"/>
      <c r="AI34" s="243">
        <v>2021</v>
      </c>
      <c r="AJ34" s="243">
        <v>2022</v>
      </c>
      <c r="AK34" s="240"/>
    </row>
    <row r="35" spans="1:39" ht="15" customHeight="1">
      <c r="A35" s="238"/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40" t="s">
        <v>204</v>
      </c>
      <c r="AA35" s="241">
        <v>1.107712372789095E-2</v>
      </c>
      <c r="AB35" s="241">
        <v>1.3617729202092192E-2</v>
      </c>
      <c r="AC35" s="240"/>
      <c r="AD35" s="240" t="s">
        <v>204</v>
      </c>
      <c r="AE35" s="241">
        <v>5.7702178807125935E-2</v>
      </c>
      <c r="AF35" s="241">
        <v>-4.2899690826657774E-2</v>
      </c>
      <c r="AG35" s="240"/>
      <c r="AH35" s="240" t="s">
        <v>204</v>
      </c>
      <c r="AI35" s="241">
        <v>3.5561986624737897E-2</v>
      </c>
      <c r="AJ35" s="241">
        <v>-1.7596698122723069E-2</v>
      </c>
      <c r="AK35" s="240"/>
      <c r="AL35" s="244" t="s">
        <v>226</v>
      </c>
      <c r="AM35" s="245">
        <v>2022</v>
      </c>
    </row>
    <row r="36" spans="1:39" ht="15" customHeight="1" thickBot="1">
      <c r="A36" s="238"/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40" t="s">
        <v>205</v>
      </c>
      <c r="AA36" s="241">
        <v>-2.6407888128539979E-3</v>
      </c>
      <c r="AB36" s="241">
        <v>5.0830838375992473E-3</v>
      </c>
      <c r="AC36" s="240"/>
      <c r="AD36" s="240" t="s">
        <v>205</v>
      </c>
      <c r="AE36" s="241">
        <v>3.552762386362019E-2</v>
      </c>
      <c r="AF36" s="241">
        <v>-4.7422795923507836E-2</v>
      </c>
      <c r="AG36" s="240"/>
      <c r="AH36" s="240" t="s">
        <v>205</v>
      </c>
      <c r="AI36" s="241">
        <v>1.2245191833654018E-2</v>
      </c>
      <c r="AJ36" s="241">
        <v>-1.5256137090447481E-2</v>
      </c>
      <c r="AK36" s="240"/>
      <c r="AL36" s="246" t="s">
        <v>227</v>
      </c>
      <c r="AM36" s="247">
        <v>2021</v>
      </c>
    </row>
    <row r="37" spans="1:39" ht="15" customHeight="1">
      <c r="A37" s="238"/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40" t="s">
        <v>206</v>
      </c>
      <c r="AA37" s="241">
        <v>2.8855395171990778E-2</v>
      </c>
      <c r="AB37" s="241">
        <v>-1.284478356427286E-2</v>
      </c>
      <c r="AC37" s="240"/>
      <c r="AD37" s="240" t="s">
        <v>206</v>
      </c>
      <c r="AE37" s="241">
        <v>5.0681658217141885E-2</v>
      </c>
      <c r="AF37" s="241">
        <v>-5.55630587123494E-2</v>
      </c>
      <c r="AG37" s="240"/>
      <c r="AH37" s="240" t="s">
        <v>206</v>
      </c>
      <c r="AI37" s="241">
        <v>4.1217445412865886E-2</v>
      </c>
      <c r="AJ37" s="241">
        <v>-3.2306988207925116E-2</v>
      </c>
      <c r="AK37" s="240"/>
    </row>
    <row r="38" spans="1:39" ht="15" customHeight="1">
      <c r="A38" s="238"/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40" t="s">
        <v>207</v>
      </c>
      <c r="AA38" s="241">
        <v>6.8715312845533699E-2</v>
      </c>
      <c r="AB38" s="241">
        <v>-1.2023722822037683E-2</v>
      </c>
      <c r="AC38" s="240"/>
      <c r="AD38" s="240" t="s">
        <v>207</v>
      </c>
      <c r="AE38" s="241">
        <v>6.7634882360427612E-2</v>
      </c>
      <c r="AF38" s="241">
        <v>-5.2026269293068451E-2</v>
      </c>
      <c r="AG38" s="240"/>
      <c r="AH38" s="240" t="s">
        <v>207</v>
      </c>
      <c r="AI38" s="241">
        <v>6.8522051849220555E-2</v>
      </c>
      <c r="AJ38" s="241">
        <v>-2.7999117117938396E-2</v>
      </c>
      <c r="AK38" s="240"/>
    </row>
    <row r="39" spans="1:39" ht="15" customHeight="1">
      <c r="A39" s="238"/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40" t="s">
        <v>208</v>
      </c>
      <c r="AA39" s="241">
        <v>9.2903636992539868E-2</v>
      </c>
      <c r="AB39" s="241">
        <v>1.3513406253361638E-2</v>
      </c>
      <c r="AC39" s="240"/>
      <c r="AD39" s="240" t="s">
        <v>208</v>
      </c>
      <c r="AE39" s="241">
        <v>8.0935625370566977E-2</v>
      </c>
      <c r="AF39" s="241">
        <v>-2.376697641821451E-2</v>
      </c>
      <c r="AG39" s="240"/>
      <c r="AH39" s="240" t="s">
        <v>208</v>
      </c>
      <c r="AI39" s="241">
        <v>8.6158597028014441E-2</v>
      </c>
      <c r="AJ39" s="241">
        <v>8.4440500189259633E-4</v>
      </c>
      <c r="AK39" s="240"/>
    </row>
    <row r="40" spans="1:39" ht="15" customHeight="1">
      <c r="A40" s="238"/>
      <c r="B40" s="238"/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40" t="s">
        <v>209</v>
      </c>
      <c r="AA40" s="241">
        <v>0.10074488478716503</v>
      </c>
      <c r="AB40" s="241">
        <v>1.4873865078394033E-2</v>
      </c>
      <c r="AC40" s="240"/>
      <c r="AD40" s="240" t="s">
        <v>209</v>
      </c>
      <c r="AE40" s="241">
        <v>8.4121339467344292E-2</v>
      </c>
      <c r="AF40" s="241">
        <v>-2.3986076114950662E-2</v>
      </c>
      <c r="AG40" s="240"/>
      <c r="AH40" s="240" t="s">
        <v>209</v>
      </c>
      <c r="AI40" s="241">
        <v>9.8328483445521045E-2</v>
      </c>
      <c r="AJ40" s="241">
        <v>2.2550924456453457E-4</v>
      </c>
      <c r="AK40" s="240"/>
    </row>
    <row r="41" spans="1:39" ht="15" customHeight="1">
      <c r="A41" s="238"/>
      <c r="B41" s="238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40" t="s">
        <v>210</v>
      </c>
      <c r="AA41" s="241">
        <v>9.4909456423107053E-2</v>
      </c>
      <c r="AB41" s="241">
        <v>1.2042047645319798E-2</v>
      </c>
      <c r="AC41" s="240"/>
      <c r="AD41" s="240" t="s">
        <v>210</v>
      </c>
      <c r="AE41" s="241">
        <v>7.7750834127204627E-2</v>
      </c>
      <c r="AF41" s="241">
        <v>-2.5859921395592948E-2</v>
      </c>
      <c r="AG41" s="240"/>
      <c r="AH41" s="240" t="s">
        <v>210</v>
      </c>
      <c r="AI41" s="241">
        <v>9.940200064407477E-2</v>
      </c>
      <c r="AJ41" s="241">
        <v>-3.2136817372885674E-3</v>
      </c>
      <c r="AK41" s="240"/>
    </row>
    <row r="42" spans="1:39" ht="15" customHeight="1">
      <c r="A42" s="238"/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40" t="s">
        <v>211</v>
      </c>
      <c r="AA42" s="241">
        <v>9.0290162283593392E-2</v>
      </c>
      <c r="AC42" s="240"/>
      <c r="AD42" s="240" t="s">
        <v>211</v>
      </c>
      <c r="AE42" s="241">
        <v>6.8637918315036045E-2</v>
      </c>
      <c r="AG42" s="240"/>
      <c r="AH42" s="240" t="s">
        <v>211</v>
      </c>
      <c r="AI42" s="241">
        <v>9.2844062944951983E-2</v>
      </c>
      <c r="AK42" s="240"/>
    </row>
    <row r="43" spans="1:39" ht="15" customHeight="1">
      <c r="A43" s="238"/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40" t="s">
        <v>212</v>
      </c>
      <c r="AA43" s="241">
        <v>8.2150303625241602E-2</v>
      </c>
      <c r="AC43" s="240"/>
      <c r="AD43" s="240" t="s">
        <v>212</v>
      </c>
      <c r="AE43" s="241">
        <v>5.6846746119525449E-2</v>
      </c>
      <c r="AG43" s="240"/>
      <c r="AH43" s="240" t="s">
        <v>212</v>
      </c>
      <c r="AI43" s="241">
        <v>8.5496124241785196E-2</v>
      </c>
      <c r="AK43" s="240"/>
    </row>
    <row r="44" spans="1:39" ht="15" customHeight="1">
      <c r="A44" s="238"/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40" t="s">
        <v>213</v>
      </c>
      <c r="AA44" s="241">
        <v>7.0817381667195894E-2</v>
      </c>
      <c r="AC44" s="240"/>
      <c r="AD44" s="240" t="s">
        <v>213</v>
      </c>
      <c r="AE44" s="241">
        <v>4.1841214184188825E-2</v>
      </c>
      <c r="AG44" s="240"/>
      <c r="AH44" s="240" t="s">
        <v>213</v>
      </c>
      <c r="AI44" s="241">
        <v>7.0526888604864404E-2</v>
      </c>
      <c r="AK44" s="240"/>
    </row>
    <row r="45" spans="1:39" ht="15" customHeight="1">
      <c r="A45" s="238"/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40" t="s">
        <v>214</v>
      </c>
      <c r="AA45" s="241">
        <v>6.1954659598844726E-2</v>
      </c>
      <c r="AC45" s="240"/>
      <c r="AD45" s="240" t="s">
        <v>214</v>
      </c>
      <c r="AE45" s="241">
        <v>3.0319697512395861E-2</v>
      </c>
      <c r="AG45" s="240"/>
      <c r="AH45" s="240" t="s">
        <v>214</v>
      </c>
      <c r="AI45" s="241">
        <v>6.2552353605993996E-2</v>
      </c>
      <c r="AK45" s="240"/>
    </row>
    <row r="46" spans="1:39" ht="15" customHeight="1">
      <c r="A46" s="238"/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40" t="s">
        <v>215</v>
      </c>
      <c r="AA46" s="241">
        <v>5.6370216489294196E-2</v>
      </c>
      <c r="AC46" s="240"/>
      <c r="AD46" s="240" t="s">
        <v>215</v>
      </c>
      <c r="AE46" s="241">
        <v>2.2421777253976812E-2</v>
      </c>
      <c r="AG46" s="240"/>
      <c r="AH46" s="240" t="s">
        <v>215</v>
      </c>
      <c r="AI46" s="241">
        <v>5.6038250010495713E-2</v>
      </c>
      <c r="AK46" s="240"/>
    </row>
    <row r="47" spans="1:39" ht="15" customHeight="1">
      <c r="A47" s="238"/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</row>
    <row r="48" spans="1:39" ht="15" customHeight="1">
      <c r="A48" s="238"/>
      <c r="B48" s="238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</row>
    <row r="49" spans="1:25" ht="15" customHeight="1">
      <c r="A49" s="238"/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</row>
    <row r="50" spans="1:25" ht="15" customHeight="1">
      <c r="A50" s="238"/>
      <c r="B50" s="238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</row>
    <row r="51" spans="1:25" ht="15" customHeight="1">
      <c r="A51" s="238"/>
      <c r="B51" s="238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</row>
    <row r="52" spans="1:25" ht="15" customHeight="1">
      <c r="A52" s="238"/>
      <c r="B52" s="238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</row>
    <row r="53" spans="1:25" ht="15" customHeight="1">
      <c r="A53" s="238"/>
      <c r="B53" s="238"/>
      <c r="C53" s="238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</row>
    <row r="54" spans="1:25" ht="15" customHeight="1">
      <c r="A54" s="238"/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</row>
    <row r="55" spans="1:25" ht="15" customHeight="1">
      <c r="A55" s="238"/>
      <c r="B55" s="238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</row>
    <row r="56" spans="1:25" ht="15" customHeight="1">
      <c r="A56" s="238"/>
      <c r="B56" s="238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</row>
    <row r="57" spans="1:25" ht="15" customHeight="1">
      <c r="A57" s="238"/>
      <c r="B57" s="238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</row>
    <row r="58" spans="1:25" ht="15" customHeight="1">
      <c r="A58" s="238"/>
      <c r="B58" s="238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</row>
    <row r="59" spans="1:25" ht="15" customHeight="1">
      <c r="A59" s="238"/>
      <c r="B59" s="238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ED1D-9573-4773-A946-05715E778EC8}">
  <sheetPr>
    <pageSetUpPr fitToPage="1"/>
  </sheetPr>
  <dimension ref="A1:AS65"/>
  <sheetViews>
    <sheetView showGridLines="0" zoomScale="70" zoomScaleNormal="70" zoomScalePageLayoutView="60" workbookViewId="0"/>
  </sheetViews>
  <sheetFormatPr baseColWidth="10" defaultColWidth="11.44140625" defaultRowHeight="15" customHeight="1"/>
  <cols>
    <col min="1" max="1" width="3.6640625" style="151" customWidth="1"/>
    <col min="2" max="8" width="11.5546875" style="151" customWidth="1"/>
    <col min="9" max="9" width="3.6640625" style="151" customWidth="1"/>
    <col min="10" max="16" width="11.5546875" style="151" customWidth="1"/>
    <col min="17" max="17" width="3.6640625" style="151" customWidth="1"/>
    <col min="18" max="24" width="11.5546875" style="151" customWidth="1"/>
    <col min="25" max="25" width="11.5546875" style="230" customWidth="1"/>
    <col min="26" max="27" width="12.88671875" style="230" customWidth="1"/>
    <col min="28" max="28" width="12.88671875" style="39" customWidth="1"/>
    <col min="29" max="29" width="12.88671875" style="231" customWidth="1"/>
    <col min="30" max="31" width="12.88671875" style="39" customWidth="1"/>
    <col min="32" max="32" width="12.88671875" style="231" customWidth="1"/>
    <col min="33" max="34" width="12.88671875" style="39" customWidth="1"/>
    <col min="35" max="35" width="12.88671875" style="231" customWidth="1"/>
    <col min="36" max="41" width="12.88671875" style="39" customWidth="1"/>
    <col min="42" max="45" width="12.88671875" style="230" customWidth="1"/>
    <col min="46" max="63" width="12.88671875" style="151" customWidth="1"/>
    <col min="64" max="16384" width="11.44140625" style="151"/>
  </cols>
  <sheetData>
    <row r="1" spans="1:42" ht="24.6">
      <c r="B1" s="228" t="s">
        <v>228</v>
      </c>
      <c r="C1" s="229"/>
      <c r="D1" s="229"/>
      <c r="E1" s="229"/>
      <c r="F1" s="229"/>
      <c r="G1" s="229"/>
      <c r="H1" s="229"/>
      <c r="J1" s="32"/>
      <c r="K1" s="32"/>
      <c r="L1" s="32"/>
      <c r="M1" s="32"/>
      <c r="N1" s="32"/>
      <c r="O1" s="32"/>
      <c r="P1" s="32"/>
      <c r="Q1" s="32"/>
      <c r="R1" s="32"/>
      <c r="S1" s="32"/>
      <c r="T1" s="229"/>
      <c r="U1" s="229"/>
      <c r="V1" s="229"/>
      <c r="W1" s="229"/>
      <c r="X1" s="229"/>
      <c r="Z1" s="230" t="s">
        <v>198</v>
      </c>
      <c r="AB1" s="39" t="s">
        <v>229</v>
      </c>
    </row>
    <row r="2" spans="1:42" ht="15" customHeight="1">
      <c r="A2" s="32"/>
      <c r="B2" s="229"/>
      <c r="C2" s="229"/>
      <c r="D2" s="229"/>
      <c r="E2" s="229"/>
      <c r="F2" s="229"/>
      <c r="G2" s="229"/>
      <c r="H2" s="229"/>
      <c r="J2" s="32"/>
      <c r="K2" s="32"/>
      <c r="L2" s="32"/>
      <c r="M2" s="32"/>
      <c r="N2" s="32"/>
      <c r="O2" s="32"/>
      <c r="P2" s="32"/>
      <c r="Q2" s="32"/>
      <c r="R2" s="32"/>
      <c r="S2" s="32"/>
      <c r="T2" s="229"/>
      <c r="U2" s="229"/>
      <c r="V2" s="229"/>
      <c r="W2" s="229"/>
      <c r="X2" s="229"/>
      <c r="Z2" s="230" t="s">
        <v>199</v>
      </c>
      <c r="AB2" s="39" t="s">
        <v>230</v>
      </c>
    </row>
    <row r="3" spans="1:42" ht="1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Z3" s="230" t="s">
        <v>200</v>
      </c>
      <c r="AB3" s="39" t="s">
        <v>231</v>
      </c>
    </row>
    <row r="4" spans="1:42" ht="15" customHeight="1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AB4" s="39" t="s">
        <v>232</v>
      </c>
    </row>
    <row r="5" spans="1:42" ht="15" customHeight="1">
      <c r="A5" s="229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AB5" s="39" t="s">
        <v>233</v>
      </c>
    </row>
    <row r="6" spans="1:42" ht="15" customHeight="1">
      <c r="A6" s="229"/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33" t="s">
        <v>172</v>
      </c>
      <c r="Z6" s="234" t="s">
        <v>201</v>
      </c>
      <c r="AA6" s="234"/>
    </row>
    <row r="7" spans="1:42" ht="15" customHeight="1">
      <c r="A7" s="229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AA7" s="235">
        <v>2019</v>
      </c>
      <c r="AB7" s="248" t="s">
        <v>201</v>
      </c>
      <c r="AE7" s="248" t="s">
        <v>202</v>
      </c>
      <c r="AH7" s="248" t="s">
        <v>203</v>
      </c>
      <c r="AP7" s="235">
        <v>2022</v>
      </c>
    </row>
    <row r="8" spans="1:42" ht="15" customHeight="1" thickBot="1">
      <c r="A8" s="229"/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Z8" s="230" t="s">
        <v>204</v>
      </c>
      <c r="AA8" s="236">
        <v>46820440</v>
      </c>
      <c r="AP8" s="236">
        <v>8185760</v>
      </c>
    </row>
    <row r="9" spans="1:42" ht="15" customHeight="1">
      <c r="A9" s="229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Z9" s="230" t="s">
        <v>205</v>
      </c>
      <c r="AA9" s="236">
        <v>44583561</v>
      </c>
      <c r="AB9" s="249">
        <v>44317</v>
      </c>
      <c r="AC9" s="231">
        <v>522.706906</v>
      </c>
      <c r="AE9" s="249">
        <v>44317</v>
      </c>
      <c r="AF9" s="231">
        <v>161.265244</v>
      </c>
      <c r="AH9" s="249">
        <v>44317</v>
      </c>
      <c r="AI9" s="231">
        <v>79.880838999999995</v>
      </c>
      <c r="AK9" s="250" t="s">
        <v>224</v>
      </c>
      <c r="AL9" s="251">
        <v>2022</v>
      </c>
      <c r="AP9" s="236">
        <v>7406116</v>
      </c>
    </row>
    <row r="10" spans="1:42" ht="15" customHeight="1" thickBot="1">
      <c r="A10" s="229"/>
      <c r="B10" s="229"/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Z10" s="230" t="s">
        <v>206</v>
      </c>
      <c r="AA10" s="236">
        <v>48353601</v>
      </c>
      <c r="AB10" s="249">
        <v>44348</v>
      </c>
      <c r="AC10" s="231">
        <v>527.37724200000002</v>
      </c>
      <c r="AE10" s="249">
        <v>44348</v>
      </c>
      <c r="AF10" s="231">
        <v>161.762745</v>
      </c>
      <c r="AH10" s="249">
        <v>44348</v>
      </c>
      <c r="AI10" s="231">
        <v>80.977176999999998</v>
      </c>
      <c r="AK10" s="252" t="s">
        <v>234</v>
      </c>
      <c r="AL10" s="253">
        <v>2021</v>
      </c>
      <c r="AP10" s="236">
        <v>6819146</v>
      </c>
    </row>
    <row r="11" spans="1:42" ht="15" customHeight="1">
      <c r="A11" s="229"/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Z11" s="230" t="s">
        <v>207</v>
      </c>
      <c r="AA11" s="236">
        <v>46400443</v>
      </c>
      <c r="AB11" s="249">
        <v>44378</v>
      </c>
      <c r="AC11" s="231">
        <v>531.21098400000005</v>
      </c>
      <c r="AE11" s="249">
        <v>44378</v>
      </c>
      <c r="AF11" s="231">
        <v>162.63255899999999</v>
      </c>
      <c r="AH11" s="249">
        <v>44378</v>
      </c>
      <c r="AI11" s="231">
        <v>82.306852000000006</v>
      </c>
      <c r="AP11" s="236">
        <v>7881967</v>
      </c>
    </row>
    <row r="12" spans="1:42" ht="15" customHeight="1">
      <c r="A12" s="229"/>
      <c r="B12" s="229"/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Z12" s="230" t="s">
        <v>208</v>
      </c>
      <c r="AA12" s="236">
        <v>51071331</v>
      </c>
      <c r="AB12" s="249">
        <v>44409</v>
      </c>
      <c r="AC12" s="231">
        <v>537.04507799999999</v>
      </c>
      <c r="AE12" s="249">
        <v>44409</v>
      </c>
      <c r="AF12" s="231">
        <v>165.14293799999999</v>
      </c>
      <c r="AH12" s="249">
        <v>44409</v>
      </c>
      <c r="AI12" s="231">
        <v>84.045151000000004</v>
      </c>
      <c r="AP12" s="236">
        <v>8087600</v>
      </c>
    </row>
    <row r="13" spans="1:42" ht="15" customHeight="1">
      <c r="A13" s="229"/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Z13" s="230" t="s">
        <v>209</v>
      </c>
      <c r="AA13" s="236">
        <v>47139627</v>
      </c>
      <c r="AB13" s="249">
        <v>44440</v>
      </c>
      <c r="AC13" s="231">
        <v>538.74828400000001</v>
      </c>
      <c r="AE13" s="249">
        <v>44440</v>
      </c>
      <c r="AF13" s="231">
        <v>166.10875799999999</v>
      </c>
      <c r="AH13" s="249">
        <v>44440</v>
      </c>
      <c r="AI13" s="231">
        <v>84.124979999999994</v>
      </c>
      <c r="AP13" s="236">
        <v>7884812</v>
      </c>
    </row>
    <row r="14" spans="1:42" ht="15" customHeight="1">
      <c r="A14" s="229"/>
      <c r="B14" s="229"/>
      <c r="C14" s="229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Z14" s="230" t="s">
        <v>210</v>
      </c>
      <c r="AA14" s="236">
        <v>48818378</v>
      </c>
      <c r="AB14" s="249">
        <v>44470</v>
      </c>
      <c r="AC14" s="231">
        <v>539.75075300000003</v>
      </c>
      <c r="AE14" s="249">
        <v>44470</v>
      </c>
      <c r="AF14" s="231">
        <v>167.314605</v>
      </c>
      <c r="AH14" s="249">
        <v>44470</v>
      </c>
      <c r="AI14" s="231">
        <v>84.137287999999998</v>
      </c>
      <c r="AP14" s="236">
        <v>7117785</v>
      </c>
    </row>
    <row r="15" spans="1:42" ht="15" customHeight="1">
      <c r="A15" s="229"/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Z15" s="230" t="s">
        <v>211</v>
      </c>
      <c r="AA15" s="236">
        <v>48198107</v>
      </c>
      <c r="AB15" s="249">
        <v>44501</v>
      </c>
      <c r="AC15" s="231">
        <v>541.77923399999997</v>
      </c>
      <c r="AE15" s="249">
        <v>44501</v>
      </c>
      <c r="AF15" s="231">
        <v>169.77769900000001</v>
      </c>
      <c r="AH15" s="249">
        <v>44501</v>
      </c>
      <c r="AI15" s="231">
        <v>83.789527000000007</v>
      </c>
      <c r="AP15" s="236"/>
    </row>
    <row r="16" spans="1:42" ht="15" customHeight="1">
      <c r="A16" s="229"/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Z16" s="230" t="s">
        <v>212</v>
      </c>
      <c r="AA16" s="236">
        <v>46635887</v>
      </c>
      <c r="AB16" s="249">
        <v>44531</v>
      </c>
      <c r="AC16" s="231">
        <v>544.40165500000001</v>
      </c>
      <c r="AE16" s="249">
        <v>44531</v>
      </c>
      <c r="AF16" s="231">
        <v>170.85990699999999</v>
      </c>
      <c r="AH16" s="249">
        <v>44531</v>
      </c>
      <c r="AI16" s="231">
        <v>84.980694999999997</v>
      </c>
      <c r="AP16" s="236"/>
    </row>
    <row r="17" spans="1:42" ht="15" customHeight="1">
      <c r="A17" s="229"/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Z17" s="230" t="s">
        <v>213</v>
      </c>
      <c r="AA17" s="236">
        <v>48624088</v>
      </c>
      <c r="AB17" s="249">
        <v>44562</v>
      </c>
      <c r="AC17" s="231">
        <v>548.66491099999996</v>
      </c>
      <c r="AE17" s="249">
        <v>44562</v>
      </c>
      <c r="AF17" s="231">
        <v>172.822993</v>
      </c>
      <c r="AH17" s="249">
        <v>44562</v>
      </c>
      <c r="AI17" s="231">
        <v>86.689920000000001</v>
      </c>
      <c r="AP17" s="236"/>
    </row>
    <row r="18" spans="1:42" ht="15" customHeight="1">
      <c r="A18" s="229"/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Z18" s="230" t="s">
        <v>214</v>
      </c>
      <c r="AA18" s="236">
        <v>43594127</v>
      </c>
      <c r="AB18" s="249">
        <v>44593</v>
      </c>
      <c r="AC18" s="231">
        <v>552.14293599999996</v>
      </c>
      <c r="AE18" s="249">
        <v>44593</v>
      </c>
      <c r="AF18" s="231">
        <v>174.63856899999999</v>
      </c>
      <c r="AH18" s="249">
        <v>44593</v>
      </c>
      <c r="AI18" s="231">
        <v>88.001256999999995</v>
      </c>
      <c r="AP18" s="236"/>
    </row>
    <row r="19" spans="1:42" ht="15" customHeight="1">
      <c r="A19" s="229"/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Z19" s="230" t="s">
        <v>215</v>
      </c>
      <c r="AA19" s="236">
        <v>43965686</v>
      </c>
      <c r="AB19" s="249">
        <v>44621</v>
      </c>
      <c r="AC19" s="231">
        <v>551.66938400000004</v>
      </c>
      <c r="AE19" s="249">
        <v>44621</v>
      </c>
      <c r="AF19" s="231">
        <v>175.33267499999999</v>
      </c>
      <c r="AH19" s="249">
        <v>44621</v>
      </c>
      <c r="AI19" s="231">
        <v>87.711380000000005</v>
      </c>
      <c r="AP19" s="236"/>
    </row>
    <row r="20" spans="1:42" ht="15" customHeight="1">
      <c r="A20" s="229"/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AB20" s="249">
        <v>44652</v>
      </c>
      <c r="AC20" s="231">
        <v>554.72084099999995</v>
      </c>
      <c r="AE20" s="249">
        <v>44652</v>
      </c>
      <c r="AF20" s="231">
        <v>177.67643899999999</v>
      </c>
      <c r="AH20" s="249">
        <v>44652</v>
      </c>
      <c r="AI20" s="231">
        <v>88.352429000000001</v>
      </c>
      <c r="AP20" s="236"/>
    </row>
    <row r="21" spans="1:42" ht="15" customHeight="1">
      <c r="A21" s="229"/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AB21" s="249">
        <v>44682</v>
      </c>
      <c r="AC21" s="231">
        <v>560.560295</v>
      </c>
      <c r="AE21" s="249">
        <v>44682</v>
      </c>
      <c r="AF21" s="231">
        <v>179.30379099999999</v>
      </c>
      <c r="AH21" s="249">
        <v>44682</v>
      </c>
      <c r="AI21" s="231">
        <v>89.661679000000007</v>
      </c>
    </row>
    <row r="22" spans="1:42" ht="15" customHeight="1">
      <c r="A22" s="229"/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AB22" s="249">
        <v>44714</v>
      </c>
      <c r="AC22" s="231">
        <v>563.88575800000001</v>
      </c>
      <c r="AE22" s="249">
        <v>44714</v>
      </c>
      <c r="AF22" s="231">
        <v>180.98386099999999</v>
      </c>
      <c r="AH22" s="249">
        <v>44714</v>
      </c>
      <c r="AI22" s="231">
        <v>90.556487000000004</v>
      </c>
    </row>
    <row r="23" spans="1:42" ht="15" customHeight="1">
      <c r="A23" s="229"/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AB23" s="249">
        <v>44746</v>
      </c>
      <c r="AC23" s="231">
        <v>565.98780199999999</v>
      </c>
      <c r="AE23" s="249">
        <v>44746</v>
      </c>
      <c r="AF23" s="231">
        <v>182.73262700000001</v>
      </c>
      <c r="AH23" s="249">
        <v>44746</v>
      </c>
      <c r="AI23" s="231">
        <v>90.760827000000006</v>
      </c>
    </row>
    <row r="24" spans="1:42" ht="15" customHeight="1">
      <c r="A24" s="229"/>
      <c r="B24" s="229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AB24" s="249">
        <v>44778</v>
      </c>
      <c r="AC24" s="231">
        <v>564.38430900000003</v>
      </c>
      <c r="AE24" s="249">
        <v>44778</v>
      </c>
      <c r="AF24" s="231">
        <v>181.57939099999999</v>
      </c>
      <c r="AH24" s="249">
        <v>44778</v>
      </c>
      <c r="AI24" s="231">
        <v>90.884389999999996</v>
      </c>
    </row>
    <row r="25" spans="1:42" ht="15" customHeight="1">
      <c r="A25" s="229"/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AB25" s="254"/>
      <c r="AE25" s="254"/>
      <c r="AH25" s="254"/>
    </row>
    <row r="26" spans="1:42" ht="15" customHeight="1">
      <c r="A26" s="229"/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AB26" s="254"/>
      <c r="AE26" s="254"/>
      <c r="AH26" s="254"/>
    </row>
    <row r="27" spans="1:42" ht="15" customHeight="1">
      <c r="A27" s="229"/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AB27" s="254"/>
      <c r="AE27" s="254"/>
      <c r="AH27" s="254"/>
    </row>
    <row r="28" spans="1:42" ht="15" customHeight="1">
      <c r="A28" s="229"/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AB28" s="254"/>
      <c r="AE28" s="254"/>
      <c r="AH28" s="254"/>
    </row>
    <row r="29" spans="1:42" ht="15" customHeight="1">
      <c r="A29" s="229"/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AB29" s="254"/>
      <c r="AE29" s="254"/>
      <c r="AH29" s="254"/>
    </row>
    <row r="30" spans="1:42" ht="15" customHeight="1">
      <c r="A30" s="229"/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AB30" s="254"/>
      <c r="AE30" s="254"/>
      <c r="AH30" s="254"/>
    </row>
    <row r="31" spans="1:42" ht="15" customHeight="1">
      <c r="A31" s="229"/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AB31" s="254"/>
      <c r="AE31" s="254"/>
      <c r="AH31" s="254"/>
    </row>
    <row r="32" spans="1:42" ht="15" customHeight="1">
      <c r="A32" s="229"/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AB32" s="254"/>
      <c r="AE32" s="254"/>
      <c r="AH32" s="254"/>
    </row>
    <row r="33" spans="1:42" ht="15" customHeight="1">
      <c r="A33" s="229"/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Z33" s="234" t="s">
        <v>216</v>
      </c>
      <c r="AA33" s="234"/>
    </row>
    <row r="34" spans="1:42" ht="15" customHeight="1">
      <c r="A34" s="229"/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AA34" s="235">
        <v>2019</v>
      </c>
      <c r="AB34" s="248" t="s">
        <v>216</v>
      </c>
      <c r="AE34" s="248" t="s">
        <v>217</v>
      </c>
      <c r="AH34" s="248" t="s">
        <v>235</v>
      </c>
      <c r="AP34" s="235">
        <v>2022</v>
      </c>
    </row>
    <row r="35" spans="1:42" ht="15" customHeight="1" thickBot="1">
      <c r="A35" s="229"/>
      <c r="B35" s="229"/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Z35" s="230" t="s">
        <v>204</v>
      </c>
      <c r="AA35" s="236">
        <v>21616722</v>
      </c>
      <c r="AP35" s="236">
        <v>1460985</v>
      </c>
    </row>
    <row r="36" spans="1:42" ht="15" customHeight="1">
      <c r="A36" s="229"/>
      <c r="B36" s="229"/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Z36" s="230" t="s">
        <v>205</v>
      </c>
      <c r="AA36" s="236">
        <v>21387737</v>
      </c>
      <c r="AB36" s="249">
        <v>44317</v>
      </c>
      <c r="AC36" s="231">
        <v>271.17265500000002</v>
      </c>
      <c r="AE36" s="249">
        <v>44317</v>
      </c>
      <c r="AF36" s="231">
        <v>199.80040500000001</v>
      </c>
      <c r="AH36" s="249">
        <v>44317</v>
      </c>
      <c r="AI36" s="231">
        <v>17.345535000000002</v>
      </c>
      <c r="AK36" s="250" t="s">
        <v>226</v>
      </c>
      <c r="AL36" s="251">
        <v>2022</v>
      </c>
      <c r="AP36" s="236">
        <v>1349473</v>
      </c>
    </row>
    <row r="37" spans="1:42" ht="15" customHeight="1" thickBot="1">
      <c r="A37" s="229"/>
      <c r="B37" s="229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Z37" s="230" t="s">
        <v>206</v>
      </c>
      <c r="AA37" s="236">
        <v>23910619</v>
      </c>
      <c r="AB37" s="249">
        <v>44348</v>
      </c>
      <c r="AC37" s="231">
        <v>274.06256999999999</v>
      </c>
      <c r="AE37" s="249">
        <v>44348</v>
      </c>
      <c r="AF37" s="231">
        <v>201.31011799999999</v>
      </c>
      <c r="AH37" s="249">
        <v>44348</v>
      </c>
      <c r="AI37" s="231">
        <v>17.552098999999998</v>
      </c>
      <c r="AK37" s="252" t="s">
        <v>236</v>
      </c>
      <c r="AL37" s="253">
        <v>2021</v>
      </c>
      <c r="AP37" s="236">
        <v>1386654</v>
      </c>
    </row>
    <row r="38" spans="1:42" ht="15" customHeight="1">
      <c r="A38" s="229"/>
      <c r="B38" s="229"/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Z38" s="230" t="s">
        <v>207</v>
      </c>
      <c r="AA38" s="236">
        <v>23932607</v>
      </c>
      <c r="AB38" s="249">
        <v>44378</v>
      </c>
      <c r="AC38" s="231">
        <v>275.44546300000002</v>
      </c>
      <c r="AE38" s="249">
        <v>44378</v>
      </c>
      <c r="AF38" s="231">
        <v>201.99906300000001</v>
      </c>
      <c r="AH38" s="249">
        <v>44378</v>
      </c>
      <c r="AI38" s="231">
        <v>17.700386000000002</v>
      </c>
      <c r="AP38" s="236">
        <v>1474935</v>
      </c>
    </row>
    <row r="39" spans="1:42" ht="15" customHeight="1">
      <c r="A39" s="229"/>
      <c r="B39" s="229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Z39" s="230" t="s">
        <v>208</v>
      </c>
      <c r="AA39" s="236">
        <v>25421795</v>
      </c>
      <c r="AB39" s="249">
        <v>44409</v>
      </c>
      <c r="AC39" s="231">
        <v>276.747367</v>
      </c>
      <c r="AE39" s="249">
        <v>44409</v>
      </c>
      <c r="AF39" s="231">
        <v>202.157746</v>
      </c>
      <c r="AH39" s="249">
        <v>44409</v>
      </c>
      <c r="AI39" s="231">
        <v>17.774260999999999</v>
      </c>
      <c r="AP39" s="236">
        <v>1604300</v>
      </c>
    </row>
    <row r="40" spans="1:42" ht="15" customHeight="1">
      <c r="A40" s="229"/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Z40" s="230" t="s">
        <v>209</v>
      </c>
      <c r="AA40" s="236">
        <v>23125768</v>
      </c>
      <c r="AB40" s="249">
        <v>44440</v>
      </c>
      <c r="AC40" s="231">
        <v>277.17386299999998</v>
      </c>
      <c r="AE40" s="249">
        <v>44440</v>
      </c>
      <c r="AF40" s="231">
        <v>201.62899400000001</v>
      </c>
      <c r="AH40" s="249">
        <v>44440</v>
      </c>
      <c r="AI40" s="231">
        <v>17.816631999999998</v>
      </c>
      <c r="AP40" s="236">
        <v>1474713</v>
      </c>
    </row>
    <row r="41" spans="1:42" ht="15" customHeight="1">
      <c r="A41" s="229"/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Z41" s="230" t="s">
        <v>210</v>
      </c>
      <c r="AA41" s="236">
        <v>24306034</v>
      </c>
      <c r="AB41" s="249">
        <v>44470</v>
      </c>
      <c r="AC41" s="231">
        <v>276.67334599999998</v>
      </c>
      <c r="AE41" s="249">
        <v>44470</v>
      </c>
      <c r="AF41" s="231">
        <v>200.251473</v>
      </c>
      <c r="AH41" s="249">
        <v>44470</v>
      </c>
      <c r="AI41" s="231">
        <v>17.741454999999998</v>
      </c>
      <c r="AP41" s="236">
        <v>1518965</v>
      </c>
    </row>
    <row r="42" spans="1:42" ht="15" customHeight="1">
      <c r="A42" s="229"/>
      <c r="B42" s="229"/>
      <c r="C42" s="229"/>
      <c r="D42" s="229"/>
      <c r="E42" s="229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Z42" s="230" t="s">
        <v>211</v>
      </c>
      <c r="AA42" s="236">
        <v>21902550</v>
      </c>
      <c r="AB42" s="249">
        <v>44501</v>
      </c>
      <c r="AC42" s="231">
        <v>276.22528</v>
      </c>
      <c r="AE42" s="249">
        <v>44501</v>
      </c>
      <c r="AF42" s="231">
        <v>198.95327700000001</v>
      </c>
      <c r="AH42" s="249">
        <v>44501</v>
      </c>
      <c r="AI42" s="231">
        <v>17.724955000000001</v>
      </c>
      <c r="AP42" s="236"/>
    </row>
    <row r="43" spans="1:42" ht="15" customHeight="1">
      <c r="A43" s="229"/>
      <c r="B43" s="229"/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Z43" s="230" t="s">
        <v>212</v>
      </c>
      <c r="AA43" s="236">
        <v>21969911</v>
      </c>
      <c r="AB43" s="249">
        <v>44531</v>
      </c>
      <c r="AC43" s="231">
        <v>276.19818800000002</v>
      </c>
      <c r="AE43" s="249">
        <v>44531</v>
      </c>
      <c r="AF43" s="231">
        <v>197.95181099999999</v>
      </c>
      <c r="AH43" s="249">
        <v>44531</v>
      </c>
      <c r="AI43" s="231">
        <v>17.709254999999999</v>
      </c>
      <c r="AP43" s="236"/>
    </row>
    <row r="44" spans="1:42" ht="15" customHeight="1">
      <c r="A44" s="229"/>
      <c r="B44" s="229"/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Z44" s="230" t="s">
        <v>213</v>
      </c>
      <c r="AA44" s="236">
        <v>23848860</v>
      </c>
      <c r="AB44" s="249">
        <v>44562</v>
      </c>
      <c r="AC44" s="231">
        <v>276.49715800000001</v>
      </c>
      <c r="AE44" s="249">
        <v>44562</v>
      </c>
      <c r="AF44" s="231">
        <v>197.236662</v>
      </c>
      <c r="AH44" s="249">
        <v>44562</v>
      </c>
      <c r="AI44" s="231">
        <v>17.683085999999999</v>
      </c>
      <c r="AP44" s="236"/>
    </row>
    <row r="45" spans="1:42" ht="15" customHeight="1">
      <c r="A45" s="229"/>
      <c r="B45" s="229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Z45" s="230" t="s">
        <v>214</v>
      </c>
      <c r="AA45" s="236">
        <v>21694089</v>
      </c>
      <c r="AB45" s="249">
        <v>44593</v>
      </c>
      <c r="AC45" s="231">
        <v>276.41863699999999</v>
      </c>
      <c r="AE45" s="249">
        <v>44593</v>
      </c>
      <c r="AF45" s="231">
        <v>196.424744</v>
      </c>
      <c r="AH45" s="249">
        <v>44593</v>
      </c>
      <c r="AI45" s="231">
        <v>17.665714000000001</v>
      </c>
      <c r="AP45" s="236"/>
    </row>
    <row r="46" spans="1:42" ht="15" customHeight="1">
      <c r="A46" s="229"/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Z46" s="230" t="s">
        <v>215</v>
      </c>
      <c r="AA46" s="236">
        <v>20944890</v>
      </c>
      <c r="AB46" s="249">
        <v>44621</v>
      </c>
      <c r="AC46" s="231">
        <v>275.33436399999999</v>
      </c>
      <c r="AE46" s="249">
        <v>44621</v>
      </c>
      <c r="AF46" s="231">
        <v>195.23077799999999</v>
      </c>
      <c r="AH46" s="249">
        <v>44621</v>
      </c>
      <c r="AI46" s="231">
        <v>17.569132</v>
      </c>
      <c r="AP46" s="236"/>
    </row>
    <row r="47" spans="1:42" ht="15" customHeight="1">
      <c r="A47" s="229"/>
      <c r="B47" s="229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AB47" s="249">
        <v>44652</v>
      </c>
      <c r="AC47" s="231">
        <v>275.10316799999998</v>
      </c>
      <c r="AE47" s="249">
        <v>44652</v>
      </c>
      <c r="AF47" s="231">
        <v>194.50659300000001</v>
      </c>
      <c r="AH47" s="249">
        <v>44652</v>
      </c>
      <c r="AI47" s="231">
        <v>17.545867999999999</v>
      </c>
      <c r="AP47" s="236"/>
    </row>
    <row r="48" spans="1:42" ht="15" customHeight="1">
      <c r="A48" s="229"/>
      <c r="B48" s="229"/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AB48" s="249">
        <v>44682</v>
      </c>
      <c r="AC48" s="231">
        <v>277.74408499999998</v>
      </c>
      <c r="AE48" s="249">
        <v>44682</v>
      </c>
      <c r="AF48" s="231">
        <v>195.98914300000001</v>
      </c>
      <c r="AH48" s="249">
        <v>44682</v>
      </c>
      <c r="AI48" s="231">
        <v>17.715394</v>
      </c>
    </row>
    <row r="49" spans="1:35" ht="15" customHeight="1">
      <c r="A49" s="229"/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AB49" s="249">
        <v>44714</v>
      </c>
      <c r="AC49" s="231">
        <v>278.24818900000002</v>
      </c>
      <c r="AE49" s="249">
        <v>44714</v>
      </c>
      <c r="AF49" s="231">
        <v>195.573759</v>
      </c>
      <c r="AH49" s="249">
        <v>44714</v>
      </c>
      <c r="AI49" s="231">
        <v>17.711227999999998</v>
      </c>
    </row>
    <row r="50" spans="1:35" ht="15" customHeight="1">
      <c r="A50" s="229"/>
      <c r="B50" s="229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AB50" s="249">
        <v>44746</v>
      </c>
      <c r="AC50" s="231">
        <v>278.14271100000002</v>
      </c>
      <c r="AE50" s="249">
        <v>44746</v>
      </c>
      <c r="AF50" s="231">
        <v>194.94725399999999</v>
      </c>
      <c r="AH50" s="249">
        <v>44746</v>
      </c>
      <c r="AI50" s="231">
        <v>17.676144000000001</v>
      </c>
    </row>
    <row r="51" spans="1:35" ht="15" customHeight="1">
      <c r="A51" s="229"/>
      <c r="B51" s="229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AB51" s="249">
        <v>44778</v>
      </c>
      <c r="AC51" s="231">
        <v>277.53878700000001</v>
      </c>
      <c r="AE51" s="249">
        <v>44778</v>
      </c>
      <c r="AF51" s="231">
        <v>194.333505</v>
      </c>
      <c r="AH51" s="249">
        <v>44778</v>
      </c>
      <c r="AI51" s="231">
        <v>17.681687</v>
      </c>
    </row>
    <row r="52" spans="1:35" ht="15" customHeight="1">
      <c r="A52" s="229"/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AB52" s="254"/>
      <c r="AE52" s="254"/>
      <c r="AH52" s="254"/>
    </row>
    <row r="53" spans="1:35" ht="15" customHeight="1">
      <c r="A53" s="229"/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AB53" s="254"/>
      <c r="AE53" s="254"/>
      <c r="AH53" s="254"/>
    </row>
    <row r="54" spans="1:35" ht="15" customHeight="1">
      <c r="A54" s="229"/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Z54" s="236"/>
      <c r="AA54" s="236"/>
      <c r="AB54" s="254"/>
      <c r="AE54" s="254"/>
      <c r="AH54" s="254"/>
    </row>
    <row r="55" spans="1:35" ht="15" customHeight="1">
      <c r="A55" s="229"/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Z55" s="236"/>
      <c r="AA55" s="236"/>
      <c r="AB55" s="254"/>
      <c r="AE55" s="254"/>
      <c r="AH55" s="254"/>
    </row>
    <row r="56" spans="1:35" ht="15" customHeight="1">
      <c r="A56" s="229"/>
      <c r="B56" s="229"/>
      <c r="C56" s="229"/>
      <c r="D56" s="229"/>
      <c r="E56" s="229"/>
      <c r="F56" s="229"/>
      <c r="G56" s="229"/>
      <c r="H56" s="229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Z56" s="236"/>
      <c r="AA56" s="236"/>
      <c r="AB56" s="254"/>
      <c r="AE56" s="254"/>
      <c r="AH56" s="254"/>
    </row>
    <row r="57" spans="1:35" ht="15" customHeight="1">
      <c r="A57" s="229"/>
      <c r="B57" s="229"/>
      <c r="C57" s="229"/>
      <c r="D57" s="229"/>
      <c r="E57" s="229"/>
      <c r="F57" s="229"/>
      <c r="G57" s="229"/>
      <c r="H57" s="229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Z57" s="236"/>
      <c r="AA57" s="236"/>
      <c r="AB57" s="254"/>
      <c r="AH57" s="254"/>
    </row>
    <row r="58" spans="1:35" ht="15" customHeight="1">
      <c r="A58" s="229"/>
      <c r="B58" s="229"/>
      <c r="C58" s="229"/>
      <c r="D58" s="229"/>
      <c r="E58" s="229"/>
      <c r="F58" s="229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Z58" s="236"/>
      <c r="AA58" s="236"/>
      <c r="AH58" s="254"/>
    </row>
    <row r="59" spans="1:35" ht="15" customHeight="1">
      <c r="A59" s="229"/>
      <c r="B59" s="229"/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Z59" s="236"/>
      <c r="AA59" s="236"/>
    </row>
    <row r="60" spans="1:35" ht="15" customHeight="1">
      <c r="Z60" s="236"/>
      <c r="AA60" s="236"/>
    </row>
    <row r="61" spans="1:35" ht="15" customHeight="1">
      <c r="Z61" s="236"/>
      <c r="AA61" s="236"/>
    </row>
    <row r="62" spans="1:35" ht="15" customHeight="1">
      <c r="Z62" s="236"/>
      <c r="AA62" s="236"/>
    </row>
    <row r="63" spans="1:35" ht="15" customHeight="1">
      <c r="Z63" s="236"/>
      <c r="AA63" s="236"/>
    </row>
    <row r="64" spans="1:35" ht="15" customHeight="1">
      <c r="Z64" s="236"/>
      <c r="AA64" s="236"/>
    </row>
    <row r="65" spans="26:27" ht="15" customHeight="1">
      <c r="Z65" s="236"/>
      <c r="AA65" s="236"/>
    </row>
  </sheetData>
  <pageMargins left="0.63" right="0.25" top="0.47" bottom="0.19" header="0.3" footer="0.15"/>
  <pageSetup paperSize="9" scale="54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EFA24-0476-4EDD-B8A7-D7A8D184E2DF}">
  <sheetPr>
    <pageSetUpPr fitToPage="1"/>
  </sheetPr>
  <dimension ref="A1:AU58"/>
  <sheetViews>
    <sheetView showGridLines="0" zoomScale="70" zoomScaleNormal="70" workbookViewId="0"/>
  </sheetViews>
  <sheetFormatPr baseColWidth="10" defaultColWidth="11.44140625" defaultRowHeight="15" customHeight="1"/>
  <cols>
    <col min="1" max="1" width="3.6640625" style="224" customWidth="1"/>
    <col min="2" max="8" width="11.5546875" style="224" customWidth="1"/>
    <col min="9" max="9" width="3.6640625" style="224" customWidth="1"/>
    <col min="10" max="16" width="11.5546875" style="224" customWidth="1"/>
    <col min="17" max="17" width="3.6640625" style="224" customWidth="1"/>
    <col min="18" max="25" width="11.5546875" style="224" customWidth="1"/>
    <col min="26" max="26" width="12.88671875" style="240" customWidth="1"/>
    <col min="27" max="27" width="12.88671875" style="241" customWidth="1"/>
    <col min="28" max="29" width="12.88671875" style="240" customWidth="1"/>
    <col min="30" max="30" width="12.88671875" style="241" customWidth="1"/>
    <col min="31" max="32" width="12.88671875" style="240" customWidth="1"/>
    <col min="33" max="33" width="12.88671875" style="241" customWidth="1"/>
    <col min="34" max="43" width="12.88671875" style="240" customWidth="1"/>
    <col min="44" max="45" width="12.88671875" style="239" customWidth="1"/>
    <col min="46" max="47" width="12.88671875" style="259" customWidth="1"/>
    <col min="48" max="63" width="12.88671875" style="224" customWidth="1"/>
    <col min="64" max="16384" width="11.44140625" style="224"/>
  </cols>
  <sheetData>
    <row r="1" spans="1:36" ht="24.6">
      <c r="B1" s="228" t="s">
        <v>237</v>
      </c>
      <c r="C1" s="255"/>
      <c r="D1" s="255"/>
      <c r="E1" s="255"/>
      <c r="F1" s="255"/>
      <c r="G1" s="255"/>
      <c r="H1" s="255"/>
      <c r="I1" s="255"/>
      <c r="J1" s="255"/>
      <c r="K1" s="255"/>
      <c r="T1" s="238"/>
      <c r="U1" s="238"/>
      <c r="V1" s="238"/>
      <c r="W1" s="238"/>
      <c r="X1" s="238"/>
      <c r="Y1" s="238"/>
      <c r="Z1" s="240" t="s">
        <v>229</v>
      </c>
    </row>
    <row r="2" spans="1:36" ht="15" customHeight="1">
      <c r="A2" s="238"/>
      <c r="B2" s="238"/>
      <c r="C2" s="238"/>
      <c r="D2" s="238"/>
      <c r="E2" s="238"/>
      <c r="F2" s="238"/>
      <c r="G2" s="238"/>
      <c r="H2" s="238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38"/>
      <c r="U2" s="238"/>
      <c r="V2" s="238"/>
      <c r="W2" s="238"/>
      <c r="X2" s="238"/>
      <c r="Y2" s="238"/>
      <c r="Z2" s="240" t="s">
        <v>238</v>
      </c>
    </row>
    <row r="3" spans="1:36" ht="15" customHeight="1">
      <c r="A3" s="238"/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40" t="s">
        <v>239</v>
      </c>
    </row>
    <row r="4" spans="1:36" ht="15" customHeight="1">
      <c r="A4" s="238"/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Y4" s="238"/>
      <c r="Z4" s="240" t="s">
        <v>232</v>
      </c>
    </row>
    <row r="5" spans="1:36" ht="15" customHeight="1">
      <c r="A5" s="238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Y5" s="238"/>
      <c r="Z5" s="240" t="s">
        <v>233</v>
      </c>
    </row>
    <row r="6" spans="1:36" ht="15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3" t="s">
        <v>172</v>
      </c>
      <c r="Y6" s="238"/>
    </row>
    <row r="7" spans="1:36" ht="15" customHeight="1">
      <c r="A7" s="238"/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Y7" s="238"/>
      <c r="Z7" s="242" t="s">
        <v>201</v>
      </c>
      <c r="AC7" s="242" t="s">
        <v>202</v>
      </c>
      <c r="AF7" s="242" t="s">
        <v>203</v>
      </c>
    </row>
    <row r="8" spans="1:36" ht="15" customHeight="1">
      <c r="A8" s="238"/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AB8" s="256"/>
    </row>
    <row r="9" spans="1:36" ht="15" customHeight="1">
      <c r="A9" s="238"/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57">
        <v>44317</v>
      </c>
      <c r="AA9" s="241">
        <v>-3.2296930744679743E-2</v>
      </c>
      <c r="AC9" s="257">
        <v>44317</v>
      </c>
      <c r="AD9" s="241">
        <v>-0.11998134809660414</v>
      </c>
      <c r="AF9" s="257">
        <v>44317</v>
      </c>
      <c r="AG9" s="241">
        <v>-3.7170017837479606E-2</v>
      </c>
      <c r="AI9" s="240" t="s">
        <v>224</v>
      </c>
      <c r="AJ9" s="240">
        <v>2022</v>
      </c>
    </row>
    <row r="10" spans="1:36" ht="15" customHeight="1">
      <c r="A10" s="238"/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57">
        <v>44348</v>
      </c>
      <c r="AA10" s="241">
        <v>-1.1005170745848858E-2</v>
      </c>
      <c r="AC10" s="257">
        <v>44348</v>
      </c>
      <c r="AD10" s="241">
        <v>-0.10232649483950539</v>
      </c>
      <c r="AF10" s="257">
        <v>44348</v>
      </c>
      <c r="AG10" s="241">
        <v>-1.2050849946496668E-2</v>
      </c>
      <c r="AI10" s="240" t="s">
        <v>234</v>
      </c>
      <c r="AJ10" s="240">
        <v>2021</v>
      </c>
    </row>
    <row r="11" spans="1:36" ht="15" customHeight="1">
      <c r="A11" s="238"/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57">
        <v>44378</v>
      </c>
      <c r="AA11" s="241">
        <v>8.66948879794208E-3</v>
      </c>
      <c r="AC11" s="257">
        <v>44378</v>
      </c>
      <c r="AD11" s="241">
        <v>-8.4529350113766957E-2</v>
      </c>
      <c r="AF11" s="257">
        <v>44378</v>
      </c>
      <c r="AG11" s="241">
        <v>2.5150005073011385E-2</v>
      </c>
    </row>
    <row r="12" spans="1:36" ht="15" customHeight="1">
      <c r="A12" s="238"/>
      <c r="B12" s="238"/>
      <c r="C12" s="238"/>
      <c r="D12" s="238"/>
      <c r="E12" s="238"/>
      <c r="F12" s="23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57">
        <v>44409</v>
      </c>
      <c r="AA12" s="241">
        <v>2.9931900021573341E-2</v>
      </c>
      <c r="AC12" s="257">
        <v>44409</v>
      </c>
      <c r="AD12" s="241">
        <v>-5.1002474440878132E-2</v>
      </c>
      <c r="AF12" s="257">
        <v>44409</v>
      </c>
      <c r="AG12" s="241">
        <v>6.3674387055334444E-2</v>
      </c>
      <c r="AI12" s="240" t="s">
        <v>240</v>
      </c>
      <c r="AJ12" s="240">
        <v>2021</v>
      </c>
    </row>
    <row r="13" spans="1:36" ht="15" customHeight="1">
      <c r="A13" s="238"/>
      <c r="B13" s="238"/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57">
        <v>44440</v>
      </c>
      <c r="AA13" s="241">
        <v>3.97519268810737E-2</v>
      </c>
      <c r="AC13" s="257">
        <v>44440</v>
      </c>
      <c r="AD13" s="241">
        <v>-3.3297327642771393E-2</v>
      </c>
      <c r="AF13" s="257">
        <v>44440</v>
      </c>
      <c r="AG13" s="241">
        <v>7.594563941478924E-2</v>
      </c>
      <c r="AI13" s="240" t="s">
        <v>241</v>
      </c>
      <c r="AJ13" s="240">
        <v>2020</v>
      </c>
    </row>
    <row r="14" spans="1:36" ht="15" customHeight="1">
      <c r="A14" s="238"/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57">
        <v>44470</v>
      </c>
      <c r="AA14" s="241">
        <v>4.7019546728201363E-2</v>
      </c>
      <c r="AC14" s="257">
        <v>44470</v>
      </c>
      <c r="AD14" s="241">
        <v>-1.5802786353800967E-2</v>
      </c>
      <c r="AF14" s="257">
        <v>44470</v>
      </c>
      <c r="AG14" s="241">
        <v>8.1584418758764626E-2</v>
      </c>
    </row>
    <row r="15" spans="1:36" ht="15" customHeight="1">
      <c r="A15" s="238"/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57">
        <v>44501</v>
      </c>
      <c r="AA15" s="241">
        <v>5.085808247340836E-2</v>
      </c>
      <c r="AC15" s="257">
        <v>44501</v>
      </c>
      <c r="AD15" s="241">
        <v>9.0658047011240236E-3</v>
      </c>
      <c r="AF15" s="257">
        <v>44501</v>
      </c>
      <c r="AG15" s="241">
        <v>7.6307982020327222E-2</v>
      </c>
    </row>
    <row r="16" spans="1:36" ht="15" customHeight="1">
      <c r="A16" s="238"/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57">
        <v>44531</v>
      </c>
      <c r="AA16" s="241">
        <v>5.608495042650645E-2</v>
      </c>
      <c r="AC16" s="257">
        <v>44531</v>
      </c>
      <c r="AD16" s="241">
        <v>2.3705487428082678E-2</v>
      </c>
      <c r="AF16" s="257">
        <v>44531</v>
      </c>
      <c r="AG16" s="241">
        <v>0.10195977755221521</v>
      </c>
    </row>
    <row r="17" spans="1:33" ht="15" customHeight="1">
      <c r="A17" s="238"/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57">
        <v>44562</v>
      </c>
      <c r="AA17" s="241">
        <v>7.1227417592410941E-2</v>
      </c>
      <c r="AC17" s="257">
        <v>44562</v>
      </c>
      <c r="AD17" s="241">
        <v>5.3519169791040752E-2</v>
      </c>
      <c r="AF17" s="257">
        <v>44562</v>
      </c>
      <c r="AG17" s="241">
        <v>0.1334081155887506</v>
      </c>
    </row>
    <row r="18" spans="1:33" ht="15" customHeight="1">
      <c r="A18" s="238"/>
      <c r="B18" s="238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57">
        <v>44593</v>
      </c>
      <c r="AA18" s="241">
        <v>8.3562457782957289E-2</v>
      </c>
      <c r="AC18" s="257">
        <v>44593</v>
      </c>
      <c r="AD18" s="241">
        <v>7.6773347988849994E-2</v>
      </c>
      <c r="AF18" s="257">
        <v>44593</v>
      </c>
      <c r="AG18" s="241">
        <v>0.1555430364760727</v>
      </c>
    </row>
    <row r="19" spans="1:33" ht="15" customHeight="1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57">
        <v>44621</v>
      </c>
      <c r="AA19" s="241">
        <v>7.8080732102192199E-2</v>
      </c>
      <c r="AC19" s="257">
        <v>44621</v>
      </c>
      <c r="AD19" s="241">
        <v>8.4742533114256557E-2</v>
      </c>
      <c r="AF19" s="257">
        <v>44621</v>
      </c>
      <c r="AG19" s="241">
        <v>0.14259110757126067</v>
      </c>
    </row>
    <row r="20" spans="1:33" ht="15" customHeight="1">
      <c r="A20" s="238"/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57">
        <v>44652</v>
      </c>
      <c r="AA20" s="241">
        <v>7.6313070552057813E-2</v>
      </c>
      <c r="AC20" s="257">
        <v>44652</v>
      </c>
      <c r="AD20" s="241">
        <v>0.11097691956717298</v>
      </c>
      <c r="AF20" s="257">
        <v>44652</v>
      </c>
      <c r="AG20" s="241">
        <v>0.1326808570134152</v>
      </c>
    </row>
    <row r="21" spans="1:33" ht="15" customHeight="1">
      <c r="A21" s="238"/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57">
        <v>44682</v>
      </c>
      <c r="AA21" s="241">
        <v>7.2394562929306266E-2</v>
      </c>
      <c r="AC21" s="257">
        <v>44682</v>
      </c>
      <c r="AD21" s="241">
        <v>0.11185638363589362</v>
      </c>
      <c r="AF21" s="257">
        <v>44682</v>
      </c>
      <c r="AG21" s="241">
        <v>0.12244288020059485</v>
      </c>
    </row>
    <row r="22" spans="1:33" ht="15" customHeight="1">
      <c r="A22" s="238"/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57">
        <v>44714</v>
      </c>
      <c r="AA22" s="241">
        <v>6.9203336991928807E-2</v>
      </c>
      <c r="AC22" s="257">
        <v>44714</v>
      </c>
      <c r="AD22" s="241">
        <v>0.11882288471304064</v>
      </c>
      <c r="AF22" s="257">
        <v>44714</v>
      </c>
      <c r="AG22" s="241">
        <v>0.11829641826116016</v>
      </c>
    </row>
    <row r="23" spans="1:33" ht="15" customHeight="1">
      <c r="A23" s="238"/>
      <c r="B23" s="238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57">
        <v>44746</v>
      </c>
      <c r="AA23" s="241">
        <v>6.5443991271084065E-2</v>
      </c>
      <c r="AC23" s="257">
        <v>44746</v>
      </c>
      <c r="AD23" s="241">
        <v>0.12359190634146017</v>
      </c>
      <c r="AF23" s="257">
        <v>44746</v>
      </c>
      <c r="AG23" s="241">
        <v>0.1027128944258493</v>
      </c>
    </row>
    <row r="24" spans="1:33" ht="15" customHeight="1">
      <c r="A24" s="238"/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58"/>
      <c r="AC24" s="258"/>
      <c r="AF24" s="258"/>
    </row>
    <row r="25" spans="1:33" ht="15" customHeight="1">
      <c r="A25" s="238"/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58"/>
      <c r="AF25" s="258"/>
    </row>
    <row r="26" spans="1:33" ht="15" customHeight="1">
      <c r="A26" s="238"/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</row>
    <row r="27" spans="1:33" ht="15" customHeight="1">
      <c r="A27" s="238"/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</row>
    <row r="28" spans="1:33" ht="15" customHeight="1">
      <c r="A28" s="238"/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</row>
    <row r="29" spans="1:33" ht="15" customHeight="1">
      <c r="A29" s="238"/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</row>
    <row r="30" spans="1:33" ht="15" customHeight="1">
      <c r="A30" s="238"/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</row>
    <row r="31" spans="1:33" ht="15" customHeight="1">
      <c r="A31" s="238"/>
      <c r="B31" s="238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</row>
    <row r="32" spans="1:33" ht="15" customHeight="1">
      <c r="A32" s="238"/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</row>
    <row r="33" spans="1:36" ht="15" customHeight="1">
      <c r="A33" s="238"/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</row>
    <row r="34" spans="1:36" ht="15" customHeight="1">
      <c r="A34" s="238"/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42" t="s">
        <v>216</v>
      </c>
      <c r="AC34" s="242" t="s">
        <v>217</v>
      </c>
      <c r="AF34" s="242" t="s">
        <v>218</v>
      </c>
    </row>
    <row r="35" spans="1:36" ht="15" customHeight="1">
      <c r="A35" s="238"/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</row>
    <row r="36" spans="1:36" ht="15" customHeight="1">
      <c r="A36" s="238"/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57">
        <v>44317</v>
      </c>
      <c r="AA36" s="241">
        <v>3.3176820471204849E-2</v>
      </c>
      <c r="AC36" s="257">
        <v>44317</v>
      </c>
      <c r="AD36" s="241">
        <v>5.6149073775790724E-2</v>
      </c>
      <c r="AF36" s="257">
        <v>44317</v>
      </c>
      <c r="AG36" s="241">
        <v>3.0713666235557043E-2</v>
      </c>
      <c r="AI36" s="240" t="s">
        <v>226</v>
      </c>
      <c r="AJ36" s="240">
        <v>2022</v>
      </c>
    </row>
    <row r="37" spans="1:36" ht="15" customHeight="1">
      <c r="A37" s="238"/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57">
        <v>44348</v>
      </c>
      <c r="AA37" s="241">
        <v>5.4478845436970291E-2</v>
      </c>
      <c r="AC37" s="257">
        <v>44348</v>
      </c>
      <c r="AD37" s="241">
        <v>6.6461848107498292E-2</v>
      </c>
      <c r="AF37" s="257">
        <v>44348</v>
      </c>
      <c r="AG37" s="241">
        <v>5.3775140462097824E-2</v>
      </c>
      <c r="AI37" s="240" t="s">
        <v>236</v>
      </c>
      <c r="AJ37" s="240">
        <v>2021</v>
      </c>
    </row>
    <row r="38" spans="1:36" ht="15" customHeight="1">
      <c r="A38" s="238"/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57">
        <v>44378</v>
      </c>
      <c r="AA38" s="241">
        <v>6.8277349830211873E-2</v>
      </c>
      <c r="AC38" s="257">
        <v>44378</v>
      </c>
      <c r="AD38" s="241">
        <v>8.08038726901944E-2</v>
      </c>
      <c r="AF38" s="257">
        <v>44378</v>
      </c>
      <c r="AG38" s="241">
        <v>7.2996350315848127E-2</v>
      </c>
    </row>
    <row r="39" spans="1:36" ht="15" customHeight="1">
      <c r="A39" s="238"/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57">
        <v>44409</v>
      </c>
      <c r="AA39" s="241">
        <v>7.3581722612025266E-2</v>
      </c>
      <c r="AC39" s="257">
        <v>44409</v>
      </c>
      <c r="AD39" s="241">
        <v>7.8527995959128849E-2</v>
      </c>
      <c r="AF39" s="257">
        <v>44409</v>
      </c>
      <c r="AG39" s="241">
        <v>7.8639977385228974E-2</v>
      </c>
      <c r="AI39" s="240" t="s">
        <v>242</v>
      </c>
      <c r="AJ39" s="240">
        <v>2021</v>
      </c>
    </row>
    <row r="40" spans="1:36" ht="15" customHeight="1">
      <c r="A40" s="238"/>
      <c r="B40" s="238"/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57">
        <v>44440</v>
      </c>
      <c r="AA40" s="241">
        <v>7.5245212739847314E-2</v>
      </c>
      <c r="AC40" s="257">
        <v>44440</v>
      </c>
      <c r="AD40" s="241">
        <v>7.1150979713181212E-2</v>
      </c>
      <c r="AF40" s="257">
        <v>44440</v>
      </c>
      <c r="AG40" s="241">
        <v>8.127261172729433E-2</v>
      </c>
      <c r="AI40" s="240" t="s">
        <v>243</v>
      </c>
      <c r="AJ40" s="240">
        <v>2020</v>
      </c>
    </row>
    <row r="41" spans="1:36" ht="15" customHeight="1">
      <c r="A41" s="238"/>
      <c r="B41" s="238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57">
        <v>44470</v>
      </c>
      <c r="AA41" s="241">
        <v>7.4580264859136353E-2</v>
      </c>
      <c r="AC41" s="257">
        <v>44470</v>
      </c>
      <c r="AD41" s="241">
        <v>5.9588156124762294E-2</v>
      </c>
      <c r="AF41" s="257">
        <v>44470</v>
      </c>
      <c r="AG41" s="241">
        <v>7.6571233412972506E-2</v>
      </c>
    </row>
    <row r="42" spans="1:36" ht="15" customHeight="1">
      <c r="A42" s="238"/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57">
        <v>44501</v>
      </c>
      <c r="AA42" s="241">
        <v>6.537393231964686E-2</v>
      </c>
      <c r="AC42" s="257">
        <v>44501</v>
      </c>
      <c r="AD42" s="241">
        <v>4.0020850607342881E-2</v>
      </c>
      <c r="AF42" s="257">
        <v>44501</v>
      </c>
      <c r="AG42" s="241">
        <v>6.6674097100036675E-2</v>
      </c>
    </row>
    <row r="43" spans="1:36" ht="15" customHeight="1">
      <c r="A43" s="238"/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57">
        <v>44531</v>
      </c>
      <c r="AA43" s="241">
        <v>5.6370216489294196E-2</v>
      </c>
      <c r="AC43" s="257">
        <v>44531</v>
      </c>
      <c r="AD43" s="241">
        <v>2.2421777253976812E-2</v>
      </c>
      <c r="AF43" s="257">
        <v>44531</v>
      </c>
      <c r="AG43" s="241">
        <v>5.6038250010495713E-2</v>
      </c>
    </row>
    <row r="44" spans="1:36" ht="15" customHeight="1">
      <c r="A44" s="238"/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57">
        <v>44562</v>
      </c>
      <c r="AA44" s="241">
        <v>5.6541730906002952E-2</v>
      </c>
      <c r="AC44" s="257">
        <v>44562</v>
      </c>
      <c r="AD44" s="241">
        <v>1.3965485222009164E-2</v>
      </c>
      <c r="AF44" s="257">
        <v>44562</v>
      </c>
      <c r="AG44" s="241">
        <v>5.1275982464107132E-2</v>
      </c>
    </row>
    <row r="45" spans="1:36" ht="15" customHeight="1">
      <c r="A45" s="238"/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57">
        <v>44593</v>
      </c>
      <c r="AA45" s="241">
        <v>5.7677949004432211E-2</v>
      </c>
      <c r="AC45" s="257">
        <v>44593</v>
      </c>
      <c r="AD45" s="241">
        <v>8.7786489405812067E-3</v>
      </c>
      <c r="AF45" s="257">
        <v>44593</v>
      </c>
      <c r="AG45" s="241">
        <v>5.127725370591122E-2</v>
      </c>
    </row>
    <row r="46" spans="1:36" ht="15" customHeight="1">
      <c r="A46" s="238"/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57">
        <v>44621</v>
      </c>
      <c r="AA46" s="241">
        <v>4.5523648250621565E-2</v>
      </c>
      <c r="AC46" s="257">
        <v>44621</v>
      </c>
      <c r="AD46" s="241">
        <v>-3.7863608876990895E-3</v>
      </c>
      <c r="AF46" s="257">
        <v>44621</v>
      </c>
      <c r="AG46" s="241">
        <v>3.7063786393869119E-2</v>
      </c>
    </row>
    <row r="47" spans="1:36" ht="15" customHeight="1">
      <c r="A47" s="238"/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57">
        <v>44652</v>
      </c>
      <c r="AA47" s="241">
        <v>2.913249490708722E-2</v>
      </c>
      <c r="AC47" s="257">
        <v>44652</v>
      </c>
      <c r="AD47" s="241">
        <v>-1.6677794302476911E-2</v>
      </c>
      <c r="AF47" s="257">
        <v>44652</v>
      </c>
      <c r="AG47" s="241">
        <v>2.3455283267629311E-2</v>
      </c>
    </row>
    <row r="48" spans="1:36" ht="15" customHeight="1">
      <c r="A48" s="238"/>
      <c r="B48" s="238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57">
        <v>44682</v>
      </c>
      <c r="AA48" s="241">
        <v>2.4188659435443471E-2</v>
      </c>
      <c r="AC48" s="257">
        <v>44682</v>
      </c>
      <c r="AD48" s="241">
        <v>-1.904209853828874E-2</v>
      </c>
      <c r="AF48" s="257">
        <v>44682</v>
      </c>
      <c r="AG48" s="241">
        <v>2.1281096259066032E-2</v>
      </c>
    </row>
    <row r="49" spans="1:33" ht="15" customHeight="1">
      <c r="A49" s="238"/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57">
        <v>44714</v>
      </c>
      <c r="AA49" s="241">
        <v>1.5228245141246361E-2</v>
      </c>
      <c r="AC49" s="257">
        <v>44714</v>
      </c>
      <c r="AD49" s="241">
        <v>-2.8462136215130586E-2</v>
      </c>
      <c r="AF49" s="257">
        <v>44714</v>
      </c>
      <c r="AG49" s="241">
        <v>9.0246756242657964E-3</v>
      </c>
    </row>
    <row r="50" spans="1:33" ht="15" customHeight="1">
      <c r="A50" s="238"/>
      <c r="B50" s="238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57">
        <v>44746</v>
      </c>
      <c r="AA50" s="241">
        <v>9.7482854527903839E-3</v>
      </c>
      <c r="AC50" s="257">
        <v>44746</v>
      </c>
      <c r="AD50" s="241">
        <v>-3.4877221187902305E-2</v>
      </c>
      <c r="AF50" s="257">
        <v>44746</v>
      </c>
      <c r="AG50" s="241">
        <v>-1.4106472028349514E-3</v>
      </c>
    </row>
    <row r="51" spans="1:33" ht="15" customHeight="1">
      <c r="A51" s="238"/>
      <c r="B51" s="238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58"/>
      <c r="AC51" s="258"/>
      <c r="AF51" s="258"/>
    </row>
    <row r="52" spans="1:33" ht="15" customHeight="1">
      <c r="A52" s="238"/>
      <c r="B52" s="238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58"/>
      <c r="AF52" s="258"/>
    </row>
    <row r="53" spans="1:33" ht="15" customHeight="1">
      <c r="A53" s="238"/>
      <c r="B53" s="238"/>
      <c r="C53" s="238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58"/>
      <c r="AF53" s="258"/>
    </row>
    <row r="54" spans="1:33" ht="15" customHeight="1">
      <c r="A54" s="238"/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AF54" s="258"/>
    </row>
    <row r="55" spans="1:33" ht="15" customHeight="1">
      <c r="A55" s="238"/>
      <c r="B55" s="238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</row>
    <row r="56" spans="1:33" ht="15" customHeight="1">
      <c r="A56" s="238"/>
      <c r="B56" s="238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</row>
    <row r="57" spans="1:33" ht="15" customHeight="1">
      <c r="A57" s="238"/>
      <c r="B57" s="238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</row>
    <row r="58" spans="1:33" ht="15" customHeight="1">
      <c r="A58" s="238"/>
      <c r="B58" s="238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53452-122E-4B73-B8F0-9E673869C75E}">
  <sheetPr codeName="Hoja5">
    <pageSetUpPr fitToPage="1"/>
  </sheetPr>
  <dimension ref="A1:O62"/>
  <sheetViews>
    <sheetView zoomScale="80" zoomScaleNormal="80" workbookViewId="0"/>
  </sheetViews>
  <sheetFormatPr baseColWidth="10" defaultColWidth="11.44140625" defaultRowHeight="14.4"/>
  <cols>
    <col min="1" max="1" width="39.6640625" customWidth="1"/>
    <col min="2" max="2" width="42.109375" customWidth="1"/>
    <col min="3" max="4" width="14.6640625" customWidth="1"/>
    <col min="5" max="5" width="16.6640625" customWidth="1"/>
    <col min="6" max="6" width="8" customWidth="1"/>
    <col min="7" max="8" width="14.6640625" customWidth="1"/>
    <col min="9" max="9" width="16.6640625" customWidth="1"/>
    <col min="10" max="10" width="8" customWidth="1"/>
    <col min="11" max="12" width="14.6640625" customWidth="1"/>
    <col min="13" max="13" width="16.6640625" customWidth="1"/>
    <col min="14" max="14" width="8" customWidth="1"/>
  </cols>
  <sheetData>
    <row r="1" spans="1:15" ht="19.2" customHeight="1">
      <c r="A1" s="32" t="s">
        <v>47</v>
      </c>
      <c r="B1" s="32"/>
      <c r="C1" s="82"/>
      <c r="D1" s="32"/>
      <c r="E1" s="32"/>
      <c r="H1" s="32"/>
      <c r="I1" s="32"/>
      <c r="L1" s="32"/>
      <c r="M1" s="32"/>
    </row>
    <row r="2" spans="1:15" ht="15" customHeight="1">
      <c r="A2" s="79"/>
      <c r="B2" s="79"/>
      <c r="C2" s="82"/>
    </row>
    <row r="3" spans="1:15" ht="15" customHeight="1">
      <c r="A3" s="82"/>
      <c r="B3" s="82"/>
      <c r="C3" s="82"/>
    </row>
    <row r="4" spans="1:15" ht="15" customHeight="1">
      <c r="A4" s="83" t="s">
        <v>51</v>
      </c>
      <c r="B4" s="31"/>
      <c r="N4" s="113" t="s">
        <v>172</v>
      </c>
    </row>
    <row r="5" spans="1:15" ht="19.2" customHeight="1">
      <c r="A5" s="83"/>
      <c r="B5" s="83"/>
      <c r="C5" s="270" t="s">
        <v>3</v>
      </c>
      <c r="D5" s="270"/>
      <c r="E5" s="270"/>
      <c r="F5" s="270"/>
      <c r="G5" s="270" t="s">
        <v>4</v>
      </c>
      <c r="H5" s="270"/>
      <c r="I5" s="270"/>
      <c r="J5" s="270"/>
      <c r="K5" s="270" t="s">
        <v>5</v>
      </c>
      <c r="L5" s="270"/>
      <c r="M5" s="270"/>
      <c r="N5" s="270"/>
    </row>
    <row r="6" spans="1:15" ht="19.5" customHeight="1">
      <c r="A6" s="278" t="s">
        <v>88</v>
      </c>
      <c r="B6" s="278"/>
      <c r="C6" s="271" t="s">
        <v>89</v>
      </c>
      <c r="D6" s="271"/>
      <c r="E6" s="272" t="s">
        <v>12</v>
      </c>
      <c r="F6" s="272"/>
      <c r="G6" s="272" t="s">
        <v>89</v>
      </c>
      <c r="H6" s="272"/>
      <c r="I6" s="272" t="s">
        <v>12</v>
      </c>
      <c r="J6" s="272"/>
      <c r="K6" s="272" t="s">
        <v>89</v>
      </c>
      <c r="L6" s="272"/>
      <c r="M6" s="272" t="s">
        <v>12</v>
      </c>
      <c r="N6" s="272"/>
    </row>
    <row r="7" spans="1:15" ht="19.5" customHeight="1">
      <c r="A7" s="278"/>
      <c r="B7" s="278"/>
      <c r="C7" s="180">
        <v>2025</v>
      </c>
      <c r="D7" s="180">
        <v>2026</v>
      </c>
      <c r="E7" s="88" t="s">
        <v>13</v>
      </c>
      <c r="F7" s="88" t="s">
        <v>14</v>
      </c>
      <c r="G7" s="180">
        <v>2025</v>
      </c>
      <c r="H7" s="180">
        <v>2026</v>
      </c>
      <c r="I7" s="88" t="s">
        <v>13</v>
      </c>
      <c r="J7" s="88" t="s">
        <v>14</v>
      </c>
      <c r="K7" s="180">
        <v>2025</v>
      </c>
      <c r="L7" s="180">
        <v>2026</v>
      </c>
      <c r="M7" s="88" t="s">
        <v>13</v>
      </c>
      <c r="N7" s="88" t="s">
        <v>14</v>
      </c>
    </row>
    <row r="8" spans="1:15" s="138" customFormat="1" ht="19.5" customHeight="1">
      <c r="A8" s="181" t="s">
        <v>90</v>
      </c>
      <c r="B8" s="182" t="s">
        <v>91</v>
      </c>
      <c r="C8" s="183">
        <v>34843923</v>
      </c>
      <c r="D8" s="184">
        <v>35170515</v>
      </c>
      <c r="E8" s="185">
        <v>326592</v>
      </c>
      <c r="F8" s="186">
        <v>0.93729974090460644</v>
      </c>
      <c r="G8" s="187">
        <v>0</v>
      </c>
      <c r="H8" s="184">
        <v>0</v>
      </c>
      <c r="I8" s="185">
        <v>0</v>
      </c>
      <c r="J8" s="186" t="s">
        <v>151</v>
      </c>
      <c r="K8" s="187">
        <v>3822</v>
      </c>
      <c r="L8" s="184">
        <v>2564</v>
      </c>
      <c r="M8" s="185">
        <v>-1258</v>
      </c>
      <c r="N8" s="186">
        <v>-32.914704343275773</v>
      </c>
      <c r="O8" s="152"/>
    </row>
    <row r="9" spans="1:15" s="138" customFormat="1" ht="19.5" customHeight="1">
      <c r="A9" s="181" t="s">
        <v>90</v>
      </c>
      <c r="B9" s="182" t="s">
        <v>92</v>
      </c>
      <c r="C9" s="183">
        <v>6497866</v>
      </c>
      <c r="D9" s="184">
        <v>7177238</v>
      </c>
      <c r="E9" s="185">
        <v>679372</v>
      </c>
      <c r="F9" s="186">
        <v>10.4553094816052</v>
      </c>
      <c r="G9" s="187">
        <v>0</v>
      </c>
      <c r="H9" s="184">
        <v>0</v>
      </c>
      <c r="I9" s="185">
        <v>0</v>
      </c>
      <c r="J9" s="186" t="s">
        <v>151</v>
      </c>
      <c r="K9" s="187">
        <v>273460</v>
      </c>
      <c r="L9" s="184">
        <v>285021</v>
      </c>
      <c r="M9" s="185">
        <v>11561</v>
      </c>
      <c r="N9" s="186">
        <v>4.2276749798873681</v>
      </c>
      <c r="O9" s="152"/>
    </row>
    <row r="10" spans="1:15" s="138" customFormat="1" ht="19.5" customHeight="1">
      <c r="A10" s="181" t="s">
        <v>90</v>
      </c>
      <c r="B10" s="182" t="s">
        <v>93</v>
      </c>
      <c r="C10" s="183">
        <v>14401464</v>
      </c>
      <c r="D10" s="184">
        <v>13847446</v>
      </c>
      <c r="E10" s="185">
        <v>-554018</v>
      </c>
      <c r="F10" s="186">
        <v>-3.8469561150171931</v>
      </c>
      <c r="G10" s="187">
        <v>0</v>
      </c>
      <c r="H10" s="184">
        <v>0</v>
      </c>
      <c r="I10" s="185">
        <v>0</v>
      </c>
      <c r="J10" s="186" t="s">
        <v>151</v>
      </c>
      <c r="K10" s="187">
        <v>21559</v>
      </c>
      <c r="L10" s="184">
        <v>33288</v>
      </c>
      <c r="M10" s="185">
        <v>11729</v>
      </c>
      <c r="N10" s="186">
        <v>54.404193144394441</v>
      </c>
      <c r="O10" s="152"/>
    </row>
    <row r="11" spans="1:15" s="138" customFormat="1" ht="19.5" customHeight="1">
      <c r="A11" s="181" t="s">
        <v>90</v>
      </c>
      <c r="B11" s="182" t="s">
        <v>94</v>
      </c>
      <c r="C11" s="183">
        <v>12284286</v>
      </c>
      <c r="D11" s="184">
        <v>13660689</v>
      </c>
      <c r="E11" s="185">
        <v>1376403</v>
      </c>
      <c r="F11" s="186">
        <v>11.204582830455109</v>
      </c>
      <c r="G11" s="187">
        <v>0</v>
      </c>
      <c r="H11" s="184">
        <v>0</v>
      </c>
      <c r="I11" s="185">
        <v>0</v>
      </c>
      <c r="J11" s="186" t="s">
        <v>151</v>
      </c>
      <c r="K11" s="187">
        <v>9788</v>
      </c>
      <c r="L11" s="184">
        <v>7543</v>
      </c>
      <c r="M11" s="185">
        <v>-2245</v>
      </c>
      <c r="N11" s="186">
        <v>-22.936248467511231</v>
      </c>
      <c r="O11" s="152"/>
    </row>
    <row r="12" spans="1:15" s="138" customFormat="1" ht="19.5" customHeight="1">
      <c r="A12" s="181" t="s">
        <v>90</v>
      </c>
      <c r="B12" s="182" t="s">
        <v>95</v>
      </c>
      <c r="C12" s="183">
        <v>3303720</v>
      </c>
      <c r="D12" s="184">
        <v>3552708</v>
      </c>
      <c r="E12" s="185">
        <v>248988</v>
      </c>
      <c r="F12" s="186">
        <v>7.5365951109658198</v>
      </c>
      <c r="G12" s="187">
        <v>0</v>
      </c>
      <c r="H12" s="184">
        <v>0</v>
      </c>
      <c r="I12" s="185">
        <v>0</v>
      </c>
      <c r="J12" s="186" t="s">
        <v>151</v>
      </c>
      <c r="K12" s="187">
        <v>215854</v>
      </c>
      <c r="L12" s="184">
        <v>248338</v>
      </c>
      <c r="M12" s="185">
        <v>32484</v>
      </c>
      <c r="N12" s="186">
        <v>15.049060939338631</v>
      </c>
      <c r="O12" s="152"/>
    </row>
    <row r="13" spans="1:15" s="138" customFormat="1" ht="19.5" customHeight="1">
      <c r="A13" s="181" t="s">
        <v>90</v>
      </c>
      <c r="B13" s="182" t="s">
        <v>96</v>
      </c>
      <c r="C13" s="183">
        <v>1500366</v>
      </c>
      <c r="D13" s="184">
        <v>1353371</v>
      </c>
      <c r="E13" s="185">
        <v>-146995</v>
      </c>
      <c r="F13" s="186">
        <v>-9.79727613129063</v>
      </c>
      <c r="G13" s="187">
        <v>0</v>
      </c>
      <c r="H13" s="184">
        <v>0</v>
      </c>
      <c r="I13" s="185">
        <v>0</v>
      </c>
      <c r="J13" s="186" t="s">
        <v>151</v>
      </c>
      <c r="K13" s="187">
        <v>77454</v>
      </c>
      <c r="L13" s="184">
        <v>40303</v>
      </c>
      <c r="M13" s="185">
        <v>-37151</v>
      </c>
      <c r="N13" s="186">
        <v>-47.96524388669404</v>
      </c>
      <c r="O13" s="152"/>
    </row>
    <row r="14" spans="1:15" s="138" customFormat="1" ht="19.5" customHeight="1">
      <c r="A14" s="181" t="s">
        <v>90</v>
      </c>
      <c r="B14" s="182" t="s">
        <v>97</v>
      </c>
      <c r="C14" s="183">
        <v>0</v>
      </c>
      <c r="D14" s="184">
        <v>0</v>
      </c>
      <c r="E14" s="185">
        <v>0</v>
      </c>
      <c r="F14" s="186" t="s">
        <v>151</v>
      </c>
      <c r="G14" s="187">
        <v>5174385</v>
      </c>
      <c r="H14" s="184">
        <v>4009809</v>
      </c>
      <c r="I14" s="185">
        <v>-1164576</v>
      </c>
      <c r="J14" s="186">
        <v>-22.506558750460201</v>
      </c>
      <c r="K14" s="187">
        <v>186015</v>
      </c>
      <c r="L14" s="184">
        <v>222125</v>
      </c>
      <c r="M14" s="185">
        <v>36110</v>
      </c>
      <c r="N14" s="186">
        <v>19.41241297744806</v>
      </c>
      <c r="O14" s="152"/>
    </row>
    <row r="15" spans="1:15" s="138" customFormat="1" ht="19.5" customHeight="1">
      <c r="A15" s="181" t="s">
        <v>90</v>
      </c>
      <c r="B15" s="182" t="s">
        <v>98</v>
      </c>
      <c r="C15" s="183">
        <v>10140393</v>
      </c>
      <c r="D15" s="184">
        <v>9315614</v>
      </c>
      <c r="E15" s="185">
        <v>-824779</v>
      </c>
      <c r="F15" s="186">
        <v>-8.133599950218894</v>
      </c>
      <c r="G15" s="187">
        <v>0</v>
      </c>
      <c r="H15" s="184">
        <v>0</v>
      </c>
      <c r="I15" s="185">
        <v>0</v>
      </c>
      <c r="J15" s="186" t="s">
        <v>151</v>
      </c>
      <c r="K15" s="187">
        <v>943</v>
      </c>
      <c r="L15" s="184">
        <v>2190</v>
      </c>
      <c r="M15" s="185">
        <v>1247</v>
      </c>
      <c r="N15" s="186">
        <v>132.23753976670201</v>
      </c>
      <c r="O15" s="152"/>
    </row>
    <row r="16" spans="1:15" s="138" customFormat="1" ht="19.5" customHeight="1">
      <c r="A16" s="181" t="s">
        <v>90</v>
      </c>
      <c r="B16" s="182" t="s">
        <v>99</v>
      </c>
      <c r="C16" s="183">
        <v>2178479</v>
      </c>
      <c r="D16" s="184">
        <v>2422708</v>
      </c>
      <c r="E16" s="185">
        <v>244229</v>
      </c>
      <c r="F16" s="186">
        <v>11.210987115322199</v>
      </c>
      <c r="G16" s="187">
        <v>0</v>
      </c>
      <c r="H16" s="184">
        <v>0</v>
      </c>
      <c r="I16" s="185">
        <v>0</v>
      </c>
      <c r="J16" s="186" t="s">
        <v>151</v>
      </c>
      <c r="K16" s="187">
        <v>630633</v>
      </c>
      <c r="L16" s="184">
        <v>641985</v>
      </c>
      <c r="M16" s="185">
        <v>11352</v>
      </c>
      <c r="N16" s="186">
        <v>1.8000960939246791</v>
      </c>
      <c r="O16" s="152"/>
    </row>
    <row r="17" spans="1:15" s="138" customFormat="1" ht="19.5" customHeight="1">
      <c r="A17" s="181" t="s">
        <v>100</v>
      </c>
      <c r="B17" s="182" t="s">
        <v>101</v>
      </c>
      <c r="C17" s="183">
        <v>0</v>
      </c>
      <c r="D17" s="184">
        <v>0</v>
      </c>
      <c r="E17" s="185">
        <v>0</v>
      </c>
      <c r="F17" s="186" t="s">
        <v>151</v>
      </c>
      <c r="G17" s="187">
        <v>4588626</v>
      </c>
      <c r="H17" s="184">
        <v>2854848</v>
      </c>
      <c r="I17" s="185">
        <v>-1733778</v>
      </c>
      <c r="J17" s="186">
        <v>-37.784251756408118</v>
      </c>
      <c r="K17" s="187">
        <v>30665</v>
      </c>
      <c r="L17" s="184">
        <v>69953</v>
      </c>
      <c r="M17" s="185">
        <v>39288</v>
      </c>
      <c r="N17" s="186">
        <v>128.1200065220936</v>
      </c>
      <c r="O17" s="152"/>
    </row>
    <row r="18" spans="1:15" s="138" customFormat="1" ht="19.5" customHeight="1">
      <c r="A18" s="181" t="s">
        <v>100</v>
      </c>
      <c r="B18" s="182" t="s">
        <v>102</v>
      </c>
      <c r="C18" s="183">
        <v>0</v>
      </c>
      <c r="D18" s="184">
        <v>0</v>
      </c>
      <c r="E18" s="185">
        <v>0</v>
      </c>
      <c r="F18" s="186" t="s">
        <v>151</v>
      </c>
      <c r="G18" s="187">
        <v>3242675</v>
      </c>
      <c r="H18" s="184">
        <v>3413323</v>
      </c>
      <c r="I18" s="185">
        <v>170648</v>
      </c>
      <c r="J18" s="186">
        <v>5.2625687125598404</v>
      </c>
      <c r="K18" s="187">
        <v>1233027</v>
      </c>
      <c r="L18" s="184">
        <v>1290884</v>
      </c>
      <c r="M18" s="185">
        <v>57857</v>
      </c>
      <c r="N18" s="186">
        <v>4.6922735674076819</v>
      </c>
      <c r="O18" s="152"/>
    </row>
    <row r="19" spans="1:15" s="138" customFormat="1" ht="19.5" customHeight="1">
      <c r="A19" s="181" t="s">
        <v>100</v>
      </c>
      <c r="B19" s="182" t="s">
        <v>103</v>
      </c>
      <c r="C19" s="183">
        <v>0</v>
      </c>
      <c r="D19" s="184">
        <v>0</v>
      </c>
      <c r="E19" s="185">
        <v>0</v>
      </c>
      <c r="F19" s="186" t="s">
        <v>151</v>
      </c>
      <c r="G19" s="187">
        <v>1158072</v>
      </c>
      <c r="H19" s="184">
        <v>903110</v>
      </c>
      <c r="I19" s="185">
        <v>-254962</v>
      </c>
      <c r="J19" s="186">
        <v>-22.016074993610079</v>
      </c>
      <c r="K19" s="187">
        <v>731525</v>
      </c>
      <c r="L19" s="184">
        <v>828364</v>
      </c>
      <c r="M19" s="185">
        <v>96839</v>
      </c>
      <c r="N19" s="186">
        <v>13.23796179214655</v>
      </c>
      <c r="O19" s="152"/>
    </row>
    <row r="20" spans="1:15" s="138" customFormat="1" ht="19.5" customHeight="1">
      <c r="A20" s="181" t="s">
        <v>100</v>
      </c>
      <c r="B20" s="182" t="s">
        <v>104</v>
      </c>
      <c r="C20" s="183">
        <v>0</v>
      </c>
      <c r="D20" s="184">
        <v>0</v>
      </c>
      <c r="E20" s="185">
        <v>0</v>
      </c>
      <c r="F20" s="186" t="s">
        <v>151</v>
      </c>
      <c r="G20" s="187">
        <v>242347</v>
      </c>
      <c r="H20" s="184">
        <v>250306</v>
      </c>
      <c r="I20" s="185">
        <v>7959</v>
      </c>
      <c r="J20" s="186">
        <v>3.284133907166165</v>
      </c>
      <c r="K20" s="187">
        <v>9070134</v>
      </c>
      <c r="L20" s="184">
        <v>9373823</v>
      </c>
      <c r="M20" s="185">
        <v>303689</v>
      </c>
      <c r="N20" s="186">
        <v>3.3482305774093248</v>
      </c>
      <c r="O20" s="152"/>
    </row>
    <row r="21" spans="1:15" s="138" customFormat="1" ht="19.5" customHeight="1">
      <c r="A21" s="181" t="s">
        <v>100</v>
      </c>
      <c r="B21" s="182" t="s">
        <v>105</v>
      </c>
      <c r="C21" s="183">
        <v>0</v>
      </c>
      <c r="D21" s="184">
        <v>0</v>
      </c>
      <c r="E21" s="185">
        <v>0</v>
      </c>
      <c r="F21" s="186" t="s">
        <v>151</v>
      </c>
      <c r="G21" s="187">
        <v>0</v>
      </c>
      <c r="H21" s="184">
        <v>0</v>
      </c>
      <c r="I21" s="185">
        <v>0</v>
      </c>
      <c r="J21" s="186" t="s">
        <v>151</v>
      </c>
      <c r="K21" s="187">
        <v>2168748</v>
      </c>
      <c r="L21" s="184">
        <v>2113023</v>
      </c>
      <c r="M21" s="185">
        <v>-55725</v>
      </c>
      <c r="N21" s="186">
        <v>-2.569454819093778</v>
      </c>
      <c r="O21" s="152"/>
    </row>
    <row r="22" spans="1:15" s="138" customFormat="1" ht="19.5" customHeight="1">
      <c r="A22" s="181" t="s">
        <v>106</v>
      </c>
      <c r="B22" s="182" t="s">
        <v>107</v>
      </c>
      <c r="C22" s="183">
        <v>0</v>
      </c>
      <c r="D22" s="184">
        <v>0</v>
      </c>
      <c r="E22" s="185">
        <v>0</v>
      </c>
      <c r="F22" s="186" t="s">
        <v>151</v>
      </c>
      <c r="G22" s="187">
        <v>324083</v>
      </c>
      <c r="H22" s="184">
        <v>358153</v>
      </c>
      <c r="I22" s="185">
        <v>34070</v>
      </c>
      <c r="J22" s="186">
        <v>10.51273902055955</v>
      </c>
      <c r="K22" s="187">
        <v>190160</v>
      </c>
      <c r="L22" s="184">
        <v>154824</v>
      </c>
      <c r="M22" s="185">
        <v>-35336</v>
      </c>
      <c r="N22" s="186">
        <v>-18.582246529238532</v>
      </c>
      <c r="O22" s="152"/>
    </row>
    <row r="23" spans="1:15" s="138" customFormat="1" ht="19.5" customHeight="1">
      <c r="A23" s="181" t="s">
        <v>106</v>
      </c>
      <c r="B23" s="182" t="s">
        <v>108</v>
      </c>
      <c r="C23" s="183">
        <v>42484</v>
      </c>
      <c r="D23" s="184">
        <v>42424</v>
      </c>
      <c r="E23" s="185">
        <v>-60</v>
      </c>
      <c r="F23" s="186">
        <v>-0.14122963939365721</v>
      </c>
      <c r="G23" s="187">
        <v>9448464</v>
      </c>
      <c r="H23" s="184">
        <v>9937505</v>
      </c>
      <c r="I23" s="185">
        <v>489041</v>
      </c>
      <c r="J23" s="186">
        <v>5.1758783226564589</v>
      </c>
      <c r="K23" s="187">
        <v>1791960</v>
      </c>
      <c r="L23" s="184">
        <v>1757192</v>
      </c>
      <c r="M23" s="185">
        <v>-34768</v>
      </c>
      <c r="N23" s="186">
        <v>-1.940221879952674</v>
      </c>
      <c r="O23" s="152"/>
    </row>
    <row r="24" spans="1:15" s="138" customFormat="1" ht="19.5" customHeight="1">
      <c r="A24" s="181" t="s">
        <v>109</v>
      </c>
      <c r="B24" s="182" t="s">
        <v>110</v>
      </c>
      <c r="C24" s="183">
        <v>0</v>
      </c>
      <c r="D24" s="184">
        <v>0</v>
      </c>
      <c r="E24" s="185">
        <v>0</v>
      </c>
      <c r="F24" s="186" t="s">
        <v>151</v>
      </c>
      <c r="G24" s="187">
        <v>188802</v>
      </c>
      <c r="H24" s="184">
        <v>224173</v>
      </c>
      <c r="I24" s="185">
        <v>35371</v>
      </c>
      <c r="J24" s="186">
        <v>18.73444137244309</v>
      </c>
      <c r="K24" s="187">
        <v>17805</v>
      </c>
      <c r="L24" s="184">
        <v>15285</v>
      </c>
      <c r="M24" s="185">
        <v>-2520</v>
      </c>
      <c r="N24" s="186">
        <v>-14.15332771693345</v>
      </c>
      <c r="O24" s="152"/>
    </row>
    <row r="25" spans="1:15" s="138" customFormat="1" ht="19.5" customHeight="1">
      <c r="A25" s="181" t="s">
        <v>109</v>
      </c>
      <c r="B25" s="182" t="s">
        <v>111</v>
      </c>
      <c r="C25" s="183">
        <v>0</v>
      </c>
      <c r="D25" s="184">
        <v>0</v>
      </c>
      <c r="E25" s="185">
        <v>0</v>
      </c>
      <c r="F25" s="186" t="s">
        <v>151</v>
      </c>
      <c r="G25" s="187">
        <v>382479</v>
      </c>
      <c r="H25" s="184">
        <v>437613</v>
      </c>
      <c r="I25" s="185">
        <v>55134</v>
      </c>
      <c r="J25" s="186">
        <v>14.414909053830399</v>
      </c>
      <c r="K25" s="187">
        <v>144558</v>
      </c>
      <c r="L25" s="184">
        <v>104548</v>
      </c>
      <c r="M25" s="185">
        <v>-40010</v>
      </c>
      <c r="N25" s="186">
        <v>-27.677472018151889</v>
      </c>
      <c r="O25" s="152"/>
    </row>
    <row r="26" spans="1:15" s="138" customFormat="1" ht="19.5" customHeight="1">
      <c r="A26" s="181" t="s">
        <v>109</v>
      </c>
      <c r="B26" s="182" t="s">
        <v>112</v>
      </c>
      <c r="C26" s="183">
        <v>211970</v>
      </c>
      <c r="D26" s="184">
        <v>118182</v>
      </c>
      <c r="E26" s="185">
        <v>-93788</v>
      </c>
      <c r="F26" s="186">
        <v>-44.245883851488408</v>
      </c>
      <c r="G26" s="187">
        <v>1814180</v>
      </c>
      <c r="H26" s="184">
        <v>1736311</v>
      </c>
      <c r="I26" s="185">
        <v>-77869</v>
      </c>
      <c r="J26" s="186">
        <v>-4.2922422251375281</v>
      </c>
      <c r="K26" s="187">
        <v>1545643</v>
      </c>
      <c r="L26" s="184">
        <v>1589596</v>
      </c>
      <c r="M26" s="185">
        <v>43953</v>
      </c>
      <c r="N26" s="186">
        <v>2.8436708864854272</v>
      </c>
      <c r="O26" s="152"/>
    </row>
    <row r="27" spans="1:15" s="138" customFormat="1" ht="19.5" customHeight="1">
      <c r="A27" s="181" t="s">
        <v>113</v>
      </c>
      <c r="B27" s="182" t="s">
        <v>114</v>
      </c>
      <c r="C27" s="183">
        <v>14116869</v>
      </c>
      <c r="D27" s="184">
        <v>15829226</v>
      </c>
      <c r="E27" s="185">
        <v>1712357</v>
      </c>
      <c r="F27" s="186">
        <v>12.12986392379217</v>
      </c>
      <c r="G27" s="187">
        <v>1503321</v>
      </c>
      <c r="H27" s="184">
        <v>1341257</v>
      </c>
      <c r="I27" s="185">
        <v>-162064</v>
      </c>
      <c r="J27" s="186">
        <v>-10.78039886358269</v>
      </c>
      <c r="K27" s="187">
        <v>15065094</v>
      </c>
      <c r="L27" s="184">
        <v>13945143</v>
      </c>
      <c r="M27" s="185">
        <v>-1119951</v>
      </c>
      <c r="N27" s="186">
        <v>-7.4340790704658142</v>
      </c>
      <c r="O27" s="152"/>
    </row>
    <row r="28" spans="1:15" s="138" customFormat="1" ht="19.5" customHeight="1">
      <c r="A28" s="181" t="s">
        <v>115</v>
      </c>
      <c r="B28" s="182" t="s">
        <v>116</v>
      </c>
      <c r="C28" s="183">
        <v>1270264</v>
      </c>
      <c r="D28" s="184">
        <v>1211436</v>
      </c>
      <c r="E28" s="185">
        <v>-58828</v>
      </c>
      <c r="F28" s="186">
        <v>-4.6311632857421756</v>
      </c>
      <c r="G28" s="187">
        <v>80735</v>
      </c>
      <c r="H28" s="184">
        <v>61945</v>
      </c>
      <c r="I28" s="185">
        <v>-18790</v>
      </c>
      <c r="J28" s="186">
        <v>-23.273673128135261</v>
      </c>
      <c r="K28" s="187">
        <v>65515</v>
      </c>
      <c r="L28" s="184">
        <v>76821</v>
      </c>
      <c r="M28" s="185">
        <v>11306</v>
      </c>
      <c r="N28" s="186">
        <v>17.25711669083417</v>
      </c>
      <c r="O28" s="152"/>
    </row>
    <row r="29" spans="1:15" s="138" customFormat="1" ht="19.5" customHeight="1">
      <c r="A29" s="181" t="s">
        <v>115</v>
      </c>
      <c r="B29" s="182" t="s">
        <v>117</v>
      </c>
      <c r="C29" s="183">
        <v>0</v>
      </c>
      <c r="D29" s="184">
        <v>0</v>
      </c>
      <c r="E29" s="185">
        <v>0</v>
      </c>
      <c r="F29" s="186" t="s">
        <v>151</v>
      </c>
      <c r="G29" s="187">
        <v>4576819</v>
      </c>
      <c r="H29" s="184">
        <v>4248754</v>
      </c>
      <c r="I29" s="185">
        <v>-328065</v>
      </c>
      <c r="J29" s="186">
        <v>-7.1679697187063747</v>
      </c>
      <c r="K29" s="187">
        <v>762938</v>
      </c>
      <c r="L29" s="184">
        <v>670325</v>
      </c>
      <c r="M29" s="185">
        <v>-92613</v>
      </c>
      <c r="N29" s="186">
        <v>-12.138994256414019</v>
      </c>
      <c r="O29" s="152"/>
    </row>
    <row r="30" spans="1:15" s="138" customFormat="1" ht="19.5" customHeight="1">
      <c r="A30" s="181" t="s">
        <v>115</v>
      </c>
      <c r="B30" s="182" t="s">
        <v>118</v>
      </c>
      <c r="C30" s="183">
        <v>0</v>
      </c>
      <c r="D30" s="184">
        <v>0</v>
      </c>
      <c r="E30" s="185">
        <v>0</v>
      </c>
      <c r="F30" s="186" t="s">
        <v>151</v>
      </c>
      <c r="G30" s="187">
        <v>612142</v>
      </c>
      <c r="H30" s="184">
        <v>923226</v>
      </c>
      <c r="I30" s="185">
        <v>311084</v>
      </c>
      <c r="J30" s="186">
        <v>50.818927634437763</v>
      </c>
      <c r="K30" s="187">
        <v>11161286</v>
      </c>
      <c r="L30" s="184">
        <v>10748859</v>
      </c>
      <c r="M30" s="185">
        <v>-412427</v>
      </c>
      <c r="N30" s="186">
        <v>-3.6951566333843568</v>
      </c>
      <c r="O30" s="152"/>
    </row>
    <row r="31" spans="1:15" s="138" customFormat="1" ht="19.5" customHeight="1">
      <c r="A31" s="181" t="s">
        <v>119</v>
      </c>
      <c r="B31" s="182" t="s">
        <v>120</v>
      </c>
      <c r="C31" s="183">
        <v>0</v>
      </c>
      <c r="D31" s="184">
        <v>0</v>
      </c>
      <c r="E31" s="185">
        <v>0</v>
      </c>
      <c r="F31" s="186" t="s">
        <v>151</v>
      </c>
      <c r="G31" s="187">
        <v>7697393</v>
      </c>
      <c r="H31" s="184">
        <v>8837811</v>
      </c>
      <c r="I31" s="185">
        <v>1140418</v>
      </c>
      <c r="J31" s="186">
        <v>14.815639528863869</v>
      </c>
      <c r="K31" s="187">
        <v>1456058</v>
      </c>
      <c r="L31" s="184">
        <v>1510551</v>
      </c>
      <c r="M31" s="185">
        <v>54493</v>
      </c>
      <c r="N31" s="186">
        <v>3.7425020157164122</v>
      </c>
      <c r="O31" s="152"/>
    </row>
    <row r="32" spans="1:15" s="138" customFormat="1" ht="19.5" customHeight="1">
      <c r="A32" s="181" t="s">
        <v>119</v>
      </c>
      <c r="B32" s="182" t="s">
        <v>121</v>
      </c>
      <c r="C32" s="183">
        <v>0</v>
      </c>
      <c r="D32" s="184">
        <v>0</v>
      </c>
      <c r="E32" s="185">
        <v>0</v>
      </c>
      <c r="F32" s="186" t="s">
        <v>151</v>
      </c>
      <c r="G32" s="187">
        <v>1785961</v>
      </c>
      <c r="H32" s="184">
        <v>1990223</v>
      </c>
      <c r="I32" s="185">
        <v>204262</v>
      </c>
      <c r="J32" s="186">
        <v>11.437091851389811</v>
      </c>
      <c r="K32" s="187">
        <v>169536</v>
      </c>
      <c r="L32" s="184">
        <v>57213</v>
      </c>
      <c r="M32" s="185">
        <v>-112323</v>
      </c>
      <c r="N32" s="186">
        <v>-66.253185164212908</v>
      </c>
      <c r="O32" s="152"/>
    </row>
    <row r="33" spans="1:15" s="138" customFormat="1" ht="19.5" customHeight="1">
      <c r="A33" s="181" t="s">
        <v>119</v>
      </c>
      <c r="B33" s="182" t="s">
        <v>122</v>
      </c>
      <c r="C33" s="183">
        <v>0</v>
      </c>
      <c r="D33" s="184">
        <v>0</v>
      </c>
      <c r="E33" s="185">
        <v>0</v>
      </c>
      <c r="F33" s="186" t="s">
        <v>151</v>
      </c>
      <c r="G33" s="187">
        <v>16618</v>
      </c>
      <c r="H33" s="184">
        <v>44743</v>
      </c>
      <c r="I33" s="185">
        <v>28125</v>
      </c>
      <c r="J33" s="186">
        <v>169.2441930436876</v>
      </c>
      <c r="K33" s="187">
        <v>6211160</v>
      </c>
      <c r="L33" s="184">
        <v>7064387</v>
      </c>
      <c r="M33" s="185">
        <v>853227</v>
      </c>
      <c r="N33" s="186">
        <v>13.73699920787743</v>
      </c>
      <c r="O33" s="152"/>
    </row>
    <row r="34" spans="1:15" s="138" customFormat="1" ht="19.5" customHeight="1">
      <c r="A34" s="181" t="s">
        <v>119</v>
      </c>
      <c r="B34" s="182" t="s">
        <v>123</v>
      </c>
      <c r="C34" s="183">
        <v>68277</v>
      </c>
      <c r="D34" s="184">
        <v>96415</v>
      </c>
      <c r="E34" s="185">
        <v>28138</v>
      </c>
      <c r="F34" s="186">
        <v>41.211535363299497</v>
      </c>
      <c r="G34" s="187">
        <v>0</v>
      </c>
      <c r="H34" s="184">
        <v>0</v>
      </c>
      <c r="I34" s="185">
        <v>0</v>
      </c>
      <c r="J34" s="186" t="s">
        <v>151</v>
      </c>
      <c r="K34" s="187">
        <v>5505177</v>
      </c>
      <c r="L34" s="184">
        <v>4890695</v>
      </c>
      <c r="M34" s="185">
        <v>-614482</v>
      </c>
      <c r="N34" s="186">
        <v>-11.161893613956471</v>
      </c>
      <c r="O34" s="152"/>
    </row>
    <row r="35" spans="1:15" s="138" customFormat="1" ht="19.5" customHeight="1">
      <c r="A35" s="181" t="s">
        <v>119</v>
      </c>
      <c r="B35" s="182" t="s">
        <v>124</v>
      </c>
      <c r="C35" s="183">
        <v>0</v>
      </c>
      <c r="D35" s="184">
        <v>0</v>
      </c>
      <c r="E35" s="185">
        <v>0</v>
      </c>
      <c r="F35" s="186" t="s">
        <v>151</v>
      </c>
      <c r="G35" s="187">
        <v>0</v>
      </c>
      <c r="H35" s="184">
        <v>0</v>
      </c>
      <c r="I35" s="185">
        <v>0</v>
      </c>
      <c r="J35" s="186" t="s">
        <v>151</v>
      </c>
      <c r="K35" s="187">
        <v>2150832</v>
      </c>
      <c r="L35" s="184">
        <v>2257359</v>
      </c>
      <c r="M35" s="185">
        <v>106527</v>
      </c>
      <c r="N35" s="186">
        <v>4.9528275569639959</v>
      </c>
      <c r="O35" s="152"/>
    </row>
    <row r="36" spans="1:15" s="138" customFormat="1" ht="19.5" customHeight="1">
      <c r="A36" s="181" t="s">
        <v>119</v>
      </c>
      <c r="B36" s="182" t="s">
        <v>125</v>
      </c>
      <c r="C36" s="183">
        <v>0</v>
      </c>
      <c r="D36" s="184">
        <v>0</v>
      </c>
      <c r="E36" s="185">
        <v>0</v>
      </c>
      <c r="F36" s="186" t="s">
        <v>151</v>
      </c>
      <c r="G36" s="187">
        <v>0</v>
      </c>
      <c r="H36" s="184">
        <v>0</v>
      </c>
      <c r="I36" s="185">
        <v>0</v>
      </c>
      <c r="J36" s="186" t="s">
        <v>151</v>
      </c>
      <c r="K36" s="187">
        <v>2275015</v>
      </c>
      <c r="L36" s="184">
        <v>2293647</v>
      </c>
      <c r="M36" s="185">
        <v>18632</v>
      </c>
      <c r="N36" s="186">
        <v>0.81898361109706741</v>
      </c>
      <c r="O36" s="152"/>
    </row>
    <row r="37" spans="1:15" s="138" customFormat="1" ht="19.5" customHeight="1">
      <c r="A37" s="181" t="s">
        <v>119</v>
      </c>
      <c r="B37" s="182" t="s">
        <v>126</v>
      </c>
      <c r="C37" s="183">
        <v>2613398</v>
      </c>
      <c r="D37" s="184">
        <v>3154667</v>
      </c>
      <c r="E37" s="185">
        <v>541269</v>
      </c>
      <c r="F37" s="186">
        <v>20.711311480302651</v>
      </c>
      <c r="G37" s="187">
        <v>0</v>
      </c>
      <c r="H37" s="184">
        <v>0</v>
      </c>
      <c r="I37" s="185">
        <v>0</v>
      </c>
      <c r="J37" s="186" t="s">
        <v>151</v>
      </c>
      <c r="K37" s="187">
        <v>1642295</v>
      </c>
      <c r="L37" s="184">
        <v>1828326</v>
      </c>
      <c r="M37" s="185">
        <v>186031</v>
      </c>
      <c r="N37" s="186">
        <v>11.327502062662299</v>
      </c>
      <c r="O37" s="152"/>
    </row>
    <row r="38" spans="1:15" s="138" customFormat="1" ht="19.5" customHeight="1">
      <c r="A38" s="181" t="s">
        <v>119</v>
      </c>
      <c r="B38" s="182" t="s">
        <v>127</v>
      </c>
      <c r="C38" s="183">
        <v>91369</v>
      </c>
      <c r="D38" s="184">
        <v>111409</v>
      </c>
      <c r="E38" s="185">
        <v>20040</v>
      </c>
      <c r="F38" s="186">
        <v>21.933040746861622</v>
      </c>
      <c r="G38" s="187">
        <v>93917</v>
      </c>
      <c r="H38" s="184">
        <v>244726</v>
      </c>
      <c r="I38" s="185">
        <v>150809</v>
      </c>
      <c r="J38" s="186">
        <v>160.57689236240509</v>
      </c>
      <c r="K38" s="187">
        <v>12712588</v>
      </c>
      <c r="L38" s="184">
        <v>12615801</v>
      </c>
      <c r="M38" s="185">
        <v>-96787</v>
      </c>
      <c r="N38" s="186">
        <v>-0.76134772872369183</v>
      </c>
      <c r="O38" s="152"/>
    </row>
    <row r="39" spans="1:15" s="138" customFormat="1" ht="19.5" customHeight="1">
      <c r="A39" s="181" t="s">
        <v>119</v>
      </c>
      <c r="B39" s="182" t="s">
        <v>128</v>
      </c>
      <c r="C39" s="183">
        <v>0</v>
      </c>
      <c r="D39" s="184">
        <v>0</v>
      </c>
      <c r="E39" s="185">
        <v>0</v>
      </c>
      <c r="F39" s="186" t="s">
        <v>151</v>
      </c>
      <c r="G39" s="187">
        <v>231</v>
      </c>
      <c r="H39" s="184">
        <v>362</v>
      </c>
      <c r="I39" s="185">
        <v>131</v>
      </c>
      <c r="J39" s="186">
        <v>56.709956709956707</v>
      </c>
      <c r="K39" s="187">
        <v>2453386</v>
      </c>
      <c r="L39" s="184">
        <v>2696891</v>
      </c>
      <c r="M39" s="185">
        <v>243505</v>
      </c>
      <c r="N39" s="186">
        <v>9.9252624739849296</v>
      </c>
      <c r="O39" s="152"/>
    </row>
    <row r="40" spans="1:15" s="138" customFormat="1" ht="19.5" customHeight="1">
      <c r="A40" s="181" t="s">
        <v>119</v>
      </c>
      <c r="B40" s="182" t="s">
        <v>129</v>
      </c>
      <c r="C40" s="183">
        <v>6234</v>
      </c>
      <c r="D40" s="184">
        <v>17807</v>
      </c>
      <c r="E40" s="185">
        <v>11573</v>
      </c>
      <c r="F40" s="186">
        <v>185.64324671158161</v>
      </c>
      <c r="G40" s="187">
        <v>2899380</v>
      </c>
      <c r="H40" s="184">
        <v>2915882</v>
      </c>
      <c r="I40" s="185">
        <v>16502</v>
      </c>
      <c r="J40" s="186">
        <v>0.56915616442135786</v>
      </c>
      <c r="K40" s="187">
        <v>2796571</v>
      </c>
      <c r="L40" s="184">
        <v>2479526</v>
      </c>
      <c r="M40" s="185">
        <v>-317045</v>
      </c>
      <c r="N40" s="186">
        <v>-11.33691939164069</v>
      </c>
      <c r="O40" s="152"/>
    </row>
    <row r="41" spans="1:15" s="138" customFormat="1" ht="19.5" customHeight="1">
      <c r="A41" s="181" t="s">
        <v>130</v>
      </c>
      <c r="B41" s="182" t="s">
        <v>131</v>
      </c>
      <c r="C41" s="183">
        <v>0</v>
      </c>
      <c r="D41" s="184">
        <v>0</v>
      </c>
      <c r="E41" s="185">
        <v>0</v>
      </c>
      <c r="F41" s="186" t="s">
        <v>151</v>
      </c>
      <c r="G41" s="187">
        <v>355277</v>
      </c>
      <c r="H41" s="184">
        <v>176244</v>
      </c>
      <c r="I41" s="185">
        <v>-179033</v>
      </c>
      <c r="J41" s="186">
        <v>-50.392510632548692</v>
      </c>
      <c r="K41" s="187">
        <v>3207408</v>
      </c>
      <c r="L41" s="184">
        <v>3310769</v>
      </c>
      <c r="M41" s="185">
        <v>103361</v>
      </c>
      <c r="N41" s="186">
        <v>3.2225709981393038</v>
      </c>
      <c r="O41" s="152"/>
    </row>
    <row r="42" spans="1:15" s="138" customFormat="1" ht="19.5" customHeight="1">
      <c r="A42" s="181" t="s">
        <v>130</v>
      </c>
      <c r="B42" s="182" t="s">
        <v>132</v>
      </c>
      <c r="C42" s="183">
        <v>0</v>
      </c>
      <c r="D42" s="184">
        <v>0</v>
      </c>
      <c r="E42" s="185">
        <v>0</v>
      </c>
      <c r="F42" s="186" t="s">
        <v>151</v>
      </c>
      <c r="G42" s="187">
        <v>0</v>
      </c>
      <c r="H42" s="184">
        <v>0</v>
      </c>
      <c r="I42" s="185">
        <v>0</v>
      </c>
      <c r="J42" s="186" t="s">
        <v>151</v>
      </c>
      <c r="K42" s="187">
        <v>6324762</v>
      </c>
      <c r="L42" s="184">
        <v>5769079</v>
      </c>
      <c r="M42" s="185">
        <v>-555683</v>
      </c>
      <c r="N42" s="186">
        <v>-8.7858325736209508</v>
      </c>
      <c r="O42" s="152"/>
    </row>
    <row r="43" spans="1:15" s="138" customFormat="1" ht="19.5" customHeight="1">
      <c r="A43" s="181" t="s">
        <v>130</v>
      </c>
      <c r="B43" s="182" t="s">
        <v>174</v>
      </c>
      <c r="C43" s="183">
        <v>0</v>
      </c>
      <c r="D43" s="184">
        <v>0</v>
      </c>
      <c r="E43" s="185">
        <v>0</v>
      </c>
      <c r="F43" s="186" t="s">
        <v>151</v>
      </c>
      <c r="G43" s="187">
        <v>0</v>
      </c>
      <c r="H43" s="184">
        <v>88</v>
      </c>
      <c r="I43" s="185">
        <v>88</v>
      </c>
      <c r="J43" s="186" t="s">
        <v>151</v>
      </c>
      <c r="K43" s="187">
        <v>8150703</v>
      </c>
      <c r="L43" s="184">
        <v>7761791</v>
      </c>
      <c r="M43" s="185">
        <v>-388912</v>
      </c>
      <c r="N43" s="186">
        <v>-4.7715148006251704</v>
      </c>
      <c r="O43" s="152"/>
    </row>
    <row r="44" spans="1:15" s="138" customFormat="1" ht="19.5" customHeight="1">
      <c r="A44" s="181" t="s">
        <v>130</v>
      </c>
      <c r="B44" s="182" t="s">
        <v>134</v>
      </c>
      <c r="C44" s="183">
        <v>1693</v>
      </c>
      <c r="D44" s="184">
        <v>2146</v>
      </c>
      <c r="E44" s="185">
        <v>453</v>
      </c>
      <c r="F44" s="186">
        <v>26.757235676314242</v>
      </c>
      <c r="G44" s="187">
        <v>74847</v>
      </c>
      <c r="H44" s="184">
        <v>91048</v>
      </c>
      <c r="I44" s="185">
        <v>16201</v>
      </c>
      <c r="J44" s="186">
        <v>21.645490133205069</v>
      </c>
      <c r="K44" s="187">
        <v>17728466</v>
      </c>
      <c r="L44" s="184">
        <v>17641289</v>
      </c>
      <c r="M44" s="185">
        <v>-87177</v>
      </c>
      <c r="N44" s="186">
        <v>-0.49173459226534533</v>
      </c>
      <c r="O44" s="152"/>
    </row>
    <row r="45" spans="1:15" s="138" customFormat="1" ht="19.5" customHeight="1">
      <c r="A45" s="181" t="s">
        <v>135</v>
      </c>
      <c r="B45" s="182" t="s">
        <v>136</v>
      </c>
      <c r="C45" s="183">
        <v>0</v>
      </c>
      <c r="D45" s="184">
        <v>0</v>
      </c>
      <c r="E45" s="185">
        <v>0</v>
      </c>
      <c r="F45" s="186" t="s">
        <v>151</v>
      </c>
      <c r="G45" s="187">
        <v>0</v>
      </c>
      <c r="H45" s="184">
        <v>0</v>
      </c>
      <c r="I45" s="185">
        <v>0</v>
      </c>
      <c r="J45" s="186" t="s">
        <v>151</v>
      </c>
      <c r="K45" s="187">
        <v>6199620</v>
      </c>
      <c r="L45" s="184">
        <v>6545529</v>
      </c>
      <c r="M45" s="185">
        <v>345909</v>
      </c>
      <c r="N45" s="186">
        <v>5.5795193898980946</v>
      </c>
      <c r="O45" s="152"/>
    </row>
    <row r="46" spans="1:15" s="138" customFormat="1" ht="19.5" customHeight="1">
      <c r="A46" s="181" t="s">
        <v>135</v>
      </c>
      <c r="B46" s="182" t="s">
        <v>137</v>
      </c>
      <c r="C46" s="183">
        <v>0</v>
      </c>
      <c r="D46" s="184">
        <v>0</v>
      </c>
      <c r="E46" s="185">
        <v>0</v>
      </c>
      <c r="F46" s="186" t="s">
        <v>151</v>
      </c>
      <c r="G46" s="187">
        <v>0</v>
      </c>
      <c r="H46" s="184">
        <v>0</v>
      </c>
      <c r="I46" s="185">
        <v>0</v>
      </c>
      <c r="J46" s="186" t="s">
        <v>151</v>
      </c>
      <c r="K46" s="187">
        <v>18517808</v>
      </c>
      <c r="L46" s="184">
        <v>18427646</v>
      </c>
      <c r="M46" s="185">
        <v>-90162</v>
      </c>
      <c r="N46" s="186">
        <v>-0.48689348112908698</v>
      </c>
      <c r="O46" s="152"/>
    </row>
    <row r="47" spans="1:15" s="138" customFormat="1" ht="19.5" customHeight="1">
      <c r="A47" s="181" t="s">
        <v>135</v>
      </c>
      <c r="B47" s="182" t="s">
        <v>53</v>
      </c>
      <c r="C47" s="183">
        <v>0</v>
      </c>
      <c r="D47" s="184">
        <v>0</v>
      </c>
      <c r="E47" s="185">
        <v>0</v>
      </c>
      <c r="F47" s="186" t="s">
        <v>151</v>
      </c>
      <c r="G47" s="187">
        <v>0</v>
      </c>
      <c r="H47" s="184">
        <v>0</v>
      </c>
      <c r="I47" s="185">
        <v>0</v>
      </c>
      <c r="J47" s="186" t="s">
        <v>151</v>
      </c>
      <c r="K47" s="187">
        <v>22464471</v>
      </c>
      <c r="L47" s="184">
        <v>22717950</v>
      </c>
      <c r="M47" s="185">
        <v>253479</v>
      </c>
      <c r="N47" s="186">
        <v>1.1283550812302681</v>
      </c>
      <c r="O47" s="152"/>
    </row>
    <row r="48" spans="1:15" ht="19.5" customHeight="1">
      <c r="A48" s="277" t="s">
        <v>162</v>
      </c>
      <c r="B48" s="277"/>
      <c r="C48" s="175">
        <f>SUM(C8:C47)</f>
        <v>103573055</v>
      </c>
      <c r="D48" s="175">
        <f>SUM(D8:D47)</f>
        <v>107084001</v>
      </c>
      <c r="E48" s="175">
        <f>D48-C48</f>
        <v>3510946</v>
      </c>
      <c r="F48" s="176">
        <f t="shared" ref="F48" si="0">((D48*100/C48)-100)</f>
        <v>3.3898256645997407</v>
      </c>
      <c r="G48" s="175">
        <f>SUM(G8:G47)</f>
        <v>46260754</v>
      </c>
      <c r="H48" s="175">
        <f>SUM(H8:H47)</f>
        <v>45001460</v>
      </c>
      <c r="I48" s="175">
        <f>H48-G48</f>
        <v>-1259294</v>
      </c>
      <c r="J48" s="176">
        <f t="shared" ref="J48" si="1">((H48*100/G48)-100)</f>
        <v>-2.7221648830021223</v>
      </c>
      <c r="K48" s="175">
        <f>SUM(K8:K47)</f>
        <v>165364442</v>
      </c>
      <c r="L48" s="175">
        <f>SUM(L8:L47)</f>
        <v>164090446</v>
      </c>
      <c r="M48" s="175">
        <f>L48-K48</f>
        <v>-1273996</v>
      </c>
      <c r="N48" s="176">
        <f t="shared" ref="N48" si="2">((L48*100/K48)-100)</f>
        <v>-0.77041713719809479</v>
      </c>
    </row>
    <row r="49" spans="1:14" ht="15" customHeight="1">
      <c r="A49" s="114" t="s">
        <v>49</v>
      </c>
      <c r="B49" s="81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  <row r="53" spans="1:14">
      <c r="D53" s="134"/>
    </row>
    <row r="54" spans="1:14">
      <c r="C54" s="137"/>
      <c r="D54" s="133"/>
      <c r="E54" s="135"/>
    </row>
    <row r="55" spans="1:14">
      <c r="D55" s="136"/>
    </row>
    <row r="62" spans="1:14">
      <c r="D62" s="75"/>
    </row>
  </sheetData>
  <mergeCells count="11">
    <mergeCell ref="A6:B7"/>
    <mergeCell ref="A48:B48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B8:D47 G8:H47 K8:L47">
    <cfRule type="expression" dxfId="69" priority="1">
      <formula>MOD(ROW(),2)&lt;&gt;0</formula>
    </cfRule>
  </conditionalFormatting>
  <conditionalFormatting sqref="E8:E47">
    <cfRule type="dataBar" priority="2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{3A66895E-0D24-493E-BD8C-780A1A9DB3E1}</x14:id>
        </ext>
      </extLst>
    </cfRule>
  </conditionalFormatting>
  <conditionalFormatting sqref="E8:F48 I8:J48 M8:N48">
    <cfRule type="expression" dxfId="68" priority="7">
      <formula>E8&lt;0</formula>
    </cfRule>
  </conditionalFormatting>
  <conditionalFormatting sqref="I8:I47">
    <cfRule type="dataBar" priority="24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{99D2901E-C5E7-40D7-93FD-E146C335BC32}</x14:id>
        </ext>
      </extLst>
    </cfRule>
  </conditionalFormatting>
  <conditionalFormatting sqref="M8:M47">
    <cfRule type="dataBar" priority="25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{39267451-35AB-47D2-925A-52227CEC1C92}</x14:id>
        </ext>
      </extLst>
    </cfRule>
  </conditionalFormatting>
  <pageMargins left="0.62992125984252001" right="0.23622047244094499" top="0.78740157480314998" bottom="0.23622047244094499" header="0.31496062992126" footer="0.15748031496063"/>
  <pageSetup paperSize="9" scale="55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66895E-0D24-493E-BD8C-780A1A9DB3E1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99D2901E-C5E7-40D7-93FD-E146C335BC3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39267451-35AB-47D2-925A-52227CEC1C9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88478-7993-46CE-85F0-B4FC7FD24EDE}">
  <sheetPr codeName="Hoja6">
    <pageSetUpPr fitToPage="1"/>
  </sheetPr>
  <dimension ref="A1:AA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27" ht="19.2" customHeight="1">
      <c r="A1" s="32" t="s">
        <v>50</v>
      </c>
      <c r="E1" s="5"/>
      <c r="H1" s="4"/>
      <c r="I1" s="4"/>
      <c r="J1" s="4"/>
      <c r="K1" s="4"/>
      <c r="L1" s="4"/>
      <c r="M1" s="4"/>
      <c r="AA1" s="39" t="str">
        <f>"Acumulado "&amp;E6</f>
        <v>Acumulado 2026</v>
      </c>
    </row>
    <row r="2" spans="1:27" ht="15.6" customHeight="1">
      <c r="A2" s="139"/>
      <c r="H2" s="3"/>
      <c r="I2" s="3"/>
      <c r="J2" s="3"/>
      <c r="K2" s="3"/>
      <c r="L2" s="3"/>
      <c r="M2" s="3"/>
      <c r="AA2" s="39" t="str">
        <f>"Acumulado "&amp;D6</f>
        <v>Acumulado 2025</v>
      </c>
    </row>
    <row r="3" spans="1:27" ht="15.6" customHeight="1">
      <c r="H3" s="3"/>
      <c r="I3" s="3"/>
      <c r="J3" s="3"/>
      <c r="K3" s="3"/>
      <c r="L3" s="3"/>
      <c r="M3" s="3"/>
    </row>
    <row r="4" spans="1:27" ht="15.6" customHeight="1">
      <c r="A4" s="31" t="s">
        <v>51</v>
      </c>
    </row>
    <row r="5" spans="1:27" ht="15.6" customHeight="1">
      <c r="A5" s="279" t="s">
        <v>1</v>
      </c>
      <c r="B5" s="262" t="s">
        <v>155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27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27" ht="15.6" customHeight="1">
      <c r="A7" s="188" t="s">
        <v>18</v>
      </c>
      <c r="B7" s="189">
        <v>1293069.5330000001</v>
      </c>
      <c r="C7" s="189">
        <v>1168400.023</v>
      </c>
      <c r="D7" s="189">
        <v>7735975.9369999999</v>
      </c>
      <c r="E7" s="189">
        <v>7595273.8839999996</v>
      </c>
      <c r="F7" s="190">
        <v>-1.818801585551</v>
      </c>
      <c r="G7" s="37"/>
    </row>
    <row r="8" spans="1:27" ht="15.6" customHeight="1">
      <c r="A8" s="188" t="s">
        <v>11</v>
      </c>
      <c r="B8" s="189">
        <v>234751</v>
      </c>
      <c r="C8" s="189">
        <v>311709</v>
      </c>
      <c r="D8" s="189">
        <v>1577814.953</v>
      </c>
      <c r="E8" s="189">
        <v>1989523</v>
      </c>
      <c r="F8" s="190">
        <v>26.09355718281115</v>
      </c>
      <c r="G8" s="6"/>
    </row>
    <row r="9" spans="1:27" ht="15.6" customHeight="1">
      <c r="A9" s="188" t="s">
        <v>8</v>
      </c>
      <c r="B9" s="189">
        <v>673980.98499999999</v>
      </c>
      <c r="C9" s="189">
        <v>591027.91599999997</v>
      </c>
      <c r="D9" s="189">
        <v>3640775.2519999999</v>
      </c>
      <c r="E9" s="189">
        <v>3863606.264</v>
      </c>
      <c r="F9" s="190">
        <v>6.1204275621680182</v>
      </c>
      <c r="G9" s="6"/>
    </row>
    <row r="10" spans="1:27" ht="15.6" customHeight="1">
      <c r="A10" s="188" t="s">
        <v>10</v>
      </c>
      <c r="B10" s="189">
        <v>406940.49699999997</v>
      </c>
      <c r="C10" s="189">
        <v>463185.51</v>
      </c>
      <c r="D10" s="189">
        <v>2722988.1529999999</v>
      </c>
      <c r="E10" s="189">
        <v>2611051.9670000002</v>
      </c>
      <c r="F10" s="190">
        <v>-4.1107849065254376</v>
      </c>
    </row>
    <row r="11" spans="1:27" ht="15.6" customHeight="1">
      <c r="A11" s="188" t="s">
        <v>9</v>
      </c>
      <c r="B11" s="189">
        <v>8587515.7819999997</v>
      </c>
      <c r="C11" s="189">
        <v>9030134.5949999988</v>
      </c>
      <c r="D11" s="189">
        <v>59454213.663000003</v>
      </c>
      <c r="E11" s="189">
        <v>59064189.960000001</v>
      </c>
      <c r="F11" s="190">
        <v>-0.65600683108979752</v>
      </c>
    </row>
    <row r="12" spans="1:27" ht="15.6" customHeight="1">
      <c r="A12" s="188" t="s">
        <v>6</v>
      </c>
      <c r="B12" s="189">
        <v>412831.18400000001</v>
      </c>
      <c r="C12" s="189">
        <v>398304.80300000001</v>
      </c>
      <c r="D12" s="189">
        <v>2986130.0980000002</v>
      </c>
      <c r="E12" s="189">
        <v>3295397.1549999998</v>
      </c>
      <c r="F12" s="190">
        <v>10.35678442835211</v>
      </c>
    </row>
    <row r="13" spans="1:27" ht="15.6" customHeight="1">
      <c r="A13" s="188" t="s">
        <v>175</v>
      </c>
      <c r="B13" s="189">
        <v>1784236.0079999999</v>
      </c>
      <c r="C13" s="189">
        <v>1820542.5419999999</v>
      </c>
      <c r="D13" s="189">
        <v>10592169.001</v>
      </c>
      <c r="E13" s="189">
        <v>10495399.885</v>
      </c>
      <c r="F13" s="190">
        <v>-0.9135911255840482</v>
      </c>
    </row>
    <row r="14" spans="1:27" ht="15.6" customHeight="1">
      <c r="A14" s="188" t="s">
        <v>148</v>
      </c>
      <c r="B14" s="189">
        <v>6223415.3339999998</v>
      </c>
      <c r="C14" s="189">
        <v>5821334.477</v>
      </c>
      <c r="D14" s="189">
        <v>40874491.578000002</v>
      </c>
      <c r="E14" s="189">
        <v>41687360.053000003</v>
      </c>
      <c r="F14" s="190">
        <v>1.988693788273352</v>
      </c>
    </row>
    <row r="15" spans="1:27" ht="15.6" customHeight="1">
      <c r="A15" s="188" t="s">
        <v>145</v>
      </c>
      <c r="B15" s="189">
        <v>2876604</v>
      </c>
      <c r="C15" s="189">
        <v>2576911</v>
      </c>
      <c r="D15" s="189">
        <v>18312832</v>
      </c>
      <c r="E15" s="189">
        <v>19916513</v>
      </c>
      <c r="F15" s="190">
        <v>8.7571436247544909</v>
      </c>
    </row>
    <row r="16" spans="1:27" ht="15.6" customHeight="1">
      <c r="A16" s="188" t="s">
        <v>144</v>
      </c>
      <c r="B16" s="189">
        <v>2933243.2039999999</v>
      </c>
      <c r="C16" s="189">
        <v>2799158.409</v>
      </c>
      <c r="D16" s="189">
        <v>19119381.423999999</v>
      </c>
      <c r="E16" s="189">
        <v>20335719.817000002</v>
      </c>
      <c r="F16" s="190">
        <v>6.361808292987817</v>
      </c>
      <c r="G16" s="1"/>
    </row>
    <row r="17" spans="1:7" ht="15.6" customHeight="1">
      <c r="A17" s="188" t="s">
        <v>150</v>
      </c>
      <c r="B17" s="189">
        <v>1599698.2</v>
      </c>
      <c r="C17" s="189">
        <v>1878230.942</v>
      </c>
      <c r="D17" s="189">
        <v>10799711.304</v>
      </c>
      <c r="E17" s="189">
        <v>11758939.821</v>
      </c>
      <c r="F17" s="190">
        <v>8.8819829530510077</v>
      </c>
      <c r="G17" s="2"/>
    </row>
    <row r="18" spans="1:7" ht="15.6" customHeight="1">
      <c r="A18" s="188" t="s">
        <v>147</v>
      </c>
      <c r="B18" s="189">
        <v>161173.10800000001</v>
      </c>
      <c r="C18" s="189">
        <v>211371</v>
      </c>
      <c r="D18" s="189">
        <v>1212745.031</v>
      </c>
      <c r="E18" s="189">
        <v>1283547.7069999999</v>
      </c>
      <c r="F18" s="190">
        <v>5.8382161287123751</v>
      </c>
    </row>
    <row r="19" spans="1:7" ht="15.6" customHeight="1">
      <c r="A19" s="188" t="s">
        <v>143</v>
      </c>
      <c r="B19" s="189">
        <v>539804.68999999994</v>
      </c>
      <c r="C19" s="189">
        <v>532430.01600000006</v>
      </c>
      <c r="D19" s="189">
        <v>3977388.4479999999</v>
      </c>
      <c r="E19" s="189">
        <v>4190860.1260000002</v>
      </c>
      <c r="F19" s="190">
        <v>5.3671317446336673</v>
      </c>
    </row>
    <row r="20" spans="1:7" ht="15.6" customHeight="1">
      <c r="A20" s="188" t="s">
        <v>142</v>
      </c>
      <c r="B20" s="189">
        <v>1337409.551</v>
      </c>
      <c r="C20" s="189">
        <v>937231.06599999999</v>
      </c>
      <c r="D20" s="189">
        <v>10069196.471999999</v>
      </c>
      <c r="E20" s="189">
        <v>7273490.6629999997</v>
      </c>
      <c r="F20" s="190">
        <v>-27.76493453846274</v>
      </c>
    </row>
    <row r="21" spans="1:7" ht="15.6" customHeight="1">
      <c r="A21" s="188" t="s">
        <v>149</v>
      </c>
      <c r="B21" s="189">
        <v>3007068.1949999998</v>
      </c>
      <c r="C21" s="189">
        <v>2659065.003</v>
      </c>
      <c r="D21" s="189">
        <v>17507812.848000001</v>
      </c>
      <c r="E21" s="189">
        <v>17148979.728</v>
      </c>
      <c r="F21" s="190">
        <v>-2.0495599485517322</v>
      </c>
    </row>
    <row r="22" spans="1:7" ht="15.6" customHeight="1">
      <c r="A22" s="188" t="s">
        <v>146</v>
      </c>
      <c r="B22" s="189">
        <v>3345745.6940000001</v>
      </c>
      <c r="C22" s="189">
        <v>3300857.9350000001</v>
      </c>
      <c r="D22" s="189">
        <v>21127580.793000001</v>
      </c>
      <c r="E22" s="189">
        <v>21127174.844000001</v>
      </c>
      <c r="F22" s="190">
        <v>-1.921417335822184E-3</v>
      </c>
    </row>
    <row r="23" spans="1:7" ht="15.6" customHeight="1">
      <c r="A23" s="188" t="s">
        <v>165</v>
      </c>
      <c r="B23" s="189">
        <v>448522.06200000009</v>
      </c>
      <c r="C23" s="189">
        <v>520306.89600000001</v>
      </c>
      <c r="D23" s="189">
        <v>3171085.3670000001</v>
      </c>
      <c r="E23" s="189">
        <v>3608870.4169999999</v>
      </c>
      <c r="F23" s="190">
        <v>13.805527109292729</v>
      </c>
    </row>
    <row r="24" spans="1:7" ht="15.6" customHeight="1">
      <c r="A24" s="188" t="s">
        <v>141</v>
      </c>
      <c r="B24" s="189">
        <v>151506.04</v>
      </c>
      <c r="C24" s="189">
        <v>290127.06599999999</v>
      </c>
      <c r="D24" s="189">
        <v>1316526.1769999999</v>
      </c>
      <c r="E24" s="189">
        <v>1322901.9269999999</v>
      </c>
      <c r="F24" s="190">
        <v>0.48428585100590738</v>
      </c>
    </row>
    <row r="25" spans="1:7" ht="15.6" customHeight="1">
      <c r="A25" s="188" t="s">
        <v>140</v>
      </c>
      <c r="B25" s="189">
        <v>48892</v>
      </c>
      <c r="C25" s="189">
        <v>48237</v>
      </c>
      <c r="D25" s="189">
        <v>319460</v>
      </c>
      <c r="E25" s="189">
        <v>324057</v>
      </c>
      <c r="F25" s="190">
        <v>1.4389907969698901</v>
      </c>
    </row>
    <row r="26" spans="1:7" ht="15.6" customHeight="1">
      <c r="A26" s="188" t="s">
        <v>152</v>
      </c>
      <c r="B26" s="189">
        <v>260800.70300000001</v>
      </c>
      <c r="C26" s="189">
        <v>222883.62400000001</v>
      </c>
      <c r="D26" s="189">
        <v>1753629.264</v>
      </c>
      <c r="E26" s="189">
        <v>1505594.0160000001</v>
      </c>
      <c r="F26" s="190">
        <v>-14.144109766635379</v>
      </c>
    </row>
    <row r="27" spans="1:7" ht="15.6" customHeight="1">
      <c r="A27" s="188" t="s">
        <v>173</v>
      </c>
      <c r="B27" s="189">
        <v>291745.25599999999</v>
      </c>
      <c r="C27" s="189">
        <v>260670.92199999999</v>
      </c>
      <c r="D27" s="189">
        <v>2028417.642</v>
      </c>
      <c r="E27" s="189">
        <v>2072275.226</v>
      </c>
      <c r="F27" s="190">
        <v>2.1621574912332591</v>
      </c>
    </row>
    <row r="28" spans="1:7" ht="15.6" customHeight="1">
      <c r="A28" s="188" t="s">
        <v>177</v>
      </c>
      <c r="B28" s="189">
        <v>1117400.898</v>
      </c>
      <c r="C28" s="189">
        <v>1147047.5689999999</v>
      </c>
      <c r="D28" s="189">
        <v>8376514.4060000004</v>
      </c>
      <c r="E28" s="189">
        <v>8097987.5880000005</v>
      </c>
      <c r="F28" s="190">
        <v>-3.3250920908163688</v>
      </c>
    </row>
    <row r="29" spans="1:7" ht="15.6" customHeight="1">
      <c r="A29" s="188" t="s">
        <v>178</v>
      </c>
      <c r="B29" s="189">
        <v>629690.99199999997</v>
      </c>
      <c r="C29" s="189">
        <v>609165.93599999999</v>
      </c>
      <c r="D29" s="189">
        <v>4104265.45</v>
      </c>
      <c r="E29" s="189">
        <v>4127228.2319999998</v>
      </c>
      <c r="F29" s="190">
        <v>0.55948579056941128</v>
      </c>
    </row>
    <row r="30" spans="1:7" ht="15.6" customHeight="1">
      <c r="A30" s="188" t="s">
        <v>179</v>
      </c>
      <c r="B30" s="189">
        <v>320560</v>
      </c>
      <c r="C30" s="189">
        <v>335481</v>
      </c>
      <c r="D30" s="189">
        <v>2393590</v>
      </c>
      <c r="E30" s="189">
        <v>2365825</v>
      </c>
      <c r="F30" s="190">
        <v>-1.1599730948073841</v>
      </c>
    </row>
    <row r="31" spans="1:7" ht="15.6" customHeight="1">
      <c r="A31" s="188" t="s">
        <v>180</v>
      </c>
      <c r="B31" s="189">
        <v>2369936.236</v>
      </c>
      <c r="C31" s="189">
        <v>2468589.6570000001</v>
      </c>
      <c r="D31" s="189">
        <v>16711369.74</v>
      </c>
      <c r="E31" s="189">
        <v>17659065.984999999</v>
      </c>
      <c r="F31" s="190">
        <v>5.6709668910718563</v>
      </c>
    </row>
    <row r="32" spans="1:7" ht="15.6" customHeight="1">
      <c r="A32" s="188" t="s">
        <v>181</v>
      </c>
      <c r="B32" s="189">
        <v>6901915.7529999996</v>
      </c>
      <c r="C32" s="189">
        <v>6700089.7529999996</v>
      </c>
      <c r="D32" s="189">
        <v>48105596.060000002</v>
      </c>
      <c r="E32" s="189">
        <v>46660864.324000001</v>
      </c>
      <c r="F32" s="190">
        <v>-3.0032508779187741</v>
      </c>
    </row>
    <row r="33" spans="1:6" ht="15.6" customHeight="1">
      <c r="A33" s="188" t="s">
        <v>182</v>
      </c>
      <c r="B33" s="189">
        <v>464803.891</v>
      </c>
      <c r="C33" s="189">
        <v>466881.39600000001</v>
      </c>
      <c r="D33" s="189">
        <v>3220699.9780000001</v>
      </c>
      <c r="E33" s="189">
        <v>3130518.4130000002</v>
      </c>
      <c r="F33" s="190">
        <v>-2.8000610307080511</v>
      </c>
    </row>
    <row r="34" spans="1:6" ht="15.6" customHeight="1">
      <c r="A34" s="188" t="s">
        <v>183</v>
      </c>
      <c r="B34" s="189">
        <v>129541</v>
      </c>
      <c r="C34" s="189">
        <v>108015</v>
      </c>
      <c r="D34" s="189">
        <v>893138</v>
      </c>
      <c r="E34" s="189">
        <v>932906</v>
      </c>
      <c r="F34" s="190">
        <v>4.4526153853043979</v>
      </c>
    </row>
    <row r="35" spans="1:6" ht="15.6" customHeight="1">
      <c r="A35" s="179" t="s">
        <v>153</v>
      </c>
      <c r="B35" s="178">
        <f>SUM(B7:B34)</f>
        <v>48552801.795999996</v>
      </c>
      <c r="C35" s="77">
        <f>SUM(C7:C34)</f>
        <v>47677390.055999979</v>
      </c>
      <c r="D35" s="76">
        <f>SUM(D7:D34)</f>
        <v>324105499.03899997</v>
      </c>
      <c r="E35" s="78">
        <f>SUM(E7:E34)</f>
        <v>325445122.00199997</v>
      </c>
      <c r="F35" s="177">
        <f>E35*100/D35-100</f>
        <v>0.41332929153379894</v>
      </c>
    </row>
    <row r="36" spans="1:6" ht="15.6" customHeight="1">
      <c r="A36" s="73" t="s">
        <v>52</v>
      </c>
      <c r="B36" s="72"/>
      <c r="D36" s="72"/>
      <c r="E36" s="23"/>
    </row>
  </sheetData>
  <mergeCells count="3">
    <mergeCell ref="B5:C5"/>
    <mergeCell ref="D5:F5"/>
    <mergeCell ref="A5:A6"/>
  </mergeCells>
  <conditionalFormatting sqref="A7:F34">
    <cfRule type="expression" dxfId="67" priority="2">
      <formula>MOD(ROW(),2)=0</formula>
    </cfRule>
  </conditionalFormatting>
  <conditionalFormatting sqref="F7:F35">
    <cfRule type="expression" dxfId="6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2867B-A198-40F3-BF63-27C4CDC6E038}">
  <sheetPr codeName="Hoja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54</v>
      </c>
      <c r="E1" s="5"/>
      <c r="H1" s="4"/>
      <c r="I1" s="4"/>
      <c r="J1" s="4"/>
      <c r="K1" s="4"/>
      <c r="L1" s="4"/>
      <c r="M1" s="4"/>
    </row>
    <row r="2" spans="1:14" ht="15.6" customHeight="1">
      <c r="A2" s="79" t="s">
        <v>156</v>
      </c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1283318</v>
      </c>
      <c r="C7" s="189">
        <v>1159707</v>
      </c>
      <c r="D7" s="189">
        <v>7679874</v>
      </c>
      <c r="E7" s="189">
        <v>7552664</v>
      </c>
      <c r="F7" s="190">
        <v>-1.656407383766975</v>
      </c>
      <c r="G7" s="13"/>
    </row>
    <row r="8" spans="1:14" ht="15.6" customHeight="1">
      <c r="A8" s="188" t="s">
        <v>11</v>
      </c>
      <c r="B8" s="189">
        <v>233365</v>
      </c>
      <c r="C8" s="189">
        <v>309649</v>
      </c>
      <c r="D8" s="189">
        <v>1567616</v>
      </c>
      <c r="E8" s="189">
        <v>1976526</v>
      </c>
      <c r="F8" s="190">
        <v>26.08483199967338</v>
      </c>
      <c r="G8" s="6"/>
    </row>
    <row r="9" spans="1:14" ht="15.6" customHeight="1">
      <c r="A9" s="188" t="s">
        <v>8</v>
      </c>
      <c r="B9" s="189">
        <v>660426</v>
      </c>
      <c r="C9" s="189">
        <v>577728</v>
      </c>
      <c r="D9" s="189">
        <v>3591043</v>
      </c>
      <c r="E9" s="189">
        <v>3817086</v>
      </c>
      <c r="F9" s="190">
        <v>6.2946336203715703</v>
      </c>
      <c r="G9" s="6"/>
    </row>
    <row r="10" spans="1:14" ht="15.6" customHeight="1">
      <c r="A10" s="188" t="s">
        <v>10</v>
      </c>
      <c r="B10" s="189">
        <v>399912</v>
      </c>
      <c r="C10" s="189">
        <v>445827</v>
      </c>
      <c r="D10" s="189">
        <v>2670628</v>
      </c>
      <c r="E10" s="189">
        <v>2568503</v>
      </c>
      <c r="F10" s="190">
        <v>-3.8240069376940511</v>
      </c>
    </row>
    <row r="11" spans="1:14" ht="15.6" customHeight="1">
      <c r="A11" s="188" t="s">
        <v>9</v>
      </c>
      <c r="B11" s="189">
        <v>8050012</v>
      </c>
      <c r="C11" s="189">
        <v>8267313</v>
      </c>
      <c r="D11" s="189">
        <v>55782816</v>
      </c>
      <c r="E11" s="189">
        <v>55049022</v>
      </c>
      <c r="F11" s="190">
        <v>-1.3154481121928261</v>
      </c>
    </row>
    <row r="12" spans="1:14" ht="15.6" customHeight="1">
      <c r="A12" s="188" t="s">
        <v>6</v>
      </c>
      <c r="B12" s="189">
        <v>395898</v>
      </c>
      <c r="C12" s="189">
        <v>380793</v>
      </c>
      <c r="D12" s="189">
        <v>2907191</v>
      </c>
      <c r="E12" s="189">
        <v>3205215</v>
      </c>
      <c r="F12" s="190">
        <v>10.25127004039294</v>
      </c>
    </row>
    <row r="13" spans="1:14" ht="15.6" customHeight="1">
      <c r="A13" s="188" t="s">
        <v>175</v>
      </c>
      <c r="B13" s="189">
        <v>1768198</v>
      </c>
      <c r="C13" s="189">
        <v>1805645</v>
      </c>
      <c r="D13" s="189">
        <v>10514021</v>
      </c>
      <c r="E13" s="189">
        <v>10429704</v>
      </c>
      <c r="F13" s="190">
        <v>-0.80194817948337516</v>
      </c>
    </row>
    <row r="14" spans="1:14" ht="15.6" customHeight="1">
      <c r="A14" s="188" t="s">
        <v>148</v>
      </c>
      <c r="B14" s="189">
        <v>6061371</v>
      </c>
      <c r="C14" s="189">
        <v>5658627</v>
      </c>
      <c r="D14" s="189">
        <v>39869487</v>
      </c>
      <c r="E14" s="189">
        <v>40623473</v>
      </c>
      <c r="F14" s="190">
        <v>1.8911354440050869</v>
      </c>
    </row>
    <row r="15" spans="1:14" ht="15.6" customHeight="1">
      <c r="A15" s="188" t="s">
        <v>145</v>
      </c>
      <c r="B15" s="189">
        <v>2874293</v>
      </c>
      <c r="C15" s="189">
        <v>2571923</v>
      </c>
      <c r="D15" s="189">
        <v>18298293</v>
      </c>
      <c r="E15" s="189">
        <v>19893252</v>
      </c>
      <c r="F15" s="190">
        <v>8.7164360085391621</v>
      </c>
    </row>
    <row r="16" spans="1:14" ht="15.6" customHeight="1">
      <c r="A16" s="188" t="s">
        <v>144</v>
      </c>
      <c r="B16" s="189">
        <v>2912723</v>
      </c>
      <c r="C16" s="189">
        <v>2776963</v>
      </c>
      <c r="D16" s="189">
        <v>18977101</v>
      </c>
      <c r="E16" s="189">
        <v>20174730</v>
      </c>
      <c r="F16" s="190">
        <v>6.3109165093235324</v>
      </c>
      <c r="G16" s="1"/>
    </row>
    <row r="17" spans="1:7" ht="15.6" customHeight="1">
      <c r="A17" s="188" t="s">
        <v>150</v>
      </c>
      <c r="B17" s="189">
        <v>1596779</v>
      </c>
      <c r="C17" s="189">
        <v>1875579</v>
      </c>
      <c r="D17" s="189">
        <v>10784743</v>
      </c>
      <c r="E17" s="189">
        <v>11740921</v>
      </c>
      <c r="F17" s="190">
        <v>8.8660249020305884</v>
      </c>
      <c r="G17" s="2"/>
    </row>
    <row r="18" spans="1:7" ht="15.6" customHeight="1">
      <c r="A18" s="188" t="s">
        <v>147</v>
      </c>
      <c r="B18" s="189">
        <v>109830</v>
      </c>
      <c r="C18" s="189">
        <v>144207</v>
      </c>
      <c r="D18" s="189">
        <v>779758</v>
      </c>
      <c r="E18" s="189">
        <v>837630</v>
      </c>
      <c r="F18" s="190">
        <v>7.4217898373597961</v>
      </c>
    </row>
    <row r="19" spans="1:7" ht="15.6" customHeight="1">
      <c r="A19" s="188" t="s">
        <v>143</v>
      </c>
      <c r="B19" s="189">
        <v>536915</v>
      </c>
      <c r="C19" s="189">
        <v>525285</v>
      </c>
      <c r="D19" s="189">
        <v>3962230</v>
      </c>
      <c r="E19" s="189">
        <v>4172605</v>
      </c>
      <c r="F19" s="190">
        <v>5.3095100486342233</v>
      </c>
    </row>
    <row r="20" spans="1:7" ht="15.6" customHeight="1">
      <c r="A20" s="188" t="s">
        <v>142</v>
      </c>
      <c r="B20" s="189">
        <v>1331167</v>
      </c>
      <c r="C20" s="189">
        <v>935672</v>
      </c>
      <c r="D20" s="189">
        <v>10040425</v>
      </c>
      <c r="E20" s="189">
        <v>7254130</v>
      </c>
      <c r="F20" s="190">
        <v>-27.750767522291142</v>
      </c>
    </row>
    <row r="21" spans="1:7" ht="15.6" customHeight="1">
      <c r="A21" s="188" t="s">
        <v>149</v>
      </c>
      <c r="B21" s="189">
        <v>2928249</v>
      </c>
      <c r="C21" s="189">
        <v>2641422</v>
      </c>
      <c r="D21" s="189">
        <v>17261559</v>
      </c>
      <c r="E21" s="189">
        <v>16920346</v>
      </c>
      <c r="F21" s="190">
        <v>-1.9767218013158609</v>
      </c>
    </row>
    <row r="22" spans="1:7" ht="15.6" customHeight="1">
      <c r="A22" s="188" t="s">
        <v>146</v>
      </c>
      <c r="B22" s="189">
        <v>3098328</v>
      </c>
      <c r="C22" s="189">
        <v>3066959</v>
      </c>
      <c r="D22" s="189">
        <v>19360740</v>
      </c>
      <c r="E22" s="189">
        <v>19400222</v>
      </c>
      <c r="F22" s="190">
        <v>0.2039281556386783</v>
      </c>
    </row>
    <row r="23" spans="1:7" ht="15.6" customHeight="1">
      <c r="A23" s="188" t="s">
        <v>165</v>
      </c>
      <c r="B23" s="189">
        <v>443588</v>
      </c>
      <c r="C23" s="189">
        <v>506589</v>
      </c>
      <c r="D23" s="189">
        <v>3133085</v>
      </c>
      <c r="E23" s="189">
        <v>3529870</v>
      </c>
      <c r="F23" s="190">
        <v>12.6643547813098</v>
      </c>
    </row>
    <row r="24" spans="1:7" ht="15.6" customHeight="1">
      <c r="A24" s="188" t="s">
        <v>141</v>
      </c>
      <c r="B24" s="189">
        <v>150097</v>
      </c>
      <c r="C24" s="189">
        <v>289268</v>
      </c>
      <c r="D24" s="189">
        <v>1300658</v>
      </c>
      <c r="E24" s="189">
        <v>1309896</v>
      </c>
      <c r="F24" s="190">
        <v>0.71025588586699939</v>
      </c>
    </row>
    <row r="25" spans="1:7" ht="15.6" customHeight="1">
      <c r="A25" s="188" t="s">
        <v>140</v>
      </c>
      <c r="B25" s="189">
        <v>48892</v>
      </c>
      <c r="C25" s="189">
        <v>47977</v>
      </c>
      <c r="D25" s="189">
        <v>316525</v>
      </c>
      <c r="E25" s="189">
        <v>321881</v>
      </c>
      <c r="F25" s="190">
        <v>1.692125424532023</v>
      </c>
    </row>
    <row r="26" spans="1:7" ht="15.6" customHeight="1">
      <c r="A26" s="188" t="s">
        <v>152</v>
      </c>
      <c r="B26" s="189">
        <v>257275</v>
      </c>
      <c r="C26" s="189">
        <v>219616</v>
      </c>
      <c r="D26" s="189">
        <v>1737821</v>
      </c>
      <c r="E26" s="189">
        <v>1491076</v>
      </c>
      <c r="F26" s="190">
        <v>-14.19852792663916</v>
      </c>
    </row>
    <row r="27" spans="1:7" ht="15.6" customHeight="1">
      <c r="A27" s="188" t="s">
        <v>173</v>
      </c>
      <c r="B27" s="189">
        <v>288255</v>
      </c>
      <c r="C27" s="189">
        <v>258028</v>
      </c>
      <c r="D27" s="189">
        <v>1997686</v>
      </c>
      <c r="E27" s="189">
        <v>2044117</v>
      </c>
      <c r="F27" s="190">
        <v>2.3242391446904089</v>
      </c>
    </row>
    <row r="28" spans="1:7" ht="15.6" customHeight="1">
      <c r="A28" s="188" t="s">
        <v>177</v>
      </c>
      <c r="B28" s="189">
        <v>1069984</v>
      </c>
      <c r="C28" s="189">
        <v>1131100</v>
      </c>
      <c r="D28" s="189">
        <v>7915761</v>
      </c>
      <c r="E28" s="189">
        <v>7544308</v>
      </c>
      <c r="F28" s="190">
        <v>-4.6925747252854109</v>
      </c>
    </row>
    <row r="29" spans="1:7" ht="15.6" customHeight="1">
      <c r="A29" s="188" t="s">
        <v>178</v>
      </c>
      <c r="B29" s="189">
        <v>625264</v>
      </c>
      <c r="C29" s="189">
        <v>605504</v>
      </c>
      <c r="D29" s="189">
        <v>4071394</v>
      </c>
      <c r="E29" s="189">
        <v>4099250</v>
      </c>
      <c r="F29" s="190">
        <v>0.68418826573895331</v>
      </c>
    </row>
    <row r="30" spans="1:7" ht="15.6" customHeight="1">
      <c r="A30" s="188" t="s">
        <v>179</v>
      </c>
      <c r="B30" s="189">
        <v>317931</v>
      </c>
      <c r="C30" s="189">
        <v>333558</v>
      </c>
      <c r="D30" s="189">
        <v>2371482</v>
      </c>
      <c r="E30" s="189">
        <v>2346188</v>
      </c>
      <c r="F30" s="190">
        <v>-1.0665904274204929</v>
      </c>
    </row>
    <row r="31" spans="1:7" ht="15.6" customHeight="1">
      <c r="A31" s="188" t="s">
        <v>180</v>
      </c>
      <c r="B31" s="189">
        <v>2333162</v>
      </c>
      <c r="C31" s="189">
        <v>2455723</v>
      </c>
      <c r="D31" s="189">
        <v>16531916</v>
      </c>
      <c r="E31" s="189">
        <v>17576469</v>
      </c>
      <c r="F31" s="190">
        <v>6.3184025372497681</v>
      </c>
    </row>
    <row r="32" spans="1:7" ht="15.6" customHeight="1">
      <c r="A32" s="188" t="s">
        <v>181</v>
      </c>
      <c r="B32" s="189">
        <v>6847852</v>
      </c>
      <c r="C32" s="189">
        <v>6652059</v>
      </c>
      <c r="D32" s="189">
        <v>47756238</v>
      </c>
      <c r="E32" s="189">
        <v>46295042</v>
      </c>
      <c r="F32" s="190">
        <v>-3.0596966201567279</v>
      </c>
    </row>
    <row r="33" spans="1:6" ht="15.6" customHeight="1">
      <c r="A33" s="188" t="s">
        <v>182</v>
      </c>
      <c r="B33" s="189">
        <v>452279</v>
      </c>
      <c r="C33" s="189">
        <v>455785</v>
      </c>
      <c r="D33" s="189">
        <v>3129335</v>
      </c>
      <c r="E33" s="189">
        <v>3074857</v>
      </c>
      <c r="F33" s="190">
        <v>-1.7408810498077121</v>
      </c>
    </row>
    <row r="34" spans="1:6" ht="15.6" customHeight="1">
      <c r="A34" s="188" t="s">
        <v>183</v>
      </c>
      <c r="B34" s="189">
        <v>128596</v>
      </c>
      <c r="C34" s="189">
        <v>107257</v>
      </c>
      <c r="D34" s="189">
        <v>888825</v>
      </c>
      <c r="E34" s="189">
        <v>926924</v>
      </c>
      <c r="F34" s="190">
        <v>4.2864455882766634</v>
      </c>
    </row>
    <row r="35" spans="1:6" ht="15.6" customHeight="1">
      <c r="A35" s="156" t="s">
        <v>153</v>
      </c>
      <c r="B35" s="178">
        <f>SUM(B7:B34)</f>
        <v>47203959</v>
      </c>
      <c r="C35" s="178">
        <f>SUM(C7:C34)</f>
        <v>46205763</v>
      </c>
      <c r="D35" s="76">
        <f>SUM(D7:D34)</f>
        <v>315198251</v>
      </c>
      <c r="E35" s="78">
        <f>SUM(E7:E34)</f>
        <v>316175907</v>
      </c>
      <c r="F35" s="140">
        <f>E35*100/D35-100</f>
        <v>0.31017177186049594</v>
      </c>
    </row>
    <row r="36" spans="1:6" ht="15.6" customHeight="1">
      <c r="A36" s="73" t="s">
        <v>52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5" priority="2">
      <formula>MOD(ROW(),2)=0</formula>
    </cfRule>
  </conditionalFormatting>
  <conditionalFormatting sqref="F7:F35">
    <cfRule type="expression" dxfId="6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6A86-13A5-4FC7-A919-E25EAA18CC94}">
  <sheetPr codeName="Hoja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55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80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8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862483</v>
      </c>
      <c r="C7" s="189">
        <v>853127</v>
      </c>
      <c r="D7" s="189">
        <v>5334612</v>
      </c>
      <c r="E7" s="189">
        <v>5369313</v>
      </c>
      <c r="F7" s="190">
        <v>0.65048779555101532</v>
      </c>
      <c r="G7" s="37"/>
    </row>
    <row r="8" spans="1:14" ht="15.6" customHeight="1">
      <c r="A8" s="188" t="s">
        <v>11</v>
      </c>
      <c r="B8" s="189">
        <v>4275</v>
      </c>
      <c r="C8" s="189">
        <v>5571</v>
      </c>
      <c r="D8" s="189">
        <v>31715</v>
      </c>
      <c r="E8" s="189">
        <v>51961</v>
      </c>
      <c r="F8" s="190">
        <v>63.837300961690062</v>
      </c>
      <c r="G8" s="6"/>
    </row>
    <row r="9" spans="1:14" ht="15.6" customHeight="1">
      <c r="A9" s="188" t="s">
        <v>8</v>
      </c>
      <c r="B9" s="189">
        <v>10005</v>
      </c>
      <c r="C9" s="189">
        <v>0</v>
      </c>
      <c r="D9" s="189">
        <v>57671</v>
      </c>
      <c r="E9" s="189">
        <v>84402</v>
      </c>
      <c r="F9" s="190">
        <v>46.35085224809697</v>
      </c>
      <c r="G9" s="6"/>
    </row>
    <row r="10" spans="1:14" ht="15.6" customHeight="1">
      <c r="A10" s="188" t="s">
        <v>10</v>
      </c>
      <c r="B10" s="189">
        <v>31655</v>
      </c>
      <c r="C10" s="189">
        <v>64429</v>
      </c>
      <c r="D10" s="189">
        <v>340389</v>
      </c>
      <c r="E10" s="189">
        <v>369691</v>
      </c>
      <c r="F10" s="190">
        <v>8.6083862874534702</v>
      </c>
    </row>
    <row r="11" spans="1:14" ht="15.6" customHeight="1">
      <c r="A11" s="188" t="s">
        <v>9</v>
      </c>
      <c r="B11" s="189">
        <v>2531658</v>
      </c>
      <c r="C11" s="189">
        <v>3018087</v>
      </c>
      <c r="D11" s="189">
        <v>16490672</v>
      </c>
      <c r="E11" s="189">
        <v>16666315</v>
      </c>
      <c r="F11" s="190">
        <v>1.0651051697590079</v>
      </c>
    </row>
    <row r="12" spans="1:14" ht="15.6" customHeight="1">
      <c r="A12" s="188" t="s">
        <v>6</v>
      </c>
      <c r="B12" s="189">
        <v>122615</v>
      </c>
      <c r="C12" s="189">
        <v>52916</v>
      </c>
      <c r="D12" s="189">
        <v>570380</v>
      </c>
      <c r="E12" s="189">
        <v>449536</v>
      </c>
      <c r="F12" s="190">
        <v>-21.186577369472989</v>
      </c>
    </row>
    <row r="13" spans="1:14" ht="15.6" customHeight="1">
      <c r="A13" s="188" t="s">
        <v>175</v>
      </c>
      <c r="B13" s="189">
        <v>195830</v>
      </c>
      <c r="C13" s="189">
        <v>201613</v>
      </c>
      <c r="D13" s="189">
        <v>938726</v>
      </c>
      <c r="E13" s="189">
        <v>949585</v>
      </c>
      <c r="F13" s="190">
        <v>1.1567805728189029</v>
      </c>
    </row>
    <row r="14" spans="1:14" ht="15.6" customHeight="1">
      <c r="A14" s="188" t="s">
        <v>148</v>
      </c>
      <c r="B14" s="189">
        <v>1422537</v>
      </c>
      <c r="C14" s="189">
        <v>1362555</v>
      </c>
      <c r="D14" s="189">
        <v>9614543</v>
      </c>
      <c r="E14" s="189">
        <v>9887130</v>
      </c>
      <c r="F14" s="190">
        <v>2.8351529552678731</v>
      </c>
    </row>
    <row r="15" spans="1:14" ht="15.6" customHeight="1">
      <c r="A15" s="188" t="s">
        <v>145</v>
      </c>
      <c r="B15" s="189">
        <v>1818662</v>
      </c>
      <c r="C15" s="189">
        <v>1614931</v>
      </c>
      <c r="D15" s="189">
        <v>10826086</v>
      </c>
      <c r="E15" s="189">
        <v>12788955</v>
      </c>
      <c r="F15" s="190">
        <v>18.13092007582426</v>
      </c>
    </row>
    <row r="16" spans="1:14" ht="15.6" customHeight="1">
      <c r="A16" s="188" t="s">
        <v>144</v>
      </c>
      <c r="B16" s="189">
        <v>2357366</v>
      </c>
      <c r="C16" s="189">
        <v>2133247</v>
      </c>
      <c r="D16" s="189">
        <v>14847850</v>
      </c>
      <c r="E16" s="189">
        <v>15005378</v>
      </c>
      <c r="F16" s="190">
        <v>1.060948218092179</v>
      </c>
      <c r="G16" s="1"/>
    </row>
    <row r="17" spans="1:7" ht="15.6" customHeight="1">
      <c r="A17" s="188" t="s">
        <v>150</v>
      </c>
      <c r="B17" s="189">
        <v>787239</v>
      </c>
      <c r="C17" s="189">
        <v>925312</v>
      </c>
      <c r="D17" s="189">
        <v>5451215</v>
      </c>
      <c r="E17" s="189">
        <v>5525942</v>
      </c>
      <c r="F17" s="190">
        <v>1.3708320071763751</v>
      </c>
      <c r="G17" s="2"/>
    </row>
    <row r="18" spans="1:7" ht="15.6" customHeight="1">
      <c r="A18" s="188" t="s">
        <v>147</v>
      </c>
      <c r="B18" s="189">
        <v>52891</v>
      </c>
      <c r="C18" s="189">
        <v>88421</v>
      </c>
      <c r="D18" s="189">
        <v>427770</v>
      </c>
      <c r="E18" s="189">
        <v>487986</v>
      </c>
      <c r="F18" s="190">
        <v>14.07672347289432</v>
      </c>
    </row>
    <row r="19" spans="1:7" ht="15.6" customHeight="1">
      <c r="A19" s="188" t="s">
        <v>143</v>
      </c>
      <c r="B19" s="189">
        <v>142295</v>
      </c>
      <c r="C19" s="189">
        <v>202231</v>
      </c>
      <c r="D19" s="189">
        <v>1382279</v>
      </c>
      <c r="E19" s="189">
        <v>1815137</v>
      </c>
      <c r="F19" s="190">
        <v>31.31480692392779</v>
      </c>
    </row>
    <row r="20" spans="1:7" ht="15.6" customHeight="1">
      <c r="A20" s="188" t="s">
        <v>142</v>
      </c>
      <c r="B20" s="189">
        <v>154495</v>
      </c>
      <c r="C20" s="189">
        <v>110677</v>
      </c>
      <c r="D20" s="189">
        <v>932238</v>
      </c>
      <c r="E20" s="189">
        <v>940919</v>
      </c>
      <c r="F20" s="190">
        <v>0.93119997253920428</v>
      </c>
    </row>
    <row r="21" spans="1:7" ht="15.6" customHeight="1">
      <c r="A21" s="188" t="s">
        <v>149</v>
      </c>
      <c r="B21" s="189">
        <v>2397519</v>
      </c>
      <c r="C21" s="189">
        <v>1889499</v>
      </c>
      <c r="D21" s="189">
        <v>13012043</v>
      </c>
      <c r="E21" s="189">
        <v>12729812</v>
      </c>
      <c r="F21" s="190">
        <v>-2.1689983655910079</v>
      </c>
    </row>
    <row r="22" spans="1:7" ht="15.6" customHeight="1">
      <c r="A22" s="188" t="s">
        <v>146</v>
      </c>
      <c r="B22" s="189">
        <v>1033987</v>
      </c>
      <c r="C22" s="189">
        <v>860220</v>
      </c>
      <c r="D22" s="189">
        <v>6332195</v>
      </c>
      <c r="E22" s="189">
        <v>6319894</v>
      </c>
      <c r="F22" s="190">
        <v>-0.1942612316898078</v>
      </c>
    </row>
    <row r="23" spans="1:7" ht="15.6" customHeight="1">
      <c r="A23" s="188" t="s">
        <v>165</v>
      </c>
      <c r="B23" s="189">
        <v>10343</v>
      </c>
      <c r="C23" s="189">
        <v>3000</v>
      </c>
      <c r="D23" s="189">
        <v>52157</v>
      </c>
      <c r="E23" s="189">
        <v>57088</v>
      </c>
      <c r="F23" s="190">
        <v>9.454148052993844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7757</v>
      </c>
      <c r="C25" s="189">
        <v>7443</v>
      </c>
      <c r="D25" s="189">
        <v>38239</v>
      </c>
      <c r="E25" s="189">
        <v>42031</v>
      </c>
      <c r="F25" s="190">
        <v>9.9165773163524165</v>
      </c>
    </row>
    <row r="26" spans="1:7" ht="15.6" customHeight="1">
      <c r="A26" s="188" t="s">
        <v>152</v>
      </c>
      <c r="B26" s="189">
        <v>142217</v>
      </c>
      <c r="C26" s="189">
        <v>85049</v>
      </c>
      <c r="D26" s="189">
        <v>839632</v>
      </c>
      <c r="E26" s="189">
        <v>830581</v>
      </c>
      <c r="F26" s="190">
        <v>-1.077972254511494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278214</v>
      </c>
      <c r="C28" s="189">
        <v>283526</v>
      </c>
      <c r="D28" s="189">
        <v>2324271</v>
      </c>
      <c r="E28" s="189">
        <v>2181636</v>
      </c>
      <c r="F28" s="190">
        <v>-6.1367628817809958</v>
      </c>
    </row>
    <row r="29" spans="1:7" ht="15.6" customHeight="1">
      <c r="A29" s="188" t="s">
        <v>178</v>
      </c>
      <c r="B29" s="189">
        <v>11040</v>
      </c>
      <c r="C29" s="189">
        <v>22689</v>
      </c>
      <c r="D29" s="189">
        <v>115368</v>
      </c>
      <c r="E29" s="189">
        <v>130672</v>
      </c>
      <c r="F29" s="190">
        <v>13.26537688093752</v>
      </c>
    </row>
    <row r="30" spans="1:7" ht="15.6" customHeight="1">
      <c r="A30" s="188" t="s">
        <v>179</v>
      </c>
      <c r="B30" s="189">
        <v>56369</v>
      </c>
      <c r="C30" s="189">
        <v>43625</v>
      </c>
      <c r="D30" s="189">
        <v>279527</v>
      </c>
      <c r="E30" s="189">
        <v>368395</v>
      </c>
      <c r="F30" s="190">
        <v>31.792277669062379</v>
      </c>
    </row>
    <row r="31" spans="1:7" ht="15.6" customHeight="1">
      <c r="A31" s="188" t="s">
        <v>180</v>
      </c>
      <c r="B31" s="189">
        <v>1740062</v>
      </c>
      <c r="C31" s="189">
        <v>1617785</v>
      </c>
      <c r="D31" s="189">
        <v>10913790</v>
      </c>
      <c r="E31" s="189">
        <v>11512416</v>
      </c>
      <c r="F31" s="190">
        <v>5.4850423180215131</v>
      </c>
    </row>
    <row r="32" spans="1:7" ht="15.6" customHeight="1">
      <c r="A32" s="188" t="s">
        <v>181</v>
      </c>
      <c r="B32" s="189">
        <v>175031</v>
      </c>
      <c r="C32" s="189">
        <v>244422</v>
      </c>
      <c r="D32" s="189">
        <v>2206239</v>
      </c>
      <c r="E32" s="189">
        <v>2349981</v>
      </c>
      <c r="F32" s="190">
        <v>6.5152506142806894</v>
      </c>
    </row>
    <row r="33" spans="1:6" ht="15.6" customHeight="1">
      <c r="A33" s="188" t="s">
        <v>182</v>
      </c>
      <c r="B33" s="189">
        <v>3400</v>
      </c>
      <c r="C33" s="189">
        <v>5500</v>
      </c>
      <c r="D33" s="189">
        <v>14055</v>
      </c>
      <c r="E33" s="189">
        <v>24980</v>
      </c>
      <c r="F33" s="190">
        <v>77.730345072927776</v>
      </c>
    </row>
    <row r="34" spans="1:6" ht="15.6" customHeight="1">
      <c r="A34" s="188" t="s">
        <v>183</v>
      </c>
      <c r="B34" s="189">
        <v>17470</v>
      </c>
      <c r="C34" s="189">
        <v>14623</v>
      </c>
      <c r="D34" s="189">
        <v>199393</v>
      </c>
      <c r="E34" s="189">
        <v>144265</v>
      </c>
      <c r="F34" s="190">
        <v>-27.647911411132782</v>
      </c>
    </row>
    <row r="35" spans="1:6" ht="15.6" customHeight="1">
      <c r="A35" s="156" t="s">
        <v>153</v>
      </c>
      <c r="B35" s="76">
        <f>SUM(B7:B34)</f>
        <v>16367415</v>
      </c>
      <c r="C35" s="77">
        <f>SUM(C7:C34)</f>
        <v>15710498</v>
      </c>
      <c r="D35" s="76">
        <f>SUM(D7:D34)</f>
        <v>103573055</v>
      </c>
      <c r="E35" s="78">
        <f>SUM(E7:E34)</f>
        <v>107084001</v>
      </c>
      <c r="F35" s="140">
        <f>E35*100/D35-100</f>
        <v>3.3898256645997407</v>
      </c>
    </row>
    <row r="36" spans="1:6" ht="15.6" customHeight="1">
      <c r="A36" s="73" t="s">
        <v>56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3" priority="2">
      <formula>MOD(ROW(),2)=0</formula>
    </cfRule>
  </conditionalFormatting>
  <conditionalFormatting sqref="F7:F35">
    <cfRule type="expression" dxfId="6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37659-0923-451E-B1D5-A94D1DF3D246}">
  <sheetPr codeName="Hoja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79" t="s">
        <v>1</v>
      </c>
      <c r="B5" s="262" t="s">
        <v>176</v>
      </c>
      <c r="C5" s="262"/>
      <c r="D5" s="262" t="s">
        <v>0</v>
      </c>
      <c r="E5" s="262"/>
      <c r="F5" s="262"/>
      <c r="G5" s="6"/>
      <c r="M5" s="33"/>
      <c r="N5" s="74" t="s">
        <v>172</v>
      </c>
    </row>
    <row r="6" spans="1:14" ht="15.6" customHeight="1">
      <c r="A6" s="279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366989</v>
      </c>
      <c r="C7" s="189">
        <v>263634</v>
      </c>
      <c r="D7" s="189">
        <v>2099713</v>
      </c>
      <c r="E7" s="189">
        <v>1855863</v>
      </c>
      <c r="F7" s="190">
        <v>-11.61349193913644</v>
      </c>
      <c r="G7" s="37"/>
    </row>
    <row r="8" spans="1:14" ht="15.6" customHeight="1">
      <c r="A8" s="188" t="s">
        <v>11</v>
      </c>
      <c r="B8" s="189">
        <v>124194</v>
      </c>
      <c r="C8" s="189">
        <v>147590</v>
      </c>
      <c r="D8" s="189">
        <v>747892</v>
      </c>
      <c r="E8" s="189">
        <v>774730</v>
      </c>
      <c r="F8" s="190">
        <v>3.5884860380910619</v>
      </c>
      <c r="G8" s="6"/>
    </row>
    <row r="9" spans="1:14" ht="15.6" customHeight="1">
      <c r="A9" s="188" t="s">
        <v>8</v>
      </c>
      <c r="B9" s="189">
        <v>513670</v>
      </c>
      <c r="C9" s="189">
        <v>440366</v>
      </c>
      <c r="D9" s="189">
        <v>2507300</v>
      </c>
      <c r="E9" s="189">
        <v>2721921</v>
      </c>
      <c r="F9" s="190">
        <v>8.5598452518645587</v>
      </c>
      <c r="G9" s="6"/>
    </row>
    <row r="10" spans="1:14" ht="15.6" customHeight="1">
      <c r="A10" s="188" t="s">
        <v>10</v>
      </c>
      <c r="B10" s="189">
        <v>256961</v>
      </c>
      <c r="C10" s="189">
        <v>282324</v>
      </c>
      <c r="D10" s="189">
        <v>1544419</v>
      </c>
      <c r="E10" s="189">
        <v>1456354</v>
      </c>
      <c r="F10" s="190">
        <v>-5.7021443015140392</v>
      </c>
    </row>
    <row r="11" spans="1:14" ht="15.6" customHeight="1">
      <c r="A11" s="188" t="s">
        <v>9</v>
      </c>
      <c r="B11" s="189">
        <v>20445</v>
      </c>
      <c r="C11" s="189">
        <v>20787</v>
      </c>
      <c r="D11" s="189">
        <v>190170</v>
      </c>
      <c r="E11" s="189">
        <v>154578</v>
      </c>
      <c r="F11" s="190">
        <v>-18.715885786401639</v>
      </c>
    </row>
    <row r="12" spans="1:14" ht="15.6" customHeight="1">
      <c r="A12" s="188" t="s">
        <v>6</v>
      </c>
      <c r="B12" s="189">
        <v>76612</v>
      </c>
      <c r="C12" s="189">
        <v>116420</v>
      </c>
      <c r="D12" s="189">
        <v>909865</v>
      </c>
      <c r="E12" s="189">
        <v>1320724</v>
      </c>
      <c r="F12" s="190">
        <v>45.15603963225314</v>
      </c>
    </row>
    <row r="13" spans="1:14" ht="15.6" customHeight="1">
      <c r="A13" s="188" t="s">
        <v>175</v>
      </c>
      <c r="B13" s="189">
        <v>20398</v>
      </c>
      <c r="C13" s="189">
        <v>20300</v>
      </c>
      <c r="D13" s="189">
        <v>199139</v>
      </c>
      <c r="E13" s="189">
        <v>179857</v>
      </c>
      <c r="F13" s="190">
        <v>-9.6826839544237941</v>
      </c>
    </row>
    <row r="14" spans="1:14" ht="15.6" customHeight="1">
      <c r="A14" s="188" t="s">
        <v>148</v>
      </c>
      <c r="B14" s="189">
        <v>320708</v>
      </c>
      <c r="C14" s="189">
        <v>314026</v>
      </c>
      <c r="D14" s="189">
        <v>2145577</v>
      </c>
      <c r="E14" s="189">
        <v>2249818</v>
      </c>
      <c r="F14" s="190">
        <v>4.8584133778466168</v>
      </c>
    </row>
    <row r="15" spans="1:14" ht="15.6" customHeight="1">
      <c r="A15" s="188" t="s">
        <v>145</v>
      </c>
      <c r="B15" s="189">
        <v>380866</v>
      </c>
      <c r="C15" s="189">
        <v>289190</v>
      </c>
      <c r="D15" s="189">
        <v>2600199</v>
      </c>
      <c r="E15" s="189">
        <v>2246955</v>
      </c>
      <c r="F15" s="190">
        <v>-13.585267896803289</v>
      </c>
    </row>
    <row r="16" spans="1:14" ht="15.6" customHeight="1">
      <c r="A16" s="188" t="s">
        <v>144</v>
      </c>
      <c r="B16" s="189">
        <v>473180</v>
      </c>
      <c r="C16" s="189">
        <v>590623</v>
      </c>
      <c r="D16" s="189">
        <v>3580085</v>
      </c>
      <c r="E16" s="189">
        <v>4662398</v>
      </c>
      <c r="F16" s="190">
        <v>30.231488917162579</v>
      </c>
      <c r="G16" s="1"/>
    </row>
    <row r="17" spans="1:7" ht="15.6" customHeight="1">
      <c r="A17" s="188" t="s">
        <v>150</v>
      </c>
      <c r="B17" s="189">
        <v>706653</v>
      </c>
      <c r="C17" s="189">
        <v>817899</v>
      </c>
      <c r="D17" s="189">
        <v>4599764</v>
      </c>
      <c r="E17" s="189">
        <v>5087621</v>
      </c>
      <c r="F17" s="190">
        <v>10.60613109716064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4000</v>
      </c>
      <c r="E18" s="189">
        <v>4907</v>
      </c>
      <c r="F18" s="190">
        <v>22.675000000000001</v>
      </c>
    </row>
    <row r="19" spans="1:7" ht="15.6" customHeight="1">
      <c r="A19" s="188" t="s">
        <v>143</v>
      </c>
      <c r="B19" s="189">
        <v>320489</v>
      </c>
      <c r="C19" s="189">
        <v>268544</v>
      </c>
      <c r="D19" s="189">
        <v>1965709</v>
      </c>
      <c r="E19" s="189">
        <v>1799808</v>
      </c>
      <c r="F19" s="190">
        <v>-8.439753798756584</v>
      </c>
    </row>
    <row r="20" spans="1:7" ht="15.6" customHeight="1">
      <c r="A20" s="188" t="s">
        <v>142</v>
      </c>
      <c r="B20" s="189">
        <v>1052774</v>
      </c>
      <c r="C20" s="189">
        <v>692722</v>
      </c>
      <c r="D20" s="189">
        <v>8139681</v>
      </c>
      <c r="E20" s="189">
        <v>5193840</v>
      </c>
      <c r="F20" s="190">
        <v>-36.191111174995683</v>
      </c>
    </row>
    <row r="21" spans="1:7" ht="15.6" customHeight="1">
      <c r="A21" s="188" t="s">
        <v>149</v>
      </c>
      <c r="B21" s="189">
        <v>357624</v>
      </c>
      <c r="C21" s="189">
        <v>652269</v>
      </c>
      <c r="D21" s="189">
        <v>3112718</v>
      </c>
      <c r="E21" s="189">
        <v>3196515</v>
      </c>
      <c r="F21" s="190">
        <v>2.6920845383359482</v>
      </c>
    </row>
    <row r="22" spans="1:7" ht="15.6" customHeight="1">
      <c r="A22" s="188" t="s">
        <v>146</v>
      </c>
      <c r="B22" s="189">
        <v>35213</v>
      </c>
      <c r="C22" s="189">
        <v>41827</v>
      </c>
      <c r="D22" s="189">
        <v>268812</v>
      </c>
      <c r="E22" s="189">
        <v>295292</v>
      </c>
      <c r="F22" s="190">
        <v>9.8507507105337595</v>
      </c>
    </row>
    <row r="23" spans="1:7" ht="15.6" customHeight="1">
      <c r="A23" s="188" t="s">
        <v>165</v>
      </c>
      <c r="B23" s="189">
        <v>81608</v>
      </c>
      <c r="C23" s="189">
        <v>61068</v>
      </c>
      <c r="D23" s="189">
        <v>582654</v>
      </c>
      <c r="E23" s="189">
        <v>543005</v>
      </c>
      <c r="F23" s="190">
        <v>-6.8048962162793041</v>
      </c>
    </row>
    <row r="24" spans="1:7" ht="15.6" customHeight="1">
      <c r="A24" s="188" t="s">
        <v>141</v>
      </c>
      <c r="B24" s="189">
        <v>48552</v>
      </c>
      <c r="C24" s="189">
        <v>125117</v>
      </c>
      <c r="D24" s="189">
        <v>628066</v>
      </c>
      <c r="E24" s="189">
        <v>526561</v>
      </c>
      <c r="F24" s="190">
        <v>-16.161518057019489</v>
      </c>
    </row>
    <row r="25" spans="1:7" ht="15.6" customHeight="1">
      <c r="A25" s="188" t="s">
        <v>140</v>
      </c>
      <c r="B25" s="189">
        <v>20</v>
      </c>
      <c r="C25" s="189">
        <v>1224</v>
      </c>
      <c r="D25" s="189">
        <v>8394</v>
      </c>
      <c r="E25" s="189">
        <v>12221</v>
      </c>
      <c r="F25" s="190">
        <v>45.592089587800807</v>
      </c>
    </row>
    <row r="26" spans="1:7" ht="15.6" customHeight="1">
      <c r="A26" s="188" t="s">
        <v>152</v>
      </c>
      <c r="B26" s="189">
        <v>84568</v>
      </c>
      <c r="C26" s="189">
        <v>121423</v>
      </c>
      <c r="D26" s="189">
        <v>476198</v>
      </c>
      <c r="E26" s="189">
        <v>573299</v>
      </c>
      <c r="F26" s="190">
        <v>20.390887823972381</v>
      </c>
    </row>
    <row r="27" spans="1:7" ht="15.6" customHeight="1">
      <c r="A27" s="188" t="s">
        <v>173</v>
      </c>
      <c r="B27" s="189">
        <v>93506</v>
      </c>
      <c r="C27" s="189">
        <v>47709</v>
      </c>
      <c r="D27" s="189">
        <v>594760</v>
      </c>
      <c r="E27" s="189">
        <v>456696</v>
      </c>
      <c r="F27" s="190">
        <v>-23.213397000470781</v>
      </c>
    </row>
    <row r="28" spans="1:7" ht="15.6" customHeight="1">
      <c r="A28" s="188" t="s">
        <v>177</v>
      </c>
      <c r="B28" s="189">
        <v>17464</v>
      </c>
      <c r="C28" s="189">
        <v>16604</v>
      </c>
      <c r="D28" s="189">
        <v>214815</v>
      </c>
      <c r="E28" s="189">
        <v>208202</v>
      </c>
      <c r="F28" s="190">
        <v>-3.0784628633940798</v>
      </c>
    </row>
    <row r="29" spans="1:7" ht="15.6" customHeight="1">
      <c r="A29" s="188" t="s">
        <v>178</v>
      </c>
      <c r="B29" s="189">
        <v>326488</v>
      </c>
      <c r="C29" s="189">
        <v>258599</v>
      </c>
      <c r="D29" s="189">
        <v>1794888</v>
      </c>
      <c r="E29" s="189">
        <v>1756247</v>
      </c>
      <c r="F29" s="190">
        <v>-2.1528362772496048</v>
      </c>
    </row>
    <row r="30" spans="1:7" ht="15.6" customHeight="1">
      <c r="A30" s="188" t="s">
        <v>179</v>
      </c>
      <c r="B30" s="189">
        <v>117024</v>
      </c>
      <c r="C30" s="189">
        <v>135182</v>
      </c>
      <c r="D30" s="189">
        <v>1126358</v>
      </c>
      <c r="E30" s="189">
        <v>952597</v>
      </c>
      <c r="F30" s="190">
        <v>-15.42680036009865</v>
      </c>
    </row>
    <row r="31" spans="1:7" ht="15.6" customHeight="1">
      <c r="A31" s="188" t="s">
        <v>180</v>
      </c>
      <c r="B31" s="189">
        <v>425435</v>
      </c>
      <c r="C31" s="189">
        <v>651029</v>
      </c>
      <c r="D31" s="189">
        <v>4427586</v>
      </c>
      <c r="E31" s="189">
        <v>4953575</v>
      </c>
      <c r="F31" s="190">
        <v>11.879814418059871</v>
      </c>
    </row>
    <row r="32" spans="1:7" ht="15.6" customHeight="1">
      <c r="A32" s="188" t="s">
        <v>181</v>
      </c>
      <c r="B32" s="189">
        <v>130625</v>
      </c>
      <c r="C32" s="189">
        <v>326154</v>
      </c>
      <c r="D32" s="189">
        <v>1402453</v>
      </c>
      <c r="E32" s="189">
        <v>1425597</v>
      </c>
      <c r="F32" s="190">
        <v>1.650251380973188</v>
      </c>
    </row>
    <row r="33" spans="1:6" ht="15.6" customHeight="1">
      <c r="A33" s="188" t="s">
        <v>182</v>
      </c>
      <c r="B33" s="189">
        <v>26264</v>
      </c>
      <c r="C33" s="189">
        <v>34535</v>
      </c>
      <c r="D33" s="189">
        <v>173710</v>
      </c>
      <c r="E33" s="189">
        <v>166453</v>
      </c>
      <c r="F33" s="190">
        <v>-4.1776524091877292</v>
      </c>
    </row>
    <row r="34" spans="1:6" ht="15.6" customHeight="1">
      <c r="A34" s="188" t="s">
        <v>183</v>
      </c>
      <c r="B34" s="189">
        <v>35725</v>
      </c>
      <c r="C34" s="189">
        <v>16041</v>
      </c>
      <c r="D34" s="189">
        <v>215829</v>
      </c>
      <c r="E34" s="189">
        <v>225826</v>
      </c>
      <c r="F34" s="190">
        <v>4.631907667644299</v>
      </c>
    </row>
    <row r="35" spans="1:6" ht="15.6" customHeight="1">
      <c r="A35" s="156" t="s">
        <v>153</v>
      </c>
      <c r="B35" s="76">
        <f>SUM(B7:B34)</f>
        <v>6414055</v>
      </c>
      <c r="C35" s="77">
        <f>SUM(C7:C34)</f>
        <v>6753206</v>
      </c>
      <c r="D35" s="76">
        <f>SUM(D7:D34)</f>
        <v>46260754</v>
      </c>
      <c r="E35" s="78">
        <f>SUM(E7:E34)</f>
        <v>45001460</v>
      </c>
      <c r="F35" s="140">
        <f>E35*100/D35-100</f>
        <v>-2.7221648830021223</v>
      </c>
    </row>
    <row r="36" spans="1:6" ht="15.6" customHeight="1">
      <c r="A36" s="73" t="s">
        <v>56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1" priority="2">
      <formula>MOD(ROW(),2)=0</formula>
    </cfRule>
  </conditionalFormatting>
  <conditionalFormatting sqref="F7:F35">
    <cfRule type="expression" dxfId="6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635FB22F-BDB4-4FD1-AFF0-CD2A6598EAEE}">
  <ds:schemaRefs/>
</ds:datastoreItem>
</file>

<file path=customXml/itemProps2.xml><?xml version="1.0" encoding="utf-8"?>
<ds:datastoreItem xmlns:ds="http://schemas.openxmlformats.org/officeDocument/2006/customXml" ds:itemID="{1DF40704-024A-4A26-9DC1-3207D90A63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45</vt:i4>
      </vt:variant>
      <vt:variant>
        <vt:lpstr>Rangos con nombre</vt:lpstr>
      </vt:variant>
      <vt:variant>
        <vt:i4>44</vt:i4>
      </vt:variant>
    </vt:vector>
  </HeadingPairs>
  <TitlesOfParts>
    <vt:vector size="89" baseType="lpstr">
      <vt:lpstr>Portada</vt:lpstr>
      <vt:lpstr>Cálculo</vt:lpstr>
      <vt:lpstr>Resumen general</vt:lpstr>
      <vt:lpstr>Resumen naturalezas3</vt:lpstr>
      <vt:lpstr>Resumen naturalezas</vt:lpstr>
      <vt:lpstr>Total tráfico</vt:lpstr>
      <vt:lpstr>Total presentación</vt:lpstr>
      <vt:lpstr>Líquidos</vt:lpstr>
      <vt:lpstr>Sólidos</vt:lpstr>
      <vt:lpstr>Mercancía general</vt:lpstr>
      <vt:lpstr>Mercancías contenedores</vt:lpstr>
      <vt:lpstr>Pesca</vt:lpstr>
      <vt:lpstr>Avituallamiento</vt:lpstr>
      <vt:lpstr>Avi. combustibles</vt:lpstr>
      <vt:lpstr>Tráfico interior</vt:lpstr>
      <vt:lpstr>Mercancías tránsito</vt:lpstr>
      <vt:lpstr>Mercan. contene. tránsito</vt:lpstr>
      <vt:lpstr>Ro-Ro</vt:lpstr>
      <vt:lpstr>Ro-Ro UTIS</vt:lpstr>
      <vt:lpstr>TEUS</vt:lpstr>
      <vt:lpstr>TEUS tránsito</vt:lpstr>
      <vt:lpstr>TEUS nacional</vt:lpstr>
      <vt:lpstr>TEUS exterior</vt:lpstr>
      <vt:lpstr>Buques número</vt:lpstr>
      <vt:lpstr>Buques GT</vt:lpstr>
      <vt:lpstr>Cruceros</vt:lpstr>
      <vt:lpstr>Pasajeros total</vt:lpstr>
      <vt:lpstr>Pasajeros regulares</vt:lpstr>
      <vt:lpstr>Pasajeros crucero</vt:lpstr>
      <vt:lpstr>Automóviles régimen pasaje</vt:lpstr>
      <vt:lpstr>Automóviles régimen mercancía</vt:lpstr>
      <vt:lpstr>Portada (2)</vt:lpstr>
      <vt:lpstr>Import total</vt:lpstr>
      <vt:lpstr>Import GL</vt:lpstr>
      <vt:lpstr>Import GS</vt:lpstr>
      <vt:lpstr>Import MG</vt:lpstr>
      <vt:lpstr>Export total</vt:lpstr>
      <vt:lpstr>Export GL</vt:lpstr>
      <vt:lpstr>Export GS</vt:lpstr>
      <vt:lpstr>Export MG</vt:lpstr>
      <vt:lpstr>Portada (3)</vt:lpstr>
      <vt:lpstr>Evolución Mensual (t)</vt:lpstr>
      <vt:lpstr>Evolución Mensual %</vt:lpstr>
      <vt:lpstr>Evolución Interanual (t)</vt:lpstr>
      <vt:lpstr>Evolución Interanual %</vt:lpstr>
      <vt:lpstr>'Automóviles régimen mercancía'!Área_de_impresión</vt:lpstr>
      <vt:lpstr>'Automóviles régimen pasaje'!Área_de_impresión</vt:lpstr>
      <vt:lpstr>'Avi. combustibles'!Área_de_impresión</vt:lpstr>
      <vt:lpstr>Avituallamiento!Área_de_impresión</vt:lpstr>
      <vt:lpstr>'Buques GT'!Área_de_impresión</vt:lpstr>
      <vt:lpstr>'Buques número'!Área_de_impresión</vt:lpstr>
      <vt:lpstr>Cruceros!Área_de_impresión</vt:lpstr>
      <vt:lpstr>'Evolución Interanual %'!Área_de_impresión</vt:lpstr>
      <vt:lpstr>'Evolución Interanual (t)'!Área_de_impresión</vt:lpstr>
      <vt:lpstr>'Evolución Mensual %'!Área_de_impresión</vt:lpstr>
      <vt:lpstr>'Evolución Mensual (t)'!Área_de_impresión</vt:lpstr>
      <vt:lpstr>'Export GL'!Área_de_impresión</vt:lpstr>
      <vt:lpstr>'Export GS'!Área_de_impresión</vt:lpstr>
      <vt:lpstr>'Export MG'!Área_de_impresión</vt:lpstr>
      <vt:lpstr>'Export total'!Área_de_impresión</vt:lpstr>
      <vt:lpstr>'Import GL'!Área_de_impresión</vt:lpstr>
      <vt:lpstr>'Import GS'!Área_de_impresión</vt:lpstr>
      <vt:lpstr>'Import MG'!Área_de_impresión</vt:lpstr>
      <vt:lpstr>'Import total'!Área_de_impresión</vt:lpstr>
      <vt:lpstr>Líquidos!Área_de_impresión</vt:lpstr>
      <vt:lpstr>'Mercan. contene. tránsito'!Área_de_impresión</vt:lpstr>
      <vt:lpstr>'Mercancía general'!Área_de_impresión</vt:lpstr>
      <vt:lpstr>'Mercancías contenedores'!Área_de_impresión</vt:lpstr>
      <vt:lpstr>'Mercancías tránsito'!Área_de_impresión</vt:lpstr>
      <vt:lpstr>'Pasajeros crucero'!Área_de_impresión</vt:lpstr>
      <vt:lpstr>'Pasajeros regulares'!Área_de_impresión</vt:lpstr>
      <vt:lpstr>'Pasajeros total'!Área_de_impresión</vt:lpstr>
      <vt:lpstr>Pesca!Área_de_impresión</vt:lpstr>
      <vt:lpstr>Portada!Área_de_impresión</vt:lpstr>
      <vt:lpstr>'Portada (2)'!Área_de_impresión</vt:lpstr>
      <vt:lpstr>'Portada (3)'!Área_de_impresión</vt:lpstr>
      <vt:lpstr>'Resumen general'!Área_de_impresión</vt:lpstr>
      <vt:lpstr>'Resumen naturalezas'!Área_de_impresión</vt:lpstr>
      <vt:lpstr>'Resumen naturalezas3'!Área_de_impresión</vt:lpstr>
      <vt:lpstr>'Ro-Ro'!Área_de_impresión</vt:lpstr>
      <vt:lpstr>'Ro-Ro UTIS'!Área_de_impresión</vt:lpstr>
      <vt:lpstr>Sólidos!Área_de_impresión</vt:lpstr>
      <vt:lpstr>TEUS!Área_de_impresión</vt:lpstr>
      <vt:lpstr>'TEUS exterior'!Área_de_impresión</vt:lpstr>
      <vt:lpstr>'TEUS nacional'!Área_de_impresión</vt:lpstr>
      <vt:lpstr>'TEUS tránsito'!Área_de_impresión</vt:lpstr>
      <vt:lpstr>'Total presentación'!Área_de_impresión</vt:lpstr>
      <vt:lpstr>'Total tráfico'!Área_de_impresión</vt:lpstr>
      <vt:lpstr>'Tráfico interior'!Área_de_impresión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Bartolomé Jiménez</dc:creator>
  <cp:keywords/>
  <dc:description/>
  <cp:lastModifiedBy>Raquel Bartolomé Jiménez</cp:lastModifiedBy>
  <cp:lastPrinted>2026-08-24T11:29:11Z</cp:lastPrinted>
  <dcterms:created xsi:type="dcterms:W3CDTF">2014-04-30T10:51:23Z</dcterms:created>
  <dcterms:modified xsi:type="dcterms:W3CDTF">2026-08-24T11:30:30Z</dcterms:modified>
  <cp:category/>
</cp:coreProperties>
</file>