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5EF199F2-D15E-4930-A8DA-4602251A00A4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60" r:id="rId41"/>
    <sheet name="Evolución Mensual (t)" sheetId="61" r:id="rId42"/>
    <sheet name="Evolución Mensual %" sheetId="62" r:id="rId43"/>
    <sheet name="Evolución Interanual (t)" sheetId="63" r:id="rId44"/>
    <sheet name="Evolución Interanual %" sheetId="64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D35" i="6" s="1" a="1"/>
  <c r="B35" i="31"/>
  <c r="F35" i="30"/>
  <c r="E35" i="30"/>
  <c r="D35" i="30"/>
  <c r="C35" i="30"/>
  <c r="B35" i="30"/>
  <c r="E35" i="29"/>
  <c r="F35" i="29" s="1"/>
  <c r="D35" i="29"/>
  <c r="C35" i="29"/>
  <c r="B35" i="29"/>
  <c r="D33" i="6" s="1" a="1"/>
  <c r="F35" i="38"/>
  <c r="E35" i="38"/>
  <c r="D35" i="38"/>
  <c r="C35" i="38"/>
  <c r="B35" i="38"/>
  <c r="F35" i="28"/>
  <c r="E35" i="28"/>
  <c r="D35" i="28"/>
  <c r="C35" i="28"/>
  <c r="B35" i="28"/>
  <c r="E35" i="34"/>
  <c r="D35" i="34"/>
  <c r="F35" i="34" s="1"/>
  <c r="C35" i="34"/>
  <c r="B35" i="34"/>
  <c r="D30" i="6" s="1" a="1"/>
  <c r="E35" i="33"/>
  <c r="D35" i="33"/>
  <c r="F35" i="33" s="1"/>
  <c r="C35" i="33"/>
  <c r="B35" i="33"/>
  <c r="E35" i="32"/>
  <c r="F35" i="32" s="1"/>
  <c r="D35" i="32"/>
  <c r="C35" i="32"/>
  <c r="B35" i="32"/>
  <c r="D28" i="6" s="1" a="1"/>
  <c r="E35" i="26"/>
  <c r="F35" i="26" s="1"/>
  <c r="D35" i="26"/>
  <c r="C35" i="26"/>
  <c r="B35" i="26"/>
  <c r="E35" i="25"/>
  <c r="D35" i="25"/>
  <c r="F35" i="25" s="1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D24" i="6" s="1" a="1"/>
  <c r="E35" i="21"/>
  <c r="F35" i="21" s="1"/>
  <c r="D35" i="21"/>
  <c r="C35" i="21"/>
  <c r="D23" i="6" s="1" a="1"/>
  <c r="B35" i="21"/>
  <c r="F35" i="20"/>
  <c r="E35" i="20"/>
  <c r="D35" i="20"/>
  <c r="C35" i="20"/>
  <c r="B35" i="20"/>
  <c r="E35" i="19"/>
  <c r="F35" i="19" s="1"/>
  <c r="D35" i="19"/>
  <c r="C35" i="19"/>
  <c r="B35" i="19"/>
  <c r="D21" i="6" s="1" a="1"/>
  <c r="F35" i="18"/>
  <c r="E35" i="18"/>
  <c r="D35" i="18"/>
  <c r="C35" i="18"/>
  <c r="B35" i="18"/>
  <c r="F35" i="17"/>
  <c r="E35" i="17"/>
  <c r="D35" i="17"/>
  <c r="C35" i="17"/>
  <c r="B35" i="17"/>
  <c r="E35" i="16"/>
  <c r="D35" i="16"/>
  <c r="F35" i="16" s="1"/>
  <c r="C35" i="16"/>
  <c r="B35" i="16"/>
  <c r="D15" i="6" s="1" a="1"/>
  <c r="F35" i="15"/>
  <c r="E35" i="15"/>
  <c r="D35" i="15"/>
  <c r="C35" i="15"/>
  <c r="B35" i="15"/>
  <c r="E35" i="14"/>
  <c r="F35" i="14" s="1"/>
  <c r="D35" i="14"/>
  <c r="C35" i="14"/>
  <c r="B35" i="14"/>
  <c r="D13" i="6" s="1" a="1"/>
  <c r="E35" i="13"/>
  <c r="F35" i="13" s="1"/>
  <c r="D35" i="13"/>
  <c r="C35" i="13"/>
  <c r="B35" i="13"/>
  <c r="E35" i="12"/>
  <c r="D35" i="12"/>
  <c r="F35" i="12" s="1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D7" i="6" s="1" a="1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N48" i="40" s="1"/>
  <c r="K48" i="40"/>
  <c r="M48" i="40" s="1"/>
  <c r="J48" i="40"/>
  <c r="I48" i="40"/>
  <c r="H48" i="40"/>
  <c r="G48" i="40"/>
  <c r="D48" i="40"/>
  <c r="E48" i="40" s="1"/>
  <c r="C48" i="40"/>
  <c r="F48" i="40" s="1"/>
  <c r="L48" i="39"/>
  <c r="N48" i="39" s="1"/>
  <c r="K48" i="39"/>
  <c r="M48" i="39" s="1"/>
  <c r="J48" i="39"/>
  <c r="I48" i="39"/>
  <c r="H48" i="39"/>
  <c r="G48" i="39"/>
  <c r="D48" i="39"/>
  <c r="E48" i="39" s="1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4" i="6"/>
  <c r="D34" i="6" a="1"/>
  <c r="H34" i="6" s="1"/>
  <c r="D32" i="6" a="1"/>
  <c r="H32" i="6" s="1"/>
  <c r="D32" i="6"/>
  <c r="I31" i="6"/>
  <c r="D31" i="6" a="1"/>
  <c r="H31" i="6" s="1"/>
  <c r="D29" i="6" a="1"/>
  <c r="H29" i="6" s="1"/>
  <c r="D29" i="6"/>
  <c r="D26" i="6" a="1"/>
  <c r="I26" i="6" s="1"/>
  <c r="D26" i="6"/>
  <c r="I22" i="6"/>
  <c r="D22" i="6" a="1"/>
  <c r="H22" i="6" s="1"/>
  <c r="D20" i="6" a="1"/>
  <c r="I20" i="6" s="1"/>
  <c r="D20" i="6"/>
  <c r="I16" i="6"/>
  <c r="D16" i="6" a="1"/>
  <c r="H16" i="6" s="1"/>
  <c r="D14" i="6" a="1"/>
  <c r="H14" i="6" s="1"/>
  <c r="D14" i="6"/>
  <c r="D9" i="6" a="1"/>
  <c r="D9" i="6"/>
  <c r="H28" i="6" l="1"/>
  <c r="D28" i="6"/>
  <c r="I28" i="6"/>
  <c r="I7" i="6"/>
  <c r="H7" i="6"/>
  <c r="D7" i="6"/>
  <c r="I15" i="6"/>
  <c r="H15" i="6"/>
  <c r="D15" i="6"/>
  <c r="I23" i="6"/>
  <c r="D23" i="6"/>
  <c r="H23" i="6"/>
  <c r="I21" i="6"/>
  <c r="H21" i="6"/>
  <c r="D21" i="6"/>
  <c r="H13" i="6"/>
  <c r="E17" i="6"/>
  <c r="D13" i="6"/>
  <c r="D17" i="6" s="1"/>
  <c r="G17" i="6"/>
  <c r="F17" i="6"/>
  <c r="I13" i="6"/>
  <c r="I30" i="6"/>
  <c r="H30" i="6"/>
  <c r="D30" i="6"/>
  <c r="H35" i="6"/>
  <c r="I35" i="6"/>
  <c r="D35" i="6"/>
  <c r="I24" i="6"/>
  <c r="H24" i="6"/>
  <c r="D24" i="6"/>
  <c r="I33" i="6"/>
  <c r="H33" i="6"/>
  <c r="D33" i="6"/>
  <c r="I14" i="6"/>
  <c r="I29" i="6"/>
  <c r="H26" i="6"/>
  <c r="D10" i="6" a="1"/>
  <c r="D27" i="6" a="1"/>
  <c r="H9" i="6"/>
  <c r="H20" i="6"/>
  <c r="I9" i="6"/>
  <c r="I32" i="6"/>
  <c r="D16" i="6"/>
  <c r="D22" i="6"/>
  <c r="D31" i="6"/>
  <c r="D34" i="6"/>
  <c r="D25" i="6" a="1"/>
  <c r="D8" i="6" a="1"/>
  <c r="H8" i="6" l="1"/>
  <c r="D8" i="6"/>
  <c r="I8" i="6"/>
  <c r="F12" i="6"/>
  <c r="F18" i="6" s="1"/>
  <c r="E12" i="6"/>
  <c r="E18" i="6" s="1"/>
  <c r="G12" i="6"/>
  <c r="I10" i="6"/>
  <c r="H10" i="6"/>
  <c r="D10" i="6"/>
  <c r="D11" i="6" s="1"/>
  <c r="G11" i="6"/>
  <c r="E11" i="6"/>
  <c r="D12" i="6"/>
  <c r="D18" i="6" s="1"/>
  <c r="F11" i="6"/>
  <c r="I17" i="6"/>
  <c r="H17" i="6"/>
  <c r="I27" i="6"/>
  <c r="H27" i="6"/>
  <c r="D27" i="6"/>
  <c r="I25" i="6"/>
  <c r="H25" i="6"/>
  <c r="D25" i="6"/>
  <c r="I11" i="6" l="1"/>
  <c r="H11" i="6"/>
  <c r="G18" i="6"/>
  <c r="I12" i="6"/>
  <c r="H12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<sst xmlns="http://schemas.openxmlformats.org/spreadsheetml/2006/main" count="1925" uniqueCount="242">
  <si>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</si>
  <si>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</si>
  <si>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</si>
  <si>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</si>
  <si>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</si>
  <si>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</si>
  <si>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</si>
  <si>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</si>
  <si>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</si>
  <si>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</si>
  <si>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</si>
  <si>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</si>
  <si>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</si>
  <si>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</si>
  <si>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</si>
  <si>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</si>
  <si>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</si>
  <si>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</si>
  <si>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</si>
  <si>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</si>
  <si>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</si>
  <si>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</si>
  <si>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</si>
  <si>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</si>
  <si>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</si>
  <si>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</si>
  <si>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</si>
  <si>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</si>
  <si>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</si>
  <si>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</si>
  <si>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</si>
  <si>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</si>
  <si>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</si>
  <si>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</si>
  <si>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</si>
  <si>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</si>
  <si>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</si>
  <si>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</si>
  <si>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</si>
  <si>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</si>
  <si>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</si>
  <si>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</si>
  <si>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</si>
  <si>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</si>
  <si>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</si>
  <si>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</si>
  <si>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</si>
  <si>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</si>
  <si>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</si>
  <si>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</si>
  <si>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</si>
  <si>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</si>
  <si>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</si>
  <si>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</si>
  <si>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</si>
  <si>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</si>
  <si>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</si>
  <si>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</si>
  <si>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</si>
  <si>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</si>
  <si>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</si>
  <si>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</si>
  <si>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</si>
  <si>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</si>
  <si>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</si>
  <si>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</si>
  <si>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</si>
  <si>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</si>
  <si>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</si>
  <si>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</si>
  <si>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</si>
  <si>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</si>
  <si>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</si>
  <si>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</si>
  <si>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</si>
  <si>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</si>
  <si>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</si>
  <si>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</si>
  <si>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</si>
  <si>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</si>
  <si>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</si>
  <si>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</si>
  <si>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</si>
  <si>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</si>
  <si>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</si>
  <si>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</si>
  <si>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</si>
  <si>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</si>
  <si>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</si>
  <si>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</si>
  <si>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</si>
  <si>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</si>
  <si>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</si>
  <si>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</si>
  <si>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</si>
  <si>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</si>
  <si>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</si>
  <si>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</si>
  <si>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</si>
  <si>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</si>
  <si>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</si>
  <si>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</si>
  <si>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</si>
  <si>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</si>
  <si>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</si>
  <si>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</si>
  <si>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</si>
  <si>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</si>
  <si>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</si>
  <si>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</si>
  <si>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</si>
  <si>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</si>
  <si>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</si>
  <si>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</si>
  <si>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</si>
  <si>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</si>
  <si>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</si>
  <si>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</si>
  <si>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</si>
  <si>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</si>
  <si>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</si>
  <si>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</si>
  <si>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</si>
  <si>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</si>
  <si>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</si>
  <si>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</si>
  <si>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</si>
  <si>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</si>
  <si>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</si>
  <si>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</si>
  <si>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</si>
  <si>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</si>
  <si>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</si>
  <si>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</si>
  <si>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</si>
  <si>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</si>
  <si>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</si>
  <si>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</si>
  <si>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</si>
  <si>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</si>
  <si>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</si>
  <si>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</si>
  <si>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</si>
  <si>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</si>
  <si>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</si>
  <si>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</si>
  <si>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</si>
  <si>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</si>
  <si>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</si>
  <si>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</si>
  <si>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</si>
  <si>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</si>
  <si>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</si>
  <si>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</si>
  <si>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</si>
  <si>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</si>
  <si>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</si>
  <si>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</si>
  <si>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</si>
  <si>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</si>
  <si>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</si>
  <si>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</si>
  <si>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</si>
  <si>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</si>
  <si>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</si>
  <si>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</si>
  <si>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</si>
  <si>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</si>
  <si>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</si>
  <si>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</si>
  <si>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</si>
  <si>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</si>
  <si>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24/4/2025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</si>
  <si>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</si>
  <si>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</si>
  <si>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</si>
  <si>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</si>
  <si>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</si>
  <si>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</si>
  <si>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</si>
  <si>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</si>
  <si>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</si>
  <si>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</si>
  <si>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</si>
  <si>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</si>
  <si>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24/04/2025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</si>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</sst>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6F1BDA94-CACB-4FEE-8E44-AE5D94155DA5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425475</c:v>
                </c:pt>
                <c:pt idx="2">
                  <c:v>954306.03799999994</c:v>
                </c:pt>
                <c:pt idx="3">
                  <c:v>791507.02799999982</c:v>
                </c:pt>
                <c:pt idx="4">
                  <c:v>16416228.956</c:v>
                </c:pt>
                <c:pt idx="5">
                  <c:v>887264.98</c:v>
                </c:pt>
                <c:pt idx="6">
                  <c:v>3262427.1120000002</c:v>
                </c:pt>
                <c:pt idx="7">
                  <c:v>10112237.668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2918036.7779999999</c:v>
                </c:pt>
                <c:pt idx="11">
                  <c:v>336413</c:v>
                </c:pt>
                <c:pt idx="12">
                  <c:v>855673.33499999996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5398070.8530000001</c:v>
                </c:pt>
                <c:pt idx="16">
                  <c:v>745010.96900000004</c:v>
                </c:pt>
                <c:pt idx="17">
                  <c:v>407215.76199999999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543721.30900000001</c:v>
                </c:pt>
                <c:pt idx="21">
                  <c:v>2547832.639</c:v>
                </c:pt>
                <c:pt idx="22">
                  <c:v>1003523.31</c:v>
                </c:pt>
                <c:pt idx="23">
                  <c:v>708665</c:v>
                </c:pt>
                <c:pt idx="24">
                  <c:v>4898770.233</c:v>
                </c:pt>
                <c:pt idx="25">
                  <c:v>12486950.048</c:v>
                </c:pt>
                <c:pt idx="26">
                  <c:v>752384.96100000001</c:v>
                </c:pt>
                <c:pt idx="27">
                  <c:v>248348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2347294.5699999998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6549451.1780000003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5006229.9350000015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2332900.4939999999</c:v>
                </c:pt>
                <c:pt idx="22">
                  <c:v>1230633.5989999999</c:v>
                </c:pt>
                <c:pt idx="23">
                  <c:v>715978</c:v>
                </c:pt>
                <c:pt idx="24">
                  <c:v>5367187.2220000001</c:v>
                </c:pt>
                <c:pt idx="25">
                  <c:v>12377301.596000001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16900"/>
        <c:axId val="24281675"/>
      </c:barChart>
      <c:catAx>
        <c:axId val="472169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81675"/>
        <c:crosses val="autoZero"/>
        <c:auto val="1"/>
        <c:lblAlgn val="ctr"/>
        <c:lblOffset val="100"/>
        <c:noMultiLvlLbl val="0"/>
      </c:catAx>
      <c:valAx>
        <c:axId val="242816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690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572532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288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23731"/>
        <c:axId val="26319673"/>
      </c:barChart>
      <c:catAx>
        <c:axId val="224237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19673"/>
        <c:crosses val="autoZero"/>
        <c:auto val="1"/>
        <c:lblAlgn val="ctr"/>
        <c:lblOffset val="100"/>
        <c:noMultiLvlLbl val="0"/>
      </c:catAx>
      <c:valAx>
        <c:axId val="263196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237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9888161</c:v>
                </c:pt>
                <c:pt idx="5">
                  <c:v>135717</c:v>
                </c:pt>
                <c:pt idx="6">
                  <c:v>2321</c:v>
                </c:pt>
                <c:pt idx="7">
                  <c:v>3585172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26913</c:v>
                </c:pt>
                <c:pt idx="13">
                  <c:v>15279</c:v>
                </c:pt>
                <c:pt idx="14">
                  <c:v>313823</c:v>
                </c:pt>
                <c:pt idx="15">
                  <c:v>2479045</c:v>
                </c:pt>
                <c:pt idx="16">
                  <c:v>410345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249568</c:v>
                </c:pt>
                <c:pt idx="22">
                  <c:v>45806</c:v>
                </c:pt>
                <c:pt idx="23">
                  <c:v>0</c:v>
                </c:pt>
                <c:pt idx="24">
                  <c:v>299467</c:v>
                </c:pt>
                <c:pt idx="25">
                  <c:v>4976731</c:v>
                </c:pt>
                <c:pt idx="26">
                  <c:v>56153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1661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2193334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134176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5030191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87994"/>
        <c:axId val="15821"/>
      </c:barChart>
      <c:catAx>
        <c:axId val="422879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"/>
        <c:crosses val="autoZero"/>
        <c:auto val="1"/>
        <c:lblAlgn val="ctr"/>
        <c:lblOffset val="100"/>
        <c:noMultiLvlLbl val="0"/>
      </c:catAx>
      <c:valAx>
        <c:axId val="15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879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7326392</c:v>
                </c:pt>
                <c:pt idx="5">
                  <c:v>33643</c:v>
                </c:pt>
                <c:pt idx="6">
                  <c:v>10</c:v>
                </c:pt>
                <c:pt idx="7">
                  <c:v>2677191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649</c:v>
                </c:pt>
                <c:pt idx="13">
                  <c:v>57</c:v>
                </c:pt>
                <c:pt idx="14">
                  <c:v>18427</c:v>
                </c:pt>
                <c:pt idx="15">
                  <c:v>1747135</c:v>
                </c:pt>
                <c:pt idx="16">
                  <c:v>400260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243355</c:v>
                </c:pt>
                <c:pt idx="22">
                  <c:v>45267</c:v>
                </c:pt>
                <c:pt idx="23">
                  <c:v>0</c:v>
                </c:pt>
                <c:pt idx="24">
                  <c:v>0</c:v>
                </c:pt>
                <c:pt idx="25">
                  <c:v>4893319</c:v>
                </c:pt>
                <c:pt idx="26">
                  <c:v>37502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1627724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4955237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901612"/>
        <c:axId val="7156774"/>
      </c:barChart>
      <c:catAx>
        <c:axId val="47901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56774"/>
        <c:crosses val="autoZero"/>
        <c:auto val="1"/>
        <c:lblAlgn val="ctr"/>
        <c:lblOffset val="100"/>
        <c:noMultiLvlLbl val="0"/>
      </c:catAx>
      <c:valAx>
        <c:axId val="71567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01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165305</c:v>
                </c:pt>
                <c:pt idx="3">
                  <c:v>0</c:v>
                </c:pt>
                <c:pt idx="4">
                  <c:v>2254045</c:v>
                </c:pt>
                <c:pt idx="5">
                  <c:v>162356</c:v>
                </c:pt>
                <c:pt idx="6">
                  <c:v>2963218</c:v>
                </c:pt>
                <c:pt idx="7">
                  <c:v>1737131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68974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805610</c:v>
                </c:pt>
                <c:pt idx="22">
                  <c:v>316684</c:v>
                </c:pt>
                <c:pt idx="23">
                  <c:v>29119</c:v>
                </c:pt>
                <c:pt idx="24">
                  <c:v>64745</c:v>
                </c:pt>
                <c:pt idx="25">
                  <c:v>2106452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2067127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811569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805320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2177700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3876"/>
        <c:axId val="35374149"/>
      </c:barChart>
      <c:catAx>
        <c:axId val="14038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74149"/>
        <c:crosses val="autoZero"/>
        <c:auto val="1"/>
        <c:lblAlgn val="ctr"/>
        <c:lblOffset val="100"/>
        <c:noMultiLvlLbl val="0"/>
      </c:catAx>
      <c:valAx>
        <c:axId val="353741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38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93121</c:v>
                </c:pt>
                <c:pt idx="5">
                  <c:v>5794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3663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7063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96243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55291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80192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785525"/>
        <c:axId val="54009056"/>
      </c:barChart>
      <c:catAx>
        <c:axId val="457855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09056"/>
        <c:crosses val="autoZero"/>
        <c:auto val="1"/>
        <c:lblAlgn val="ctr"/>
        <c:lblOffset val="100"/>
        <c:noMultiLvlLbl val="0"/>
      </c:catAx>
      <c:valAx>
        <c:axId val="540090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855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690825</c:v>
                </c:pt>
                <c:pt idx="5">
                  <c:v>35311.75</c:v>
                </c:pt>
                <c:pt idx="6">
                  <c:v>12244</c:v>
                </c:pt>
                <c:pt idx="7">
                  <c:v>598810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2191.5</c:v>
                </c:pt>
                <c:pt idx="13">
                  <c:v>10810</c:v>
                </c:pt>
                <c:pt idx="14">
                  <c:v>17656.5</c:v>
                </c:pt>
                <c:pt idx="15">
                  <c:v>235355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91386</c:v>
                </c:pt>
                <c:pt idx="22">
                  <c:v>22362.25</c:v>
                </c:pt>
                <c:pt idx="23">
                  <c:v>24973.25</c:v>
                </c:pt>
                <c:pt idx="24">
                  <c:v>2135</c:v>
                </c:pt>
                <c:pt idx="25">
                  <c:v>861336</c:v>
                </c:pt>
                <c:pt idx="26">
                  <c:v>42615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6003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212004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790632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27348"/>
        <c:axId val="49375941"/>
      </c:barChart>
      <c:catAx>
        <c:axId val="650273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75941"/>
        <c:crosses val="autoZero"/>
        <c:auto val="1"/>
        <c:lblAlgn val="ctr"/>
        <c:lblOffset val="100"/>
        <c:noMultiLvlLbl val="0"/>
      </c:catAx>
      <c:valAx>
        <c:axId val="493759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273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596006</c:v>
                </c:pt>
                <c:pt idx="5">
                  <c:v>2938.75</c:v>
                </c:pt>
                <c:pt idx="6">
                  <c:v>4</c:v>
                </c:pt>
                <c:pt idx="7">
                  <c:v>243739.5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116.25</c:v>
                </c:pt>
                <c:pt idx="13">
                  <c:v>5</c:v>
                </c:pt>
                <c:pt idx="14">
                  <c:v>1530.25</c:v>
                </c:pt>
                <c:pt idx="15">
                  <c:v>137095</c:v>
                </c:pt>
                <c:pt idx="16">
                  <c:v>37545.25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19310</c:v>
                </c:pt>
                <c:pt idx="22">
                  <c:v>3659.75</c:v>
                </c:pt>
                <c:pt idx="23">
                  <c:v>0</c:v>
                </c:pt>
                <c:pt idx="24">
                  <c:v>0</c:v>
                </c:pt>
                <c:pt idx="25">
                  <c:v>397204</c:v>
                </c:pt>
                <c:pt idx="26">
                  <c:v>2721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117434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399837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48009"/>
        <c:axId val="23609686"/>
      </c:barChart>
      <c:catAx>
        <c:axId val="205480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09686"/>
        <c:crosses val="autoZero"/>
        <c:auto val="1"/>
        <c:lblAlgn val="ctr"/>
        <c:lblOffset val="100"/>
        <c:noMultiLvlLbl val="0"/>
      </c:catAx>
      <c:valAx>
        <c:axId val="236096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480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27716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84436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62944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81935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29811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08526"/>
        <c:axId val="18295820"/>
      </c:barChart>
      <c:catAx>
        <c:axId val="3008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95820"/>
        <c:crosses val="autoZero"/>
        <c:auto val="1"/>
        <c:lblAlgn val="ctr"/>
        <c:lblOffset val="100"/>
        <c:noMultiLvlLbl val="0"/>
      </c:catAx>
      <c:valAx>
        <c:axId val="182958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85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94819</c:v>
                </c:pt>
                <c:pt idx="5">
                  <c:v>4657</c:v>
                </c:pt>
                <c:pt idx="6">
                  <c:v>16</c:v>
                </c:pt>
                <c:pt idx="7">
                  <c:v>319257.5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13824</c:v>
                </c:pt>
                <c:pt idx="16">
                  <c:v>2447.5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9132</c:v>
                </c:pt>
                <c:pt idx="22">
                  <c:v>15030</c:v>
                </c:pt>
                <c:pt idx="23">
                  <c:v>235</c:v>
                </c:pt>
                <c:pt idx="24">
                  <c:v>2135</c:v>
                </c:pt>
                <c:pt idx="25">
                  <c:v>430986</c:v>
                </c:pt>
                <c:pt idx="26">
                  <c:v>37927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4553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360984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26505"/>
        <c:axId val="56358749"/>
      </c:barChart>
      <c:catAx>
        <c:axId val="60526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58749"/>
        <c:crosses val="autoZero"/>
        <c:auto val="1"/>
        <c:lblAlgn val="ctr"/>
        <c:lblOffset val="100"/>
        <c:noMultiLvlLbl val="0"/>
      </c:catAx>
      <c:valAx>
        <c:axId val="56358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26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238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2884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236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5750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2173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137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302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73910"/>
        <c:axId val="57643376"/>
      </c:barChart>
      <c:catAx>
        <c:axId val="476739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43376"/>
        <c:crosses val="autoZero"/>
        <c:auto val="1"/>
        <c:lblAlgn val="ctr"/>
        <c:lblOffset val="100"/>
        <c:noMultiLvlLbl val="0"/>
      </c:catAx>
      <c:valAx>
        <c:axId val="576433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739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424341</c:v>
                </c:pt>
                <c:pt idx="2">
                  <c:v>943694</c:v>
                </c:pt>
                <c:pt idx="3">
                  <c:v>768935</c:v>
                </c:pt>
                <c:pt idx="4">
                  <c:v>15329633</c:v>
                </c:pt>
                <c:pt idx="5">
                  <c:v>871702</c:v>
                </c:pt>
                <c:pt idx="6">
                  <c:v>3247697</c:v>
                </c:pt>
                <c:pt idx="7">
                  <c:v>9881867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854078</c:v>
                </c:pt>
                <c:pt idx="13">
                  <c:v>2561705</c:v>
                </c:pt>
                <c:pt idx="14">
                  <c:v>4797953</c:v>
                </c:pt>
                <c:pt idx="15">
                  <c:v>4938280</c:v>
                </c:pt>
                <c:pt idx="16">
                  <c:v>740035</c:v>
                </c:pt>
                <c:pt idx="17">
                  <c:v>401595</c:v>
                </c:pt>
                <c:pt idx="18">
                  <c:v>88295</c:v>
                </c:pt>
                <c:pt idx="19">
                  <c:v>374530</c:v>
                </c:pt>
                <c:pt idx="20">
                  <c:v>536574</c:v>
                </c:pt>
                <c:pt idx="21">
                  <c:v>2418085</c:v>
                </c:pt>
                <c:pt idx="22">
                  <c:v>994909</c:v>
                </c:pt>
                <c:pt idx="23">
                  <c:v>704150</c:v>
                </c:pt>
                <c:pt idx="24">
                  <c:v>4816767</c:v>
                </c:pt>
                <c:pt idx="25">
                  <c:v>12372163</c:v>
                </c:pt>
                <c:pt idx="26">
                  <c:v>733224</c:v>
                </c:pt>
                <c:pt idx="27">
                  <c:v>247140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2334213</c:v>
                </c:pt>
                <c:pt idx="7">
                  <c:v>10359141</c:v>
                </c:pt>
                <c:pt idx="8">
                  <c:v>5274531</c:v>
                </c:pt>
                <c:pt idx="9">
                  <c:v>6522822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4525496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2188153</c:v>
                </c:pt>
                <c:pt idx="22">
                  <c:v>1220245</c:v>
                </c:pt>
                <c:pt idx="23">
                  <c:v>711394</c:v>
                </c:pt>
                <c:pt idx="24">
                  <c:v>5347725</c:v>
                </c:pt>
                <c:pt idx="25">
                  <c:v>12290982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67078"/>
        <c:axId val="20008116"/>
      </c:barChart>
      <c:catAx>
        <c:axId val="94670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08116"/>
        <c:crosses val="autoZero"/>
        <c:auto val="1"/>
        <c:lblAlgn val="ctr"/>
        <c:lblOffset val="100"/>
        <c:noMultiLvlLbl val="0"/>
      </c:catAx>
      <c:valAx>
        <c:axId val="20008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670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86173765</c:v>
                </c:pt>
                <c:pt idx="5">
                  <c:v>3467800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61083591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40833362</c:v>
                </c:pt>
                <c:pt idx="22">
                  <c:v>3884570</c:v>
                </c:pt>
                <c:pt idx="23">
                  <c:v>855744</c:v>
                </c:pt>
                <c:pt idx="24">
                  <c:v>6800365</c:v>
                </c:pt>
                <c:pt idx="25">
                  <c:v>40558723</c:v>
                </c:pt>
                <c:pt idx="26">
                  <c:v>6173579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2741815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33154156</c:v>
                </c:pt>
                <c:pt idx="7">
                  <c:v>48124439</c:v>
                </c:pt>
                <c:pt idx="8">
                  <c:v>7291316</c:v>
                </c:pt>
                <c:pt idx="9">
                  <c:v>6442093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53477775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1106988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6681356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76047"/>
        <c:axId val="41212"/>
      </c:barChart>
      <c:catAx>
        <c:axId val="321760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12"/>
        <c:crosses val="autoZero"/>
        <c:auto val="1"/>
        <c:lblAlgn val="ctr"/>
        <c:lblOffset val="100"/>
        <c:noMultiLvlLbl val="0"/>
      </c:catAx>
      <c:valAx>
        <c:axId val="412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760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46998"/>
        <c:axId val="51452258"/>
      </c:barChart>
      <c:catAx>
        <c:axId val="503469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52258"/>
        <c:crosses val="autoZero"/>
        <c:auto val="1"/>
        <c:lblAlgn val="ctr"/>
        <c:lblOffset val="100"/>
        <c:noMultiLvlLbl val="0"/>
      </c:catAx>
      <c:valAx>
        <c:axId val="514522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69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24333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785766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1309664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592915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670993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127435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4964"/>
        <c:axId val="17203577"/>
      </c:barChart>
      <c:catAx>
        <c:axId val="11549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03577"/>
        <c:crosses val="autoZero"/>
        <c:auto val="1"/>
        <c:lblAlgn val="ctr"/>
        <c:lblOffset val="100"/>
        <c:noMultiLvlLbl val="0"/>
      </c:catAx>
      <c:valAx>
        <c:axId val="172035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49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5492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491492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88759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54253"/>
        <c:axId val="8567999"/>
      </c:barChart>
      <c:catAx>
        <c:axId val="30454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7999"/>
        <c:crosses val="autoZero"/>
        <c:auto val="1"/>
        <c:lblAlgn val="ctr"/>
        <c:lblOffset val="100"/>
        <c:noMultiLvlLbl val="0"/>
      </c:catAx>
      <c:valAx>
        <c:axId val="85679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54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600169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471270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466499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960608"/>
        <c:axId val="27858469"/>
      </c:barChart>
      <c:catAx>
        <c:axId val="27960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58469"/>
        <c:crosses val="autoZero"/>
        <c:auto val="1"/>
        <c:lblAlgn val="ctr"/>
        <c:lblOffset val="100"/>
        <c:noMultiLvlLbl val="0"/>
      </c:catAx>
      <c:valAx>
        <c:axId val="278584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606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9092</c:v>
                </c:pt>
                <c:pt idx="2">
                  <c:v>21149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124086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108869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25977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67303"/>
        <c:axId val="37442235"/>
      </c:barChart>
      <c:catAx>
        <c:axId val="78673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42235"/>
        <c:crosses val="autoZero"/>
        <c:auto val="1"/>
        <c:lblAlgn val="ctr"/>
        <c:lblOffset val="100"/>
        <c:noMultiLvlLbl val="0"/>
      </c:catAx>
      <c:valAx>
        <c:axId val="374422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673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5286</c:v>
                </c:pt>
                <c:pt idx="6">
                  <c:v>12229</c:v>
                </c:pt>
                <c:pt idx="7">
                  <c:v>94358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16114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13129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55111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18873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68422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88928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31879"/>
        <c:axId val="11161280"/>
      </c:barChart>
      <c:catAx>
        <c:axId val="27731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61280"/>
        <c:crosses val="autoZero"/>
        <c:auto val="1"/>
        <c:lblAlgn val="ctr"/>
        <c:lblOffset val="100"/>
        <c:noMultiLvlLbl val="0"/>
      </c:catAx>
      <c:valAx>
        <c:axId val="111612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1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125219</c:v>
                </c:pt>
                <c:pt idx="2">
                  <c:v>147335</c:v>
                </c:pt>
                <c:pt idx="3">
                  <c:v>276330</c:v>
                </c:pt>
                <c:pt idx="4">
                  <c:v>2848568</c:v>
                </c:pt>
                <c:pt idx="5">
                  <c:v>194835</c:v>
                </c:pt>
                <c:pt idx="6">
                  <c:v>21347</c:v>
                </c:pt>
                <c:pt idx="7">
                  <c:v>2518166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264392</c:v>
                </c:pt>
                <c:pt idx="16">
                  <c:v>201498</c:v>
                </c:pt>
                <c:pt idx="17">
                  <c:v>295834</c:v>
                </c:pt>
                <c:pt idx="18">
                  <c:v>0</c:v>
                </c:pt>
                <c:pt idx="19">
                  <c:v>190484</c:v>
                </c:pt>
                <c:pt idx="20">
                  <c:v>381815</c:v>
                </c:pt>
                <c:pt idx="21">
                  <c:v>180768</c:v>
                </c:pt>
                <c:pt idx="22">
                  <c:v>397066</c:v>
                </c:pt>
                <c:pt idx="23">
                  <c:v>332253</c:v>
                </c:pt>
                <c:pt idx="24">
                  <c:v>3524885</c:v>
                </c:pt>
                <c:pt idx="25">
                  <c:v>2609564</c:v>
                </c:pt>
                <c:pt idx="26">
                  <c:v>260486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3-4A0B-9CE5-D7F1605DA25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85498</c:v>
                </c:pt>
                <c:pt idx="7">
                  <c:v>2430016</c:v>
                </c:pt>
                <c:pt idx="8">
                  <c:v>3642570</c:v>
                </c:pt>
                <c:pt idx="9">
                  <c:v>4630461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2599314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3-4A0B-9CE5-D7F1605D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313091"/>
        <c:axId val="60168682"/>
      </c:barChart>
      <c:catAx>
        <c:axId val="24313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68682"/>
        <c:crosses val="autoZero"/>
        <c:auto val="1"/>
        <c:lblAlgn val="ctr"/>
        <c:lblOffset val="100"/>
        <c:noMultiLvlLbl val="0"/>
      </c:catAx>
      <c:valAx>
        <c:axId val="60168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13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9911</c:v>
                </c:pt>
                <c:pt idx="6">
                  <c:v>9492</c:v>
                </c:pt>
                <c:pt idx="7">
                  <c:v>881179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B-415F-BA01-024071D7815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62487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B-415F-BA01-024071D7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76946"/>
        <c:axId val="56507124"/>
      </c:barChart>
      <c:catAx>
        <c:axId val="2476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07124"/>
        <c:crosses val="autoZero"/>
        <c:auto val="1"/>
        <c:lblAlgn val="ctr"/>
        <c:lblOffset val="100"/>
        <c:noMultiLvlLbl val="0"/>
      </c:catAx>
      <c:valAx>
        <c:axId val="565071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6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81842</c:v>
                </c:pt>
                <c:pt idx="2">
                  <c:v>41446</c:v>
                </c:pt>
                <c:pt idx="3">
                  <c:v>203293</c:v>
                </c:pt>
                <c:pt idx="4">
                  <c:v>23473</c:v>
                </c:pt>
                <c:pt idx="5">
                  <c:v>173456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225872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5-432E-8230-0CF0F1DAAF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613593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438823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5-432E-8230-0CF0F1DAA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06641"/>
        <c:axId val="43021395"/>
      </c:barChart>
      <c:catAx>
        <c:axId val="389066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21395"/>
        <c:crosses val="autoZero"/>
        <c:auto val="1"/>
        <c:lblAlgn val="ctr"/>
        <c:lblOffset val="100"/>
        <c:noMultiLvlLbl val="0"/>
      </c:catAx>
      <c:valAx>
        <c:axId val="430213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066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4703388</c:v>
                </c:pt>
                <c:pt idx="5">
                  <c:v>109656</c:v>
                </c:pt>
                <c:pt idx="6">
                  <c:v>210839</c:v>
                </c:pt>
                <c:pt idx="7">
                  <c:v>1787505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287022</c:v>
                </c:pt>
                <c:pt idx="13">
                  <c:v>247435</c:v>
                </c:pt>
                <c:pt idx="14">
                  <c:v>3656367</c:v>
                </c:pt>
                <c:pt idx="15">
                  <c:v>1493727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662517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182464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1350516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685542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691983</c:v>
                </c:pt>
                <c:pt idx="26">
                  <c:v>6006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02369"/>
        <c:axId val="12977964"/>
      </c:barChart>
      <c:catAx>
        <c:axId val="204023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77964"/>
        <c:crosses val="autoZero"/>
        <c:auto val="1"/>
        <c:lblAlgn val="ctr"/>
        <c:lblOffset val="100"/>
        <c:noMultiLvlLbl val="0"/>
      </c:catAx>
      <c:valAx>
        <c:axId val="129779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023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981189</c:v>
                </c:pt>
                <c:pt idx="5">
                  <c:v>11468</c:v>
                </c:pt>
                <c:pt idx="6">
                  <c:v>315</c:v>
                </c:pt>
                <c:pt idx="7">
                  <c:v>1312514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65790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216889</c:v>
                </c:pt>
                <c:pt idx="21">
                  <c:v>82507</c:v>
                </c:pt>
                <c:pt idx="22">
                  <c:v>134302</c:v>
                </c:pt>
                <c:pt idx="23">
                  <c:v>23284</c:v>
                </c:pt>
                <c:pt idx="24">
                  <c:v>157230</c:v>
                </c:pt>
                <c:pt idx="25">
                  <c:v>1888507</c:v>
                </c:pt>
                <c:pt idx="26">
                  <c:v>248734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5-425C-9D80-9CB0D18E782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58222</c:v>
                </c:pt>
                <c:pt idx="10">
                  <c:v>28951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1724540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5-425C-9D80-9CB0D18E7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376909"/>
        <c:axId val="61578856"/>
      </c:barChart>
      <c:catAx>
        <c:axId val="44376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78856"/>
        <c:crosses val="autoZero"/>
        <c:auto val="1"/>
        <c:lblAlgn val="ctr"/>
        <c:lblOffset val="100"/>
        <c:noMultiLvlLbl val="0"/>
      </c:catAx>
      <c:valAx>
        <c:axId val="615788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76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596386</c:v>
                </c:pt>
                <c:pt idx="3">
                  <c:v>455838</c:v>
                </c:pt>
                <c:pt idx="4">
                  <c:v>1334337</c:v>
                </c:pt>
                <c:pt idx="5">
                  <c:v>164212</c:v>
                </c:pt>
                <c:pt idx="6">
                  <c:v>732</c:v>
                </c:pt>
                <c:pt idx="7">
                  <c:v>1782248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261825</c:v>
                </c:pt>
                <c:pt idx="13">
                  <c:v>538613</c:v>
                </c:pt>
                <c:pt idx="14">
                  <c:v>925591</c:v>
                </c:pt>
                <c:pt idx="15">
                  <c:v>79795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77288</c:v>
                </c:pt>
                <c:pt idx="22">
                  <c:v>421293</c:v>
                </c:pt>
                <c:pt idx="23">
                  <c:v>131502</c:v>
                </c:pt>
                <c:pt idx="24">
                  <c:v>599641</c:v>
                </c:pt>
                <c:pt idx="25">
                  <c:v>2306257</c:v>
                </c:pt>
                <c:pt idx="26">
                  <c:v>278945</c:v>
                </c:pt>
                <c:pt idx="27">
                  <c:v>51634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A-4DB0-AA3A-24EF36F69EB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62022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96114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2213707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A-4DB0-AA3A-24EF36F69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951492"/>
        <c:axId val="28821697"/>
      </c:barChart>
      <c:catAx>
        <c:axId val="439514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21697"/>
        <c:crosses val="autoZero"/>
        <c:auto val="1"/>
        <c:lblAlgn val="ctr"/>
        <c:lblOffset val="100"/>
        <c:noMultiLvlLbl val="0"/>
      </c:catAx>
      <c:valAx>
        <c:axId val="288216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514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44622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53443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F-4624-86A8-B2109E3C0B4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27492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70454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34258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F-4624-86A8-B2109E3C0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46248"/>
        <c:axId val="2248368"/>
      </c:barChart>
      <c:catAx>
        <c:axId val="20946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8368"/>
        <c:crosses val="autoZero"/>
        <c:auto val="1"/>
        <c:lblAlgn val="ctr"/>
        <c:lblOffset val="100"/>
        <c:noMultiLvlLbl val="0"/>
      </c:catAx>
      <c:valAx>
        <c:axId val="22483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62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7-433F-940C-6833D416135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7-433F-940C-6833D416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8176"/>
        <c:axId val="24675252"/>
      </c:barChart>
      <c:catAx>
        <c:axId val="4678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75252"/>
        <c:crosses val="autoZero"/>
        <c:auto val="1"/>
        <c:lblAlgn val="ctr"/>
        <c:lblOffset val="100"/>
        <c:noMultiLvlLbl val="0"/>
      </c:catAx>
      <c:valAx>
        <c:axId val="246752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8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80914</c:v>
                </c:pt>
                <c:pt idx="3">
                  <c:v>204461</c:v>
                </c:pt>
                <c:pt idx="4">
                  <c:v>908677</c:v>
                </c:pt>
                <c:pt idx="5">
                  <c:v>30446</c:v>
                </c:pt>
                <c:pt idx="6">
                  <c:v>732</c:v>
                </c:pt>
                <c:pt idx="7">
                  <c:v>1564989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85217</c:v>
                </c:pt>
                <c:pt idx="13">
                  <c:v>134449</c:v>
                </c:pt>
                <c:pt idx="14">
                  <c:v>37288</c:v>
                </c:pt>
                <c:pt idx="15">
                  <c:v>35170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22462</c:v>
                </c:pt>
                <c:pt idx="22">
                  <c:v>230047</c:v>
                </c:pt>
                <c:pt idx="23">
                  <c:v>52588</c:v>
                </c:pt>
                <c:pt idx="24">
                  <c:v>105059</c:v>
                </c:pt>
                <c:pt idx="25">
                  <c:v>2162964</c:v>
                </c:pt>
                <c:pt idx="26">
                  <c:v>278945</c:v>
                </c:pt>
                <c:pt idx="27">
                  <c:v>42017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4-4F47-B43A-066B6DEBC64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34519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25660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2089042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4-4F47-B43A-066B6DEBC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09415"/>
        <c:axId val="63327469"/>
      </c:barChart>
      <c:catAx>
        <c:axId val="104094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27469"/>
        <c:crosses val="autoZero"/>
        <c:auto val="1"/>
        <c:lblAlgn val="ctr"/>
        <c:lblOffset val="100"/>
        <c:noMultiLvlLbl val="0"/>
      </c:catAx>
      <c:valAx>
        <c:axId val="633274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094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42897959.534999996</c:v>
              </c:pt>
              <c:pt idx="1">
                <c:v>44606201.183000013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A5-433B-B43A-DB17A6B3A28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46003595.104000002</c:v>
              </c:pt>
              <c:pt idx="1">
                <c:v>42979567.325999998</c:v>
              </c:pt>
              <c:pt idx="2">
                <c:v>47304879.588000007</c:v>
              </c:pt>
              <c:pt idx="3">
                <c:v>49273648.273000002</c:v>
              </c:pt>
              <c:pt idx="4">
                <c:v>51023941.576000012</c:v>
              </c:pt>
              <c:pt idx="5">
                <c:v>47397617.659000002</c:v>
              </c:pt>
              <c:pt idx="6">
                <c:v>47211328.505000003</c:v>
              </c:pt>
              <c:pt idx="7">
                <c:v>46372500.591000013</c:v>
              </c:pt>
              <c:pt idx="8">
                <c:v>45147630.952000007</c:v>
              </c:pt>
              <c:pt idx="9">
                <c:v>46058383.635999992</c:v>
              </c:pt>
              <c:pt idx="10">
                <c:v>44809413.885000013</c:v>
              </c:pt>
              <c:pt idx="11">
                <c:v>44672366.49499999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A5-433B-B43A-DB17A6B3A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29005"/>
        <c:axId val="32723205"/>
      </c:lineChart>
      <c:catAx>
        <c:axId val="309290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23205"/>
        <c:crosses val="autoZero"/>
        <c:auto val="1"/>
        <c:lblAlgn val="ctr"/>
        <c:lblOffset val="100"/>
        <c:noMultiLvlLbl val="0"/>
      </c:catAx>
      <c:valAx>
        <c:axId val="3272320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290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14053954</c:v>
              </c:pt>
              <c:pt idx="1">
                <c:v>13790200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B6-4F45-B8E4-07EDEAF404D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15735861</c:v>
              </c:pt>
              <c:pt idx="1">
                <c:v>14243108</c:v>
              </c:pt>
              <c:pt idx="2">
                <c:v>15156491</c:v>
              </c:pt>
              <c:pt idx="3">
                <c:v>15925706</c:v>
              </c:pt>
              <c:pt idx="4">
                <c:v>16019756</c:v>
              </c:pt>
              <c:pt idx="5">
                <c:v>15017892</c:v>
              </c:pt>
              <c:pt idx="6">
                <c:v>14933244</c:v>
              </c:pt>
              <c:pt idx="7">
                <c:v>15271214</c:v>
              </c:pt>
              <c:pt idx="8">
                <c:v>13883810</c:v>
              </c:pt>
              <c:pt idx="9">
                <c:v>13958468</c:v>
              </c:pt>
              <c:pt idx="10">
                <c:v>14444392</c:v>
              </c:pt>
              <c:pt idx="11">
                <c:v>14677247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8B6-4F45-B8E4-07EDEAF4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1050"/>
        <c:axId val="57923558"/>
      </c:lineChart>
      <c:catAx>
        <c:axId val="565310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3558"/>
        <c:crosses val="autoZero"/>
        <c:auto val="1"/>
        <c:lblAlgn val="ctr"/>
        <c:lblOffset val="100"/>
        <c:noMultiLvlLbl val="0"/>
      </c:catAx>
      <c:valAx>
        <c:axId val="5792355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3105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6792787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DA-40B2-987C-4F198F4F6F3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6127686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6863694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7070673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DA-40B2-987C-4F198F4F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02921"/>
        <c:axId val="21701977"/>
      </c:lineChart>
      <c:catAx>
        <c:axId val="517029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01977"/>
        <c:crosses val="autoZero"/>
        <c:auto val="1"/>
        <c:lblAlgn val="ctr"/>
        <c:lblOffset val="100"/>
        <c:noMultiLvlLbl val="0"/>
      </c:catAx>
      <c:valAx>
        <c:axId val="217019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029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21535703</c:v>
              </c:pt>
              <c:pt idx="1">
                <c:v>22707857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C-462B-87BF-52880C476E8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21336708</c:v>
              </c:pt>
              <c:pt idx="1">
                <c:v>21445115</c:v>
              </c:pt>
              <c:pt idx="2">
                <c:v>24353854</c:v>
              </c:pt>
              <c:pt idx="3">
                <c:v>24881052</c:v>
              </c:pt>
              <c:pt idx="4">
                <c:v>25878347</c:v>
              </c:pt>
              <c:pt idx="5">
                <c:v>24182947</c:v>
              </c:pt>
              <c:pt idx="6">
                <c:v>23760757</c:v>
              </c:pt>
              <c:pt idx="7">
                <c:v>22580767</c:v>
              </c:pt>
              <c:pt idx="8">
                <c:v>22604162</c:v>
              </c:pt>
              <c:pt idx="9">
                <c:v>23662451</c:v>
              </c:pt>
              <c:pt idx="10">
                <c:v>22025686</c:v>
              </c:pt>
              <c:pt idx="11">
                <c:v>21993054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6C-462B-87BF-52880C476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5369"/>
        <c:axId val="40861653"/>
      </c:lineChart>
      <c:catAx>
        <c:axId val="144753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61653"/>
        <c:crosses val="autoZero"/>
        <c:auto val="1"/>
        <c:lblAlgn val="ctr"/>
        <c:lblOffset val="100"/>
        <c:noMultiLvlLbl val="0"/>
      </c:catAx>
      <c:valAx>
        <c:axId val="4086165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753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14922420</c:v>
              </c:pt>
              <c:pt idx="1">
                <c:v>14837885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E9-4562-BEE9-76D882FFE50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14777827</c:v>
              </c:pt>
              <c:pt idx="1">
                <c:v>14830160</c:v>
              </c:pt>
              <c:pt idx="2">
                <c:v>16936179</c:v>
              </c:pt>
              <c:pt idx="3">
                <c:v>17162806</c:v>
              </c:pt>
              <c:pt idx="4">
                <c:v>17628355</c:v>
              </c:pt>
              <c:pt idx="5">
                <c:v>16961083</c:v>
              </c:pt>
              <c:pt idx="6">
                <c:v>16360609</c:v>
              </c:pt>
              <c:pt idx="7">
                <c:v>16249475</c:v>
              </c:pt>
              <c:pt idx="8">
                <c:v>15639080</c:v>
              </c:pt>
              <c:pt idx="9">
                <c:v>16247870</c:v>
              </c:pt>
              <c:pt idx="10">
                <c:v>14980448</c:v>
              </c:pt>
              <c:pt idx="11">
                <c:v>15382359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E9-4562-BEE9-76D882FF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666455"/>
        <c:axId val="13261147"/>
      </c:lineChart>
      <c:catAx>
        <c:axId val="646664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1147"/>
        <c:crosses val="autoZero"/>
        <c:auto val="1"/>
        <c:lblAlgn val="ctr"/>
        <c:lblOffset val="100"/>
        <c:noMultiLvlLbl val="0"/>
      </c:catAx>
      <c:valAx>
        <c:axId val="132611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6645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185623</c:v>
                </c:pt>
                <c:pt idx="2">
                  <c:v>658543</c:v>
                </c:pt>
                <c:pt idx="3">
                  <c:v>448268</c:v>
                </c:pt>
                <c:pt idx="4">
                  <c:v>60197</c:v>
                </c:pt>
                <c:pt idx="5">
                  <c:v>365132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228468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830125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49288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538431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28633"/>
        <c:axId val="15020475"/>
      </c:barChart>
      <c:catAx>
        <c:axId val="489286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0475"/>
        <c:crosses val="autoZero"/>
        <c:auto val="1"/>
        <c:lblAlgn val="ctr"/>
        <c:lblOffset val="100"/>
        <c:noMultiLvlLbl val="0"/>
      </c:catAx>
      <c:valAx>
        <c:axId val="15020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286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1409376.5</c:v>
              </c:pt>
              <c:pt idx="1">
                <c:v>1416491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5D-43D3-A774-A685F8E7AF0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1366699.5</c:v>
              </c:pt>
              <c:pt idx="1">
                <c:v>1383304.5</c:v>
              </c:pt>
              <c:pt idx="2">
                <c:v>1551807.25</c:v>
              </c:pt>
              <c:pt idx="3">
                <c:v>1586523</c:v>
              </c:pt>
              <c:pt idx="4">
                <c:v>1653007.25</c:v>
              </c:pt>
              <c:pt idx="5">
                <c:v>1600027.5</c:v>
              </c:pt>
              <c:pt idx="6">
                <c:v>1538182.25</c:v>
              </c:pt>
              <c:pt idx="7">
                <c:v>1548676.75</c:v>
              </c:pt>
              <c:pt idx="8">
                <c:v>1499542.5</c:v>
              </c:pt>
              <c:pt idx="9">
                <c:v>1543349</c:v>
              </c:pt>
              <c:pt idx="10">
                <c:v>1426461.5</c:v>
              </c:pt>
              <c:pt idx="11">
                <c:v>1424727.5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5D-43D3-A774-A685F8E7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79128"/>
        <c:axId val="12169892"/>
      </c:lineChart>
      <c:catAx>
        <c:axId val="515791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69892"/>
        <c:crosses val="autoZero"/>
        <c:auto val="1"/>
        <c:lblAlgn val="ctr"/>
        <c:lblOffset val="100"/>
        <c:noMultiLvlLbl val="0"/>
      </c:catAx>
      <c:valAx>
        <c:axId val="1216989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7912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-6.7508540625555891E-2</c:v>
              </c:pt>
              <c:pt idx="1">
                <c:v>-1.6621141254262509E-2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1D-4AC1-A18A-D765B0D500F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4.2695735687671148E-2</c:v>
              </c:pt>
              <c:pt idx="1">
                <c:v>2.7304130187598918E-2</c:v>
              </c:pt>
              <c:pt idx="2">
                <c:v>1.62846084821846E-2</c:v>
              </c:pt>
              <c:pt idx="3">
                <c:v>2.497441512299492E-2</c:v>
              </c:pt>
              <c:pt idx="4">
                <c:v>3.6348212100403073E-2</c:v>
              </c:pt>
              <c:pt idx="5">
                <c:v>3.6099562853527001E-2</c:v>
              </c:pt>
              <c:pt idx="6">
                <c:v>3.3073917893798647E-2</c:v>
              </c:pt>
              <c:pt idx="7">
                <c:v>3.333450225634027E-2</c:v>
              </c:pt>
              <c:pt idx="8">
                <c:v>3.2400330925613341E-2</c:v>
              </c:pt>
              <c:pt idx="9">
                <c:v>3.1149485918679831E-2</c:v>
              </c:pt>
              <c:pt idx="10">
                <c:v>2.788304131083752E-2</c:v>
              </c:pt>
              <c:pt idx="11">
                <c:v>2.7928716603698559E-2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1D-4AC1-A18A-D765B0D5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76693"/>
        <c:axId val="4220344"/>
      </c:lineChart>
      <c:catAx>
        <c:axId val="575766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0344"/>
        <c:crosses val="autoZero"/>
        <c:auto val="1"/>
        <c:lblAlgn val="ctr"/>
        <c:lblOffset val="100"/>
        <c:noMultiLvlLbl val="0"/>
      </c:catAx>
      <c:valAx>
        <c:axId val="42203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766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-0.1068836970535009</c:v>
              </c:pt>
              <c:pt idx="1">
                <c:v>-7.1210420878716651E-2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32-4F27-93DC-279DFA3D917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6.3201093263612895E-2</c:v>
              </c:pt>
              <c:pt idx="1">
                <c:v>1.907870688945712E-2</c:v>
              </c:pt>
              <c:pt idx="2">
                <c:v>1.7380610300425699E-2</c:v>
              </c:pt>
              <c:pt idx="3">
                <c:v>1.555649495601874E-2</c:v>
              </c:pt>
              <c:pt idx="4">
                <c:v>3.6313758279991497E-2</c:v>
              </c:pt>
              <c:pt idx="5">
                <c:v>4.87164081048308E-2</c:v>
              </c:pt>
              <c:pt idx="6">
                <c:v>4.2148756274923427E-2</c:v>
              </c:pt>
              <c:pt idx="7">
                <c:v>4.1562095593782988E-2</c:v>
              </c:pt>
              <c:pt idx="8">
                <c:v>3.648927601046581E-2</c:v>
              </c:pt>
              <c:pt idx="9">
                <c:v>2.92023486524744E-2</c:v>
              </c:pt>
              <c:pt idx="10">
                <c:v>2.625303207403817E-2</c:v>
              </c:pt>
              <c:pt idx="11">
                <c:v>2.58174026577036E-2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32-4F27-93DC-279DFA3D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79802"/>
        <c:axId val="16666107"/>
      </c:lineChart>
      <c:catAx>
        <c:axId val="472798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6107"/>
        <c:crosses val="autoZero"/>
        <c:auto val="1"/>
        <c:lblAlgn val="ctr"/>
        <c:lblOffset val="100"/>
        <c:noMultiLvlLbl val="0"/>
      </c:catAx>
      <c:valAx>
        <c:axId val="166661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798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-5.3518473234522301E-2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E1-4361-99A1-08AF39DEF7E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-0.100916216158392</c:v>
              </c:pt>
              <c:pt idx="2">
                <c:v>-0.1373590767948013</c:v>
              </c:pt>
              <c:pt idx="3">
                <c:v>-0.12604526727174301</c:v>
              </c:pt>
              <c:pt idx="4">
                <c:v>-9.3113693281689947E-2</c:v>
              </c:pt>
              <c:pt idx="5">
                <c:v>-0.1107420595210694</c:v>
              </c:pt>
              <c:pt idx="6">
                <c:v>-9.8808890392246385E-2</c:v>
              </c:pt>
              <c:pt idx="7">
                <c:v>-9.1441252161145514E-2</c:v>
              </c:pt>
              <c:pt idx="8">
                <c:v>-8.1547724194168447E-2</c:v>
              </c:pt>
              <c:pt idx="9">
                <c:v>-7.4930123145038885E-2</c:v>
              </c:pt>
              <c:pt idx="10">
                <c:v>-6.720980774898444E-2</c:v>
              </c:pt>
              <c:pt idx="11">
                <c:v>-6.3983072336398217E-2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E1-4361-99A1-08AF39DEF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76167"/>
        <c:axId val="60581283"/>
      </c:lineChart>
      <c:catAx>
        <c:axId val="286761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81283"/>
        <c:crosses val="autoZero"/>
        <c:auto val="1"/>
        <c:lblAlgn val="ctr"/>
        <c:lblOffset val="100"/>
        <c:noMultiLvlLbl val="0"/>
      </c:catAx>
      <c:valAx>
        <c:axId val="605812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761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9.3264153026793029E-3</c:v>
              </c:pt>
              <c:pt idx="1">
                <c:v>3.4167244345805432E-2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8F-4486-ABF2-1620F096EF8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6.6962742003258136E-2</c:v>
              </c:pt>
              <c:pt idx="1">
                <c:v>7.4679939009613783E-2</c:v>
              </c:pt>
              <c:pt idx="2">
                <c:v>7.0978527747117104E-2</c:v>
              </c:pt>
              <c:pt idx="3">
                <c:v>8.3367835857792505E-2</c:v>
              </c:pt>
              <c:pt idx="4">
                <c:v>8.0184352199078379E-2</c:v>
              </c:pt>
              <c:pt idx="5">
                <c:v>7.8344936986225022E-2</c:v>
              </c:pt>
              <c:pt idx="6">
                <c:v>7.2235152881626963E-2</c:v>
              </c:pt>
              <c:pt idx="7">
                <c:v>7.1131816753247978E-2</c:v>
              </c:pt>
              <c:pt idx="8">
                <c:v>6.9373453541729191E-2</c:v>
              </c:pt>
              <c:pt idx="9">
                <c:v>6.9028055528637111E-2</c:v>
              </c:pt>
              <c:pt idx="10">
                <c:v>6.1767309669941373E-2</c:v>
              </c:pt>
              <c:pt idx="11">
                <c:v>6.1704725191325187E-2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8F-4486-ABF2-1620F096E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64927"/>
        <c:axId val="34362621"/>
      </c:lineChart>
      <c:catAx>
        <c:axId val="335649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62621"/>
        <c:crosses val="autoZero"/>
        <c:auto val="1"/>
        <c:lblAlgn val="ctr"/>
        <c:lblOffset val="100"/>
        <c:noMultiLvlLbl val="0"/>
      </c:catAx>
      <c:valAx>
        <c:axId val="343626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649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9.7844561314732736E-3</c:v>
              </c:pt>
              <c:pt idx="1">
                <c:v>5.1444902350166188E-3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82-4FC4-8B21-6C7CB8CB225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7.054191729941528E-2</c:v>
              </c:pt>
              <c:pt idx="1">
                <c:v>9.2162139670807885E-2</c:v>
              </c:pt>
              <c:pt idx="2">
                <c:v>0.1038957271935788</c:v>
              </c:pt>
              <c:pt idx="3">
                <c:v>0.11109397659552681</c:v>
              </c:pt>
              <c:pt idx="4">
                <c:v>0.1052406800531405</c:v>
              </c:pt>
              <c:pt idx="5">
                <c:v>0.1095749327325259</c:v>
              </c:pt>
              <c:pt idx="6">
                <c:v>0.1005260192337136</c:v>
              </c:pt>
              <c:pt idx="7">
                <c:v>9.9427648219115872E-2</c:v>
              </c:pt>
              <c:pt idx="8">
                <c:v>9.63727676450572E-2</c:v>
              </c:pt>
              <c:pt idx="9">
                <c:v>9.3141259515303165E-2</c:v>
              </c:pt>
              <c:pt idx="10">
                <c:v>8.3540219035873831E-2</c:v>
              </c:pt>
              <c:pt idx="11">
                <c:v>8.0792738923801011E-2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82-4FC4-8B21-6C7CB8CB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05952"/>
        <c:axId val="51856985"/>
      </c:lineChart>
      <c:catAx>
        <c:axId val="303059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56985"/>
        <c:crosses val="autoZero"/>
        <c:auto val="1"/>
        <c:lblAlgn val="ctr"/>
        <c:lblOffset val="100"/>
        <c:noMultiLvlLbl val="0"/>
      </c:catAx>
      <c:valAx>
        <c:axId val="518569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059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3.1226322977362608E-2</c:v>
              </c:pt>
              <c:pt idx="1">
                <c:v>2.7586687146636809E-2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71-4061-AA6D-6CA05133E51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7.5025047809607059E-2</c:v>
              </c:pt>
              <c:pt idx="1">
                <c:v>0.10105982860126871</c:v>
              </c:pt>
              <c:pt idx="2">
                <c:v>0.11128630898873609</c:v>
              </c:pt>
              <c:pt idx="3">
                <c:v>0.124920830883017</c:v>
              </c:pt>
              <c:pt idx="4">
                <c:v>0.1241354714939249</c:v>
              </c:pt>
              <c:pt idx="5">
                <c:v>0.1297610279878931</c:v>
              </c:pt>
              <c:pt idx="6">
                <c:v>0.120431133368434</c:v>
              </c:pt>
              <c:pt idx="7">
                <c:v>0.11887308486740709</c:v>
              </c:pt>
              <c:pt idx="8">
                <c:v>0.11930564220439881</c:v>
              </c:pt>
              <c:pt idx="9">
                <c:v>0.11813285794326921</c:v>
              </c:pt>
              <c:pt idx="10">
                <c:v>0.1102650412048627</c:v>
              </c:pt>
              <c:pt idx="11">
                <c:v>0.1067204780643287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71-4061-AA6D-6CA05133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29820"/>
        <c:axId val="62273185"/>
      </c:lineChart>
      <c:catAx>
        <c:axId val="522298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73185"/>
        <c:crosses val="autoZero"/>
        <c:auto val="1"/>
        <c:lblAlgn val="ctr"/>
        <c:lblOffset val="100"/>
        <c:noMultiLvlLbl val="0"/>
      </c:catAx>
      <c:valAx>
        <c:axId val="622731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298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7D-4E7C-A564-74BE592968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D-4E7C-A564-74BE592968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D-4E7C-A564-74BE592968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D-4E7C-A564-74BE592968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D-4E7C-A564-74BE592968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D-4E7C-A564-74BE592968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D-4E7C-A564-74BE592968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D-4E7C-A564-74BE592968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D-4E7C-A564-74BE592968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D-4E7C-A564-74BE592968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D-4E7C-A564-74BE592968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545.270981097</c:v>
              </c:pt>
              <c:pt idx="1">
                <c:v>547.60852254600002</c:v>
              </c:pt>
              <c:pt idx="2">
                <c:v>551.3849992019999</c:v>
              </c:pt>
              <c:pt idx="3">
                <c:v>552.98163117899992</c:v>
              </c:pt>
              <c:pt idx="4">
                <c:v>553.69035908300009</c:v>
              </c:pt>
              <c:pt idx="5">
                <c:v>555.26714309500005</c:v>
              </c:pt>
              <c:pt idx="6">
                <c:v>556.35341168000002</c:v>
              </c:pt>
              <c:pt idx="7">
                <c:v>557.24808160200007</c:v>
              </c:pt>
              <c:pt idx="8">
                <c:v>557.01892839599998</c:v>
              </c:pt>
              <c:pt idx="9">
                <c:v>558.25487358999999</c:v>
              </c:pt>
              <c:pt idx="10">
                <c:v>555.14923802099986</c:v>
              </c:pt>
              <c:pt idx="11">
                <c:v>556.77587187799986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F7D-4E7C-A564-74BE592968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221872"/>
        <c:axId val="29104394"/>
      </c:lineChart>
      <c:catAx>
        <c:axId val="82218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04394"/>
        <c:crosses val="autoZero"/>
        <c:auto val="1"/>
        <c:lblAlgn val="ctr"/>
        <c:lblOffset val="100"/>
        <c:noMultiLvlLbl val="0"/>
      </c:catAx>
      <c:valAx>
        <c:axId val="291043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218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B-4E2E-A149-0DDEC64918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B-4E2E-A149-0DDEC64918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B-4E2E-A149-0DDEC64918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B-4E2E-A149-0DDEC64918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B-4E2E-A149-0DDEC64918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B-4E2E-A149-0DDEC64918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B-4E2E-A149-0DDEC64918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B-4E2E-A149-0DDEC64918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B-4E2E-A149-0DDEC64918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B-4E2E-A149-0DDEC64918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B-4E2E-A149-0DDEC64918D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175.52653699999999</c:v>
              </c:pt>
              <c:pt idx="1">
                <c:v>175.69080400000001</c:v>
              </c:pt>
              <c:pt idx="2">
                <c:v>177.45647099999999</c:v>
              </c:pt>
              <c:pt idx="3">
                <c:v>179.03375700000001</c:v>
              </c:pt>
              <c:pt idx="4">
                <c:v>179.084271</c:v>
              </c:pt>
              <c:pt idx="5">
                <c:v>179.63579999999999</c:v>
              </c:pt>
              <c:pt idx="6">
                <c:v>179.54988</c:v>
              </c:pt>
              <c:pt idx="7">
                <c:v>179.01565199999999</c:v>
              </c:pt>
              <c:pt idx="8">
                <c:v>178.96590499999999</c:v>
              </c:pt>
              <c:pt idx="9">
                <c:v>179.267189</c:v>
              </c:pt>
              <c:pt idx="10">
                <c:v>177.58528200000001</c:v>
              </c:pt>
              <c:pt idx="11">
                <c:v>177.132374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EB-4E2E-A149-0DDEC64918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040176"/>
        <c:axId val="5977011"/>
      </c:lineChart>
      <c:catAx>
        <c:axId val="410401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7011"/>
        <c:crosses val="autoZero"/>
        <c:auto val="1"/>
        <c:lblAlgn val="ctr"/>
        <c:lblOffset val="100"/>
        <c:noMultiLvlLbl val="0"/>
      </c:catAx>
      <c:valAx>
        <c:axId val="59770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401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67-4810-95EF-298BE95D2B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7-4810-95EF-298BE95D2B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67-4810-95EF-298BE95D2B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7-4810-95EF-298BE95D2B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7-4810-95EF-298BE95D2B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7-4810-95EF-298BE95D2B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7-4810-95EF-298BE95D2B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7-4810-95EF-298BE95D2B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7-4810-95EF-298BE95D2B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67-4810-95EF-298BE95D2B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7-4810-95EF-298BE95D2BA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87.312986999999993</c:v>
              </c:pt>
              <c:pt idx="1">
                <c:v>86.608733000000001</c:v>
              </c:pt>
              <c:pt idx="2">
                <c:v>86.943595999999999</c:v>
              </c:pt>
              <c:pt idx="3">
                <c:v>85.321646999999999</c:v>
              </c:pt>
              <c:pt idx="4">
                <c:v>85.155925999999994</c:v>
              </c:pt>
              <c:pt idx="5">
                <c:v>84.873357999999996</c:v>
              </c:pt>
              <c:pt idx="6">
                <c:v>84.882329999999996</c:v>
              </c:pt>
              <c:pt idx="7">
                <c:v>84.806546999999995</c:v>
              </c:pt>
              <c:pt idx="8">
                <c:v>84.930827999999991</c:v>
              </c:pt>
              <c:pt idx="9">
                <c:v>84.753681999999998</c:v>
              </c:pt>
              <c:pt idx="10">
                <c:v>83.355401999999998</c:v>
              </c:pt>
              <c:pt idx="11">
                <c:v>84.020502999999991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C67-4810-95EF-298BE95D2B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438642"/>
        <c:axId val="24638654"/>
      </c:lineChart>
      <c:catAx>
        <c:axId val="334386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38654"/>
        <c:crosses val="autoZero"/>
        <c:auto val="1"/>
        <c:lblAlgn val="ctr"/>
        <c:lblOffset val="100"/>
        <c:noMultiLvlLbl val="0"/>
      </c:catAx>
      <c:valAx>
        <c:axId val="24638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386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272060</c:v>
                </c:pt>
                <c:pt idx="3">
                  <c:v>225546</c:v>
                </c:pt>
                <c:pt idx="4">
                  <c:v>10566048</c:v>
                </c:pt>
                <c:pt idx="5">
                  <c:v>396914</c:v>
                </c:pt>
                <c:pt idx="6">
                  <c:v>2980126</c:v>
                </c:pt>
                <c:pt idx="7">
                  <c:v>7584252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102146</c:v>
                </c:pt>
                <c:pt idx="13">
                  <c:v>232575</c:v>
                </c:pt>
                <c:pt idx="14">
                  <c:v>235329</c:v>
                </c:pt>
                <c:pt idx="15">
                  <c:v>3383094</c:v>
                </c:pt>
                <c:pt idx="16">
                  <c:v>505927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365820</c:v>
                </c:pt>
                <c:pt idx="21">
                  <c:v>1674272</c:v>
                </c:pt>
                <c:pt idx="22">
                  <c:v>538859</c:v>
                </c:pt>
                <c:pt idx="23">
                  <c:v>289041</c:v>
                </c:pt>
                <c:pt idx="24">
                  <c:v>307673</c:v>
                </c:pt>
                <c:pt idx="25">
                  <c:v>11383660</c:v>
                </c:pt>
                <c:pt idx="26">
                  <c:v>693606</c:v>
                </c:pt>
                <c:pt idx="27">
                  <c:v>127937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2087967</c:v>
                </c:pt>
                <c:pt idx="7">
                  <c:v>7893716</c:v>
                </c:pt>
                <c:pt idx="8">
                  <c:v>1127747</c:v>
                </c:pt>
                <c:pt idx="9">
                  <c:v>116280</c:v>
                </c:pt>
                <c:pt idx="10">
                  <c:v>150771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3125692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1459047</c:v>
                </c:pt>
                <c:pt idx="22">
                  <c:v>557159</c:v>
                </c:pt>
                <c:pt idx="23">
                  <c:v>259558</c:v>
                </c:pt>
                <c:pt idx="24">
                  <c:v>217118</c:v>
                </c:pt>
                <c:pt idx="25">
                  <c:v>11060568</c:v>
                </c:pt>
                <c:pt idx="26">
                  <c:v>709978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306378"/>
        <c:axId val="54378129"/>
      </c:barChart>
      <c:catAx>
        <c:axId val="513063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78129"/>
        <c:crosses val="autoZero"/>
        <c:auto val="1"/>
        <c:lblAlgn val="ctr"/>
        <c:lblOffset val="100"/>
        <c:noMultiLvlLbl val="0"/>
      </c:catAx>
      <c:valAx>
        <c:axId val="543781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063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7-4DFD-A2C0-463BD09025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7-4DFD-A2C0-463BD09025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7-4DFD-A2C0-463BD09025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7-4DFD-A2C0-463BD09025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7-4DFD-A2C0-463BD09025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7-4DFD-A2C0-463BD09025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7-4DFD-A2C0-463BD09025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7-4DFD-A2C0-463BD09025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7-4DFD-A2C0-463BD09025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7-4DFD-A2C0-463BD09025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37-4DFD-A2C0-463BD090257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266.95636000000002</c:v>
              </c:pt>
              <c:pt idx="1">
                <c:v>269.58789400000001</c:v>
              </c:pt>
              <c:pt idx="2">
                <c:v>271.258578</c:v>
              </c:pt>
              <c:pt idx="3">
                <c:v>272.82936599999999</c:v>
              </c:pt>
              <c:pt idx="4">
                <c:v>273.67933199999999</c:v>
              </c:pt>
              <c:pt idx="5">
                <c:v>275.01956100000001</c:v>
              </c:pt>
              <c:pt idx="6">
                <c:v>276.19671799999998</c:v>
              </c:pt>
              <c:pt idx="7">
                <c:v>277.660865</c:v>
              </c:pt>
              <c:pt idx="8">
                <c:v>277.44094799999999</c:v>
              </c:pt>
              <c:pt idx="9">
                <c:v>278.70490000000001</c:v>
              </c:pt>
              <c:pt idx="10">
                <c:v>278.90389499999998</c:v>
              </c:pt>
              <c:pt idx="11">
                <c:v>280.16663699999998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37-4DFD-A2C0-463BD09025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982700"/>
        <c:axId val="24837491"/>
      </c:lineChart>
      <c:catAx>
        <c:axId val="229827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37491"/>
        <c:crosses val="autoZero"/>
        <c:auto val="1"/>
        <c:lblAlgn val="ctr"/>
        <c:lblOffset val="100"/>
        <c:noMultiLvlLbl val="0"/>
      </c:catAx>
      <c:valAx>
        <c:axId val="248374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827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6-46C8-8BC8-F1FCBB434D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6-46C8-8BC8-F1FCBB434D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6-46C8-8BC8-F1FCBB434D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6-46C8-8BC8-F1FCBB434D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6-46C8-8BC8-F1FCBB434D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6-46C8-8BC8-F1FCBB434D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6-46C8-8BC8-F1FCBB434D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6-46C8-8BC8-F1FCBB434D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6-46C8-8BC8-F1FCBB434D8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6-46C8-8BC8-F1FCBB434D8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6-46C8-8BC8-F1FCBB434D8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183.097812</c:v>
              </c:pt>
              <c:pt idx="1">
                <c:v>185.08701199999999</c:v>
              </c:pt>
              <c:pt idx="2">
                <c:v>186.46192400000001</c:v>
              </c:pt>
              <c:pt idx="3">
                <c:v>188.42436000000001</c:v>
              </c:pt>
              <c:pt idx="4">
                <c:v>189.19038499999999</c:v>
              </c:pt>
              <c:pt idx="5">
                <c:v>190.555836</c:v>
              </c:pt>
              <c:pt idx="6">
                <c:v>191.598769</c:v>
              </c:pt>
              <c:pt idx="7">
                <c:v>192.58803800000001</c:v>
              </c:pt>
              <c:pt idx="8">
                <c:v>192.42344600000001</c:v>
              </c:pt>
              <c:pt idx="9">
                <c:v>193.156251</c:v>
              </c:pt>
              <c:pt idx="10">
                <c:v>193.30084400000001</c:v>
              </c:pt>
              <c:pt idx="11">
                <c:v>193.30856900000001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E06-46C8-8BC8-F1FCBB434D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88607"/>
        <c:axId val="9013913"/>
      </c:lineChart>
      <c:catAx>
        <c:axId val="9886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13913"/>
        <c:crosses val="autoZero"/>
        <c:auto val="1"/>
        <c:lblAlgn val="ctr"/>
        <c:lblOffset val="100"/>
        <c:noMultiLvlLbl val="0"/>
      </c:catAx>
      <c:valAx>
        <c:axId val="9013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86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5-4DB9-BA39-9B6F0D76E8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5-4DB9-BA39-9B6F0D76E8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5-4DB9-BA39-9B6F0D76E8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5-4DB9-BA39-9B6F0D76E8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5-4DB9-BA39-9B6F0D76E8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5-4DB9-BA39-9B6F0D76E8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5-4DB9-BA39-9B6F0D76E8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5-4DB9-BA39-9B6F0D76E8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5-4DB9-BA39-9B6F0D76E8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5-4DB9-BA39-9B6F0D76E85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5-4DB9-BA39-9B6F0D76E85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16.80557525</c:v>
              </c:pt>
              <c:pt idx="1">
                <c:v>17.02867475</c:v>
              </c:pt>
              <c:pt idx="2">
                <c:v>17.207555249999999</c:v>
              </c:pt>
              <c:pt idx="3">
                <c:v>17.4247345</c:v>
              </c:pt>
              <c:pt idx="4">
                <c:v>17.5226905</c:v>
              </c:pt>
              <c:pt idx="5">
                <c:v>17.673954500000001</c:v>
              </c:pt>
              <c:pt idx="6">
                <c:v>17.838012750000001</c:v>
              </c:pt>
              <c:pt idx="7">
                <c:v>17.9882065</c:v>
              </c:pt>
              <c:pt idx="8">
                <c:v>18.033090000000001</c:v>
              </c:pt>
              <c:pt idx="9">
                <c:v>18.122308499999999</c:v>
              </c:pt>
              <c:pt idx="10">
                <c:v>18.1649855</c:v>
              </c:pt>
              <c:pt idx="11">
                <c:v>18.198172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D5-4DB9-BA39-9B6F0D76E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217277"/>
        <c:axId val="54920091"/>
      </c:lineChart>
      <c:catAx>
        <c:axId val="312172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20091"/>
        <c:crosses val="autoZero"/>
        <c:auto val="1"/>
        <c:lblAlgn val="ctr"/>
        <c:lblOffset val="100"/>
        <c:noMultiLvlLbl val="0"/>
      </c:catAx>
      <c:valAx>
        <c:axId val="549200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172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B-4D2F-B81D-528DB9A356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B-4D2F-B81D-528DB9A356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B-4D2F-B81D-528DB9A356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B-4D2F-B81D-528DB9A356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B-4D2F-B81D-528DB9A356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B-4D2F-B81D-528DB9A356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B-4D2F-B81D-528DB9A356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B-4D2F-B81D-528DB9A356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B-4D2F-B81D-528DB9A356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B-4D2F-B81D-528DB9A356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8B-4D2F-B81D-528DB9A356F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-2.505277129599856E-2</c:v>
              </c:pt>
              <c:pt idx="1">
                <c:v>-1.766763114148609E-2</c:v>
              </c:pt>
              <c:pt idx="2">
                <c:v>-3.4081607905244288E-3</c:v>
              </c:pt>
              <c:pt idx="3">
                <c:v>4.187853841816652E-3</c:v>
              </c:pt>
              <c:pt idx="4">
                <c:v>8.9398561703306553E-3</c:v>
              </c:pt>
              <c:pt idx="5">
                <c:v>1.7055719192372691E-2</c:v>
              </c:pt>
              <c:pt idx="6">
                <c:v>1.985150397283756E-2</c:v>
              </c:pt>
              <c:pt idx="7">
                <c:v>2.4581446664794188E-2</c:v>
              </c:pt>
              <c:pt idx="8">
                <c:v>2.0390063522424728E-2</c:v>
              </c:pt>
              <c:pt idx="9">
                <c:v>2.7928716603698639E-2</c:v>
              </c:pt>
              <c:pt idx="10">
                <c:v>1.8676890416719681E-2</c:v>
              </c:pt>
              <c:pt idx="11">
                <c:v>2.0760193166874059E-2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8B-4D2F-B81D-528DB9A356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658830"/>
        <c:axId val="4157641"/>
      </c:lineChart>
      <c:catAx>
        <c:axId val="366588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7641"/>
        <c:crosses val="autoZero"/>
        <c:auto val="1"/>
        <c:lblAlgn val="ctr"/>
        <c:lblOffset val="100"/>
        <c:noMultiLvlLbl val="0"/>
      </c:catAx>
      <c:valAx>
        <c:axId val="41576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588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1-4263-9717-CDF4266518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1-4263-9717-CDF4266518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1-4263-9717-CDF4266518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1-4263-9717-CDF4266518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1-4263-9717-CDF4266518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1-4263-9717-CDF4266518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1-4263-9717-CDF4266518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1-4263-9717-CDF4266518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81-4263-9717-CDF4266518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1-4263-9717-CDF4266518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1-4263-9717-CDF42665186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-3.4727375522139038E-2</c:v>
              </c:pt>
              <c:pt idx="1">
                <c:v>-3.3995287200783139E-2</c:v>
              </c:pt>
              <c:pt idx="2">
                <c:v>-1.4562518946906119E-2</c:v>
              </c:pt>
              <c:pt idx="3">
                <c:v>4.7335295849569537E-3</c:v>
              </c:pt>
              <c:pt idx="4">
                <c:v>1.2581551567129061E-2</c:v>
              </c:pt>
              <c:pt idx="5">
                <c:v>2.1090247025490699E-2</c:v>
              </c:pt>
              <c:pt idx="6">
                <c:v>1.6815160854999241E-2</c:v>
              </c:pt>
              <c:pt idx="7">
                <c:v>1.469135549710689E-2</c:v>
              </c:pt>
              <c:pt idx="8">
                <c:v>1.357377776782512E-2</c:v>
              </c:pt>
              <c:pt idx="9">
                <c:v>2.5817402657703561E-2</c:v>
              </c:pt>
              <c:pt idx="10">
                <c:v>1.078268942638576E-2</c:v>
              </c:pt>
              <c:pt idx="11">
                <c:v>1.0356485758582199E-2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81-4263-9717-CDF4266518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445863"/>
        <c:axId val="23065555"/>
      </c:lineChart>
      <c:catAx>
        <c:axId val="264458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65555"/>
        <c:crosses val="autoZero"/>
        <c:auto val="1"/>
        <c:lblAlgn val="ctr"/>
        <c:lblOffset val="100"/>
        <c:noMultiLvlLbl val="0"/>
      </c:catAx>
      <c:valAx>
        <c:axId val="230655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458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D-449D-BDF7-E38432202F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D-449D-BDF7-E38432202F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D-449D-BDF7-E38432202F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D-449D-BDF7-E38432202F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D-449D-BDF7-E38432202F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D-449D-BDF7-E38432202F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D-449D-BDF7-E38432202F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D-449D-BDF7-E38432202F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3D-449D-BDF7-E38432202F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D-449D-BDF7-E38432202F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3D-449D-BDF7-E38432202FB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-8.1976697410230365E-2</c:v>
              </c:pt>
              <c:pt idx="1">
                <c:v>-8.7438822024649587E-2</c:v>
              </c:pt>
              <c:pt idx="2">
                <c:v>-7.7737792223385366E-2</c:v>
              </c:pt>
              <c:pt idx="3">
                <c:v>-0.1006997426472003</c:v>
              </c:pt>
              <c:pt idx="4">
                <c:v>-0.10458336766050649</c:v>
              </c:pt>
              <c:pt idx="5">
                <c:v>-0.10174677991554359</c:v>
              </c:pt>
              <c:pt idx="6">
                <c:v>-9.7230412328158752E-2</c:v>
              </c:pt>
              <c:pt idx="7">
                <c:v>-8.3430848185975168E-2</c:v>
              </c:pt>
              <c:pt idx="8">
                <c:v>-7.542053123164269E-2</c:v>
              </c:pt>
              <c:pt idx="9">
                <c:v>-6.3983072336398203E-2</c:v>
              </c:pt>
              <c:pt idx="10">
                <c:v>-7.3312866677785457E-2</c:v>
              </c:pt>
              <c:pt idx="11">
                <c:v>-5.6049993504063013E-2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3D-449D-BDF7-E38432202F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128239"/>
        <c:axId val="53697154"/>
      </c:lineChart>
      <c:catAx>
        <c:axId val="181282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97154"/>
        <c:crosses val="autoZero"/>
        <c:auto val="1"/>
        <c:lblAlgn val="ctr"/>
        <c:lblOffset val="100"/>
        <c:noMultiLvlLbl val="0"/>
      </c:catAx>
      <c:valAx>
        <c:axId val="536971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282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D-4AAE-BC6B-C46F52A91E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D-4AAE-BC6B-C46F52A91E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D-4AAE-BC6B-C46F52A91E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D-4AAE-BC6B-C46F52A91E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D-4AAE-BC6B-C46F52A91E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D-4AAE-BC6B-C46F52A91E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D-4AAE-BC6B-C46F52A91E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D-4AAE-BC6B-C46F52A91E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D-4AAE-BC6B-C46F52A91E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D-4AAE-BC6B-C46F52A91E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D-4AAE-BC6B-C46F52A91E6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-1.435122244028857E-4</c:v>
              </c:pt>
              <c:pt idx="1">
                <c:v>1.542140699891574E-2</c:v>
              </c:pt>
              <c:pt idx="2">
                <c:v>2.8504414074332018E-2</c:v>
              </c:pt>
              <c:pt idx="3">
                <c:v>3.9938253832391767E-2</c:v>
              </c:pt>
              <c:pt idx="4">
                <c:v>4.6145811561271968E-2</c:v>
              </c:pt>
              <c:pt idx="5">
                <c:v>5.6635040870886888E-2</c:v>
              </c:pt>
              <c:pt idx="6">
                <c:v>6.3080288953582739E-2</c:v>
              </c:pt>
              <c:pt idx="7">
                <c:v>6.8319767402355763E-2</c:v>
              </c:pt>
              <c:pt idx="8">
                <c:v>5.7583336636046353E-2</c:v>
              </c:pt>
              <c:pt idx="9">
                <c:v>6.1704725191325277E-2</c:v>
              </c:pt>
              <c:pt idx="10">
                <c:v>5.7070475871473458E-2</c:v>
              </c:pt>
              <c:pt idx="11">
                <c:v>5.5321445139133979E-2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2D-4AAE-BC6B-C46F52A91E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719764"/>
        <c:axId val="39897775"/>
      </c:lineChart>
      <c:catAx>
        <c:axId val="127197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97775"/>
        <c:crosses val="autoZero"/>
        <c:auto val="1"/>
        <c:lblAlgn val="ctr"/>
        <c:lblOffset val="100"/>
        <c:noMultiLvlLbl val="0"/>
      </c:catAx>
      <c:valAx>
        <c:axId val="398977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197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F4-463E-877F-579FAE7869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4-463E-877F-579FAE7869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4-463E-877F-579FAE7869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4-463E-877F-579FAE7869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4-463E-877F-579FAE7869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4-463E-877F-579FAE7869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4-463E-877F-579FAE7869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4-463E-877F-579FAE7869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F4-463E-877F-579FAE7869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4-463E-877F-579FAE7869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4-463E-877F-579FAE7869D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-2.8199130278653019E-3</c:v>
              </c:pt>
              <c:pt idx="1">
                <c:v>1.6497573253414211E-2</c:v>
              </c:pt>
              <c:pt idx="2">
                <c:v>3.3159317839524027E-2</c:v>
              </c:pt>
              <c:pt idx="3">
                <c:v>5.1170448309247753E-2</c:v>
              </c:pt>
              <c:pt idx="4">
                <c:v>6.0809617066562398E-2</c:v>
              </c:pt>
              <c:pt idx="5">
                <c:v>7.7114673673642165E-2</c:v>
              </c:pt>
              <c:pt idx="6">
                <c:v>8.6222565496962805E-2</c:v>
              </c:pt>
              <c:pt idx="7">
                <c:v>9.2162615330050976E-2</c:v>
              </c:pt>
              <c:pt idx="8">
                <c:v>7.9352765886166271E-2</c:v>
              </c:pt>
              <c:pt idx="9">
                <c:v>8.0792738923801066E-2</c:v>
              </c:pt>
              <c:pt idx="10">
                <c:v>7.5740480751163422E-2</c:v>
              </c:pt>
              <c:pt idx="11">
                <c:v>6.6732082275224869E-2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F4-463E-877F-579FAE7869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47190"/>
        <c:axId val="19787984"/>
      </c:lineChart>
      <c:catAx>
        <c:axId val="34247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87984"/>
        <c:crosses val="autoZero"/>
        <c:auto val="1"/>
        <c:lblAlgn val="ctr"/>
        <c:lblOffset val="100"/>
        <c:noMultiLvlLbl val="0"/>
      </c:catAx>
      <c:valAx>
        <c:axId val="197879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47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3-483B-BA6F-4833A0EA7B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3-483B-BA6F-4833A0EA7B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3-483B-BA6F-4833A0EA7B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3-483B-BA6F-4833A0EA7B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3-483B-BA6F-4833A0EA7B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3-483B-BA6F-4833A0EA7B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3-483B-BA6F-4833A0EA7B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3-483B-BA6F-4833A0EA7B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3-483B-BA6F-4833A0EA7B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3-483B-BA6F-4833A0EA7B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3-483B-BA6F-4833A0EA7BD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-1.5472813859225721E-3</c:v>
              </c:pt>
              <c:pt idx="1">
                <c:v>2.018588568424776E-2</c:v>
              </c:pt>
              <c:pt idx="2">
                <c:v>3.9127281420927341E-2</c:v>
              </c:pt>
              <c:pt idx="3">
                <c:v>5.808522488684123E-2</c:v>
              </c:pt>
              <c:pt idx="4">
                <c:v>7.0267872508035317E-2</c:v>
              </c:pt>
              <c:pt idx="5">
                <c:v>8.7554651315660537E-2</c:v>
              </c:pt>
              <c:pt idx="6">
                <c:v>0.10204135438425629</c:v>
              </c:pt>
              <c:pt idx="7">
                <c:v>0.1112879080052229</c:v>
              </c:pt>
              <c:pt idx="8">
                <c:v>0.1037592138614768</c:v>
              </c:pt>
              <c:pt idx="9">
                <c:v>0.10672047806432861</c:v>
              </c:pt>
              <c:pt idx="10">
                <c:v>0.10290249377897839</c:v>
              </c:pt>
              <c:pt idx="11">
                <c:v>9.4482678838616788E-2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03-483B-BA6F-4833A0EA7B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439501"/>
        <c:axId val="23329994"/>
      </c:lineChart>
      <c:catAx>
        <c:axId val="604395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29994"/>
        <c:crosses val="autoZero"/>
        <c:auto val="1"/>
        <c:lblAlgn val="ctr"/>
        <c:lblOffset val="100"/>
        <c:noMultiLvlLbl val="0"/>
      </c:catAx>
      <c:valAx>
        <c:axId val="233299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395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8289456</c:v>
                </c:pt>
                <c:pt idx="5">
                  <c:v>259996</c:v>
                </c:pt>
                <c:pt idx="6">
                  <c:v>42635</c:v>
                </c:pt>
                <c:pt idx="7">
                  <c:v>5870474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21600</c:v>
                </c:pt>
                <c:pt idx="13">
                  <c:v>162130</c:v>
                </c:pt>
                <c:pt idx="14">
                  <c:v>125616</c:v>
                </c:pt>
                <c:pt idx="15">
                  <c:v>2485571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793634</c:v>
                </c:pt>
                <c:pt idx="22">
                  <c:v>207975</c:v>
                </c:pt>
                <c:pt idx="23">
                  <c:v>181712</c:v>
                </c:pt>
                <c:pt idx="24">
                  <c:v>21706</c:v>
                </c:pt>
                <c:pt idx="25">
                  <c:v>9022570</c:v>
                </c:pt>
                <c:pt idx="26">
                  <c:v>434798</c:v>
                </c:pt>
                <c:pt idx="27">
                  <c:v>41546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46213</c:v>
                </c:pt>
                <c:pt idx="7">
                  <c:v>6160668</c:v>
                </c:pt>
                <c:pt idx="8">
                  <c:v>778240</c:v>
                </c:pt>
                <c:pt idx="9">
                  <c:v>80747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2333507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669336</c:v>
                </c:pt>
                <c:pt idx="22">
                  <c:v>169670</c:v>
                </c:pt>
                <c:pt idx="23">
                  <c:v>170322</c:v>
                </c:pt>
                <c:pt idx="24">
                  <c:v>16181</c:v>
                </c:pt>
                <c:pt idx="25">
                  <c:v>8591356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80507"/>
        <c:axId val="4979519"/>
      </c:barChart>
      <c:catAx>
        <c:axId val="10180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9519"/>
        <c:crosses val="autoZero"/>
        <c:auto val="1"/>
        <c:lblAlgn val="ctr"/>
        <c:lblOffset val="100"/>
        <c:noMultiLvlLbl val="0"/>
      </c:catAx>
      <c:valAx>
        <c:axId val="49795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80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1515.98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109.639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698.048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82472"/>
        <c:axId val="20615227"/>
      </c:barChart>
      <c:catAx>
        <c:axId val="52682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15227"/>
        <c:crosses val="autoZero"/>
        <c:auto val="1"/>
        <c:lblAlgn val="ctr"/>
        <c:lblOffset val="100"/>
        <c:noMultiLvlLbl val="0"/>
      </c:catAx>
      <c:valAx>
        <c:axId val="206152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824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1134</c:v>
                </c:pt>
                <c:pt idx="2">
                  <c:v>10228</c:v>
                </c:pt>
                <c:pt idx="3">
                  <c:v>7045</c:v>
                </c:pt>
                <c:pt idx="4">
                  <c:v>513864</c:v>
                </c:pt>
                <c:pt idx="5">
                  <c:v>14047</c:v>
                </c:pt>
                <c:pt idx="6">
                  <c:v>14516</c:v>
                </c:pt>
                <c:pt idx="7">
                  <c:v>230133</c:v>
                </c:pt>
                <c:pt idx="8">
                  <c:v>3503</c:v>
                </c:pt>
                <c:pt idx="9">
                  <c:v>40200</c:v>
                </c:pt>
                <c:pt idx="10">
                  <c:v>2584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459749</c:v>
                </c:pt>
                <c:pt idx="16">
                  <c:v>4974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4876</c:v>
                </c:pt>
                <c:pt idx="21">
                  <c:v>129309</c:v>
                </c:pt>
                <c:pt idx="22">
                  <c:v>8242</c:v>
                </c:pt>
                <c:pt idx="23">
                  <c:v>4515</c:v>
                </c:pt>
                <c:pt idx="24">
                  <c:v>14137</c:v>
                </c:pt>
                <c:pt idx="25">
                  <c:v>114089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12630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480707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144063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85913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16592"/>
        <c:axId val="1336481"/>
      </c:barChart>
      <c:catAx>
        <c:axId val="28516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481"/>
        <c:crosses val="autoZero"/>
        <c:auto val="1"/>
        <c:lblAlgn val="ctr"/>
        <c:lblOffset val="100"/>
        <c:noMultiLvlLbl val="0"/>
      </c:catAx>
      <c:valAx>
        <c:axId val="13364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165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4142</c:v>
                </c:pt>
                <c:pt idx="3">
                  <c:v>2372</c:v>
                </c:pt>
                <c:pt idx="4">
                  <c:v>491564</c:v>
                </c:pt>
                <c:pt idx="5">
                  <c:v>4536</c:v>
                </c:pt>
                <c:pt idx="6">
                  <c:v>50</c:v>
                </c:pt>
                <c:pt idx="7">
                  <c:v>191591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5234</c:v>
                </c:pt>
                <c:pt idx="23">
                  <c:v>2937</c:v>
                </c:pt>
                <c:pt idx="24">
                  <c:v>4467</c:v>
                </c:pt>
                <c:pt idx="25">
                  <c:v>83825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2234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108818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77695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84166"/>
        <c:axId val="24840317"/>
      </c:barChart>
      <c:catAx>
        <c:axId val="214841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40317"/>
        <c:crosses val="autoZero"/>
        <c:auto val="1"/>
        <c:lblAlgn val="ctr"/>
        <c:lblOffset val="100"/>
        <c:noMultiLvlLbl val="0"/>
      </c:catAx>
      <c:valAx>
        <c:axId val="248403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41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8193102-A16B-4D74-9CC4-60DC2FA7C437}"/>
            </a:ext>
          </a:extLst>
        </xdr:cNvPr>
        <xdr:cNvSpPr txBox="1"/>
      </xdr:nvSpPr>
      <xdr:spPr>
        <a:xfrm>
          <a:off x="16193" y="771527"/>
          <a:ext cx="5112399" cy="42560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6E7D09E-FD3E-4CCF-AC28-AAD742A23333}"/>
            </a:ext>
          </a:extLst>
        </xdr:cNvPr>
        <xdr:cNvSpPr txBox="1"/>
      </xdr:nvSpPr>
      <xdr:spPr>
        <a:xfrm>
          <a:off x="0" y="8434864"/>
          <a:ext cx="5093350" cy="26993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E3D50E3-E441-4ADF-8B96-F03E05ACCB5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69151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B38BF47-0577-466D-B3AB-8BE239F2D2D0}"/>
            </a:ext>
          </a:extLst>
        </xdr:cNvPr>
        <xdr:cNvCxnSpPr/>
      </xdr:nvCxnSpPr>
      <xdr:spPr>
        <a:xfrm flipH="1">
          <a:off x="8900764" y="0"/>
          <a:ext cx="2253" cy="903732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D0D2698-C486-49AE-86AE-E5A1031608AE}"/>
            </a:ext>
          </a:extLst>
        </xdr:cNvPr>
        <xdr:cNvCxnSpPr/>
      </xdr:nvCxnSpPr>
      <xdr:spPr>
        <a:xfrm flipH="1" flipV="1">
          <a:off x="11907" y="1868328"/>
          <a:ext cx="13305948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5B118E4-CFB8-480C-A84D-B08BE051633F}"/>
            </a:ext>
          </a:extLst>
        </xdr:cNvPr>
        <xdr:cNvCxnSpPr/>
      </xdr:nvCxnSpPr>
      <xdr:spPr>
        <a:xfrm flipH="1">
          <a:off x="0" y="8122920"/>
          <a:ext cx="13315950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BBCD603-1E14-4555-A328-28AAC61C6E7A}"/>
            </a:ext>
          </a:extLst>
        </xdr:cNvPr>
        <xdr:cNvSpPr txBox="1"/>
      </xdr:nvSpPr>
      <xdr:spPr>
        <a:xfrm>
          <a:off x="0" y="4381028"/>
          <a:ext cx="10239162" cy="56213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0B1B0-2BA2-46B3-A131-DC9ADAA1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1" y="6132"/>
          <a:ext cx="3764279" cy="5292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845B92B-3912-4D42-BF76-61A30089E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B4C28-1409-4548-B5B2-3AF74B1E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3695" y="0"/>
          <a:ext cx="3765600" cy="53010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CE0617-B317-4C7E-BBF8-D975FF1CC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5A4D71-6DC9-4469-BB2D-7C1A6A7D8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15C444-DEDA-4818-A625-94F0F75C3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E16E74-B530-4B06-92F0-1D483494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3843"/>
          <a:ext cx="3766536" cy="5302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71EBE0-C1E2-4DA2-98DD-DAC8A6087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843E26-A816-4B3E-A502-1899CFDD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8123B9-3766-463D-8ECF-428D4263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E697E7-E122-4800-9B75-9B780990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D373C8-5B32-43FA-A026-610C1CD6E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94E808-CC78-41BE-81ED-CFFFA681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AED6E6C-867A-4C95-91A7-CB9DFA340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9CC6A9-B013-4BC3-8DD6-5C597825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63229F-62C2-4212-9A9F-1571B4B88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1132791-C26D-4809-A0D0-213676D8D8A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04EE531-8E70-4B4E-902C-E9B39B5E6A2B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967BEA1-15E0-404D-9368-010246547632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7DC4BE-941E-45F9-B332-E8A4EEFCE65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C23F5F1-16E0-4F39-B399-11F48DADB435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7DF10E8-1109-4C15-B5B5-5CFBD0640D43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40C8621-D699-4DEA-80A5-4FA37B7DA599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AE9F5B-03D8-4245-AAA7-217FFE3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71B4D3-1C8A-42DF-84A3-0D17BE699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546F771-820F-4109-B95A-91FA83702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38D2CB-B472-4886-908F-3D020BE40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7B97D6-29A5-4707-BC2E-3C765F74E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CAEBCE-5DFE-4A30-954D-98CD36FF4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00408DD-BFA4-4EDF-A76E-A34E8601E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C6E28C-0002-47F0-97AF-CDF5FD464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418989-4CF7-42B7-858E-17AB274AF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52BBF10-4D3B-4255-A3AB-650D15AD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F25FA8-52F6-4924-A8E9-5F616292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024D31-C2C2-476D-8619-342FAEC4C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5BE5FF-367A-4BE3-8117-8EDAFE91A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6AFB18-8233-4350-9C4B-57B9BBB46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BB6E92-F8EC-44B2-BDE6-A3BB2F97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813EE3-142C-460A-B6E9-24FD04C82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6512A0A-25FC-425F-8FC6-A28956F9B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BC839B-2B23-4EBC-B54C-1318213AE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5680D7B-1160-4119-AD14-6C052DF36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36EA3B-DA4B-4B5A-9113-969B0051A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8438CF-32D1-41A6-84A8-CCB66E27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037B121-6F75-4586-A3B8-B975886F14B3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9AC7B6-91FB-4815-B3B1-FDD5AC06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9B93B19-CF67-4B56-98A1-2998954E8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A3BCE5-42E7-4E5C-8B1E-7D31EDFE9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F26586-121A-41CD-9205-82842EBFC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1184EC-2265-4C8A-AD2C-8B0D12CC8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3A9821B-CD4E-4FFB-8FE4-5181E3F6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77FE1D3-98A9-4DF0-8356-5D373F3F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0B9B-C82D-433B-B19D-E3D9DEFF9E1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CE14F-0554-45A7-86D5-92012A3626DD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 x14ac:dyDescent="0.25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 x14ac:dyDescent="0.25">
      <c r="A9" s="188" t="s">
        <v>8</v>
      </c>
      <c r="B9" s="189">
        <v>116222</v>
      </c>
      <c r="C9" s="189">
        <v>127542</v>
      </c>
      <c r="D9" s="189">
        <v>225569</v>
      </c>
      <c r="E9" s="189">
        <v>272060</v>
      </c>
      <c r="F9" s="190">
        <v>20.610544888703672</v>
      </c>
      <c r="G9" s="6"/>
    </row>
    <row r="10" spans="1:14" ht="15.6" customHeight="1" x14ac:dyDescent="0.25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 x14ac:dyDescent="0.25">
      <c r="A11" s="188" t="s">
        <v>9</v>
      </c>
      <c r="B11" s="189">
        <v>5828141</v>
      </c>
      <c r="C11" s="189">
        <v>5151290</v>
      </c>
      <c r="D11" s="189">
        <v>11326193</v>
      </c>
      <c r="E11" s="189">
        <v>10566048</v>
      </c>
      <c r="F11" s="190">
        <v>-6.7113901378865819</v>
      </c>
    </row>
    <row r="12" spans="1:14" ht="15.6" customHeight="1" x14ac:dyDescent="0.25">
      <c r="A12" s="188" t="s">
        <v>6</v>
      </c>
      <c r="B12" s="189">
        <v>176741</v>
      </c>
      <c r="C12" s="189">
        <v>201122</v>
      </c>
      <c r="D12" s="189">
        <v>349969</v>
      </c>
      <c r="E12" s="189">
        <v>396914</v>
      </c>
      <c r="F12" s="190">
        <v>13.41404524400733</v>
      </c>
    </row>
    <row r="13" spans="1:14" ht="15.6" customHeight="1" x14ac:dyDescent="0.25">
      <c r="A13" s="188" t="s">
        <v>175</v>
      </c>
      <c r="B13" s="189">
        <v>1105893</v>
      </c>
      <c r="C13" s="189">
        <v>1916136</v>
      </c>
      <c r="D13" s="189">
        <v>2087967</v>
      </c>
      <c r="E13" s="189">
        <v>2980126</v>
      </c>
      <c r="F13" s="190">
        <v>42.728596764220903</v>
      </c>
    </row>
    <row r="14" spans="1:14" ht="15.6" customHeight="1" x14ac:dyDescent="0.25">
      <c r="A14" s="188" t="s">
        <v>148</v>
      </c>
      <c r="B14" s="189">
        <v>4048361</v>
      </c>
      <c r="C14" s="189">
        <v>3917127</v>
      </c>
      <c r="D14" s="189">
        <v>7893716</v>
      </c>
      <c r="E14" s="189">
        <v>7584252</v>
      </c>
      <c r="F14" s="190">
        <v>-3.9203842651547092</v>
      </c>
    </row>
    <row r="15" spans="1:14" ht="15.6" customHeight="1" x14ac:dyDescent="0.25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 x14ac:dyDescent="0.5">
      <c r="A16" s="188" t="s">
        <v>144</v>
      </c>
      <c r="B16" s="189">
        <v>59249</v>
      </c>
      <c r="C16" s="189">
        <v>67437</v>
      </c>
      <c r="D16" s="189">
        <v>116280</v>
      </c>
      <c r="E16" s="189">
        <v>149216</v>
      </c>
      <c r="F16" s="190">
        <v>28.324733402132779</v>
      </c>
      <c r="G16" s="1"/>
    </row>
    <row r="17" spans="1:7" ht="15.6" customHeight="1" x14ac:dyDescent="0.35">
      <c r="A17" s="188" t="s">
        <v>150</v>
      </c>
      <c r="B17" s="189">
        <v>83688</v>
      </c>
      <c r="C17" s="189">
        <v>99868</v>
      </c>
      <c r="D17" s="189">
        <v>150771</v>
      </c>
      <c r="E17" s="189">
        <v>186012</v>
      </c>
      <c r="F17" s="190">
        <v>23.373858367988529</v>
      </c>
      <c r="G17" s="2"/>
    </row>
    <row r="18" spans="1:7" ht="15.6" customHeight="1" x14ac:dyDescent="0.25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 x14ac:dyDescent="0.25">
      <c r="A19" s="188" t="s">
        <v>143</v>
      </c>
      <c r="B19" s="189">
        <v>36868</v>
      </c>
      <c r="C19" s="189">
        <v>50909</v>
      </c>
      <c r="D19" s="189">
        <v>93877</v>
      </c>
      <c r="E19" s="189">
        <v>102146</v>
      </c>
      <c r="F19" s="190">
        <v>8.8083343097883358</v>
      </c>
    </row>
    <row r="20" spans="1:7" ht="15.6" customHeight="1" x14ac:dyDescent="0.25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 x14ac:dyDescent="0.25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 x14ac:dyDescent="0.25">
      <c r="A22" s="188" t="s">
        <v>146</v>
      </c>
      <c r="B22" s="189">
        <v>1476165</v>
      </c>
      <c r="C22" s="189">
        <v>1439271</v>
      </c>
      <c r="D22" s="189">
        <v>3125692</v>
      </c>
      <c r="E22" s="189">
        <v>3383094</v>
      </c>
      <c r="F22" s="190">
        <v>8.2350404326465991</v>
      </c>
    </row>
    <row r="23" spans="1:7" ht="15.6" customHeight="1" x14ac:dyDescent="0.25">
      <c r="A23" s="188" t="s">
        <v>165</v>
      </c>
      <c r="B23" s="189">
        <v>78812</v>
      </c>
      <c r="C23" s="189">
        <v>215006</v>
      </c>
      <c r="D23" s="189">
        <v>157925</v>
      </c>
      <c r="E23" s="189">
        <v>505927</v>
      </c>
      <c r="F23" s="190">
        <v>220.35903118568939</v>
      </c>
    </row>
    <row r="24" spans="1:7" ht="15.6" customHeight="1" x14ac:dyDescent="0.25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 x14ac:dyDescent="0.25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 x14ac:dyDescent="0.25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 x14ac:dyDescent="0.25">
      <c r="A27" s="188" t="s">
        <v>173</v>
      </c>
      <c r="B27" s="189">
        <v>227434</v>
      </c>
      <c r="C27" s="189">
        <v>250640</v>
      </c>
      <c r="D27" s="189">
        <v>403564</v>
      </c>
      <c r="E27" s="189">
        <v>365820</v>
      </c>
      <c r="F27" s="190">
        <v>-9.3526677305210626</v>
      </c>
    </row>
    <row r="28" spans="1:7" ht="15.6" customHeight="1" x14ac:dyDescent="0.25">
      <c r="A28" s="188" t="s">
        <v>177</v>
      </c>
      <c r="B28" s="189">
        <v>719246</v>
      </c>
      <c r="C28" s="189">
        <v>854616</v>
      </c>
      <c r="D28" s="189">
        <v>1459047</v>
      </c>
      <c r="E28" s="189">
        <v>1674272</v>
      </c>
      <c r="F28" s="190">
        <v>14.7510669635728</v>
      </c>
    </row>
    <row r="29" spans="1:7" ht="15.6" customHeight="1" x14ac:dyDescent="0.25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538859</v>
      </c>
      <c r="F29" s="190">
        <v>-3.284520217747541</v>
      </c>
    </row>
    <row r="30" spans="1:7" ht="15.6" customHeight="1" x14ac:dyDescent="0.25">
      <c r="A30" s="188" t="s">
        <v>179</v>
      </c>
      <c r="B30" s="189">
        <v>126906</v>
      </c>
      <c r="C30" s="189">
        <v>154471</v>
      </c>
      <c r="D30" s="189">
        <v>259558</v>
      </c>
      <c r="E30" s="189">
        <v>289041</v>
      </c>
      <c r="F30" s="190">
        <v>11.35892555806409</v>
      </c>
    </row>
    <row r="31" spans="1:7" ht="15.6" customHeight="1" x14ac:dyDescent="0.25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 x14ac:dyDescent="0.25">
      <c r="A32" s="188" t="s">
        <v>181</v>
      </c>
      <c r="B32" s="189">
        <v>5350388</v>
      </c>
      <c r="C32" s="189">
        <v>5890019</v>
      </c>
      <c r="D32" s="189">
        <v>11060568</v>
      </c>
      <c r="E32" s="189">
        <v>11383660</v>
      </c>
      <c r="F32" s="190">
        <v>2.9211158052642499</v>
      </c>
    </row>
    <row r="33" spans="1:6" ht="15.6" customHeight="1" x14ac:dyDescent="0.25">
      <c r="A33" s="188" t="s">
        <v>182</v>
      </c>
      <c r="B33" s="189">
        <v>382151</v>
      </c>
      <c r="C33" s="189">
        <v>390428</v>
      </c>
      <c r="D33" s="189">
        <v>709978</v>
      </c>
      <c r="E33" s="189">
        <v>693606</v>
      </c>
      <c r="F33" s="190">
        <v>-2.305986946074384</v>
      </c>
    </row>
    <row r="34" spans="1:6" ht="15.6" customHeight="1" x14ac:dyDescent="0.25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127937</v>
      </c>
      <c r="F34" s="190">
        <v>0.68784776055971986</v>
      </c>
    </row>
    <row r="35" spans="1:6" ht="15.6" customHeight="1" x14ac:dyDescent="0.25">
      <c r="A35" s="156" t="s">
        <v>153</v>
      </c>
      <c r="B35" s="76">
        <f>SUM(B7:B34)</f>
        <v>21445115</v>
      </c>
      <c r="C35" s="77">
        <f>SUM(C7:C34)</f>
        <v>22707857</v>
      </c>
      <c r="D35" s="76">
        <f>SUM(D7:D34)</f>
        <v>42781823</v>
      </c>
      <c r="E35" s="78">
        <f>SUM(E7:E34)</f>
        <v>44243560</v>
      </c>
      <c r="F35" s="177">
        <f>E35*100/D35-100</f>
        <v>3.4167244345805443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4398-8031-486A-A2BD-76E218F0C034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 x14ac:dyDescent="0.25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4745483</v>
      </c>
      <c r="C11" s="189">
        <v>4005881</v>
      </c>
      <c r="D11" s="189">
        <v>9181398</v>
      </c>
      <c r="E11" s="189">
        <v>8289456</v>
      </c>
      <c r="F11" s="190">
        <v>-9.7146643681060283</v>
      </c>
    </row>
    <row r="12" spans="1:14" ht="15.6" customHeight="1" x14ac:dyDescent="0.25">
      <c r="A12" s="188" t="s">
        <v>6</v>
      </c>
      <c r="B12" s="189">
        <v>124116</v>
      </c>
      <c r="C12" s="189">
        <v>131929</v>
      </c>
      <c r="D12" s="189">
        <v>244066</v>
      </c>
      <c r="E12" s="189">
        <v>259996</v>
      </c>
      <c r="F12" s="190">
        <v>6.5269230454057521</v>
      </c>
    </row>
    <row r="13" spans="1:14" ht="15.6" customHeight="1" x14ac:dyDescent="0.25">
      <c r="A13" s="188" t="s">
        <v>175</v>
      </c>
      <c r="B13" s="189">
        <v>25170</v>
      </c>
      <c r="C13" s="189">
        <v>21151</v>
      </c>
      <c r="D13" s="189">
        <v>46213</v>
      </c>
      <c r="E13" s="189">
        <v>42635</v>
      </c>
      <c r="F13" s="190">
        <v>-7.7424101443316848</v>
      </c>
    </row>
    <row r="14" spans="1:14" ht="15.6" customHeight="1" x14ac:dyDescent="0.25">
      <c r="A14" s="188" t="s">
        <v>148</v>
      </c>
      <c r="B14" s="189">
        <v>3148480</v>
      </c>
      <c r="C14" s="189">
        <v>3011075</v>
      </c>
      <c r="D14" s="189">
        <v>6160668</v>
      </c>
      <c r="E14" s="189">
        <v>5870474</v>
      </c>
      <c r="F14" s="190">
        <v>-4.7104307519898754</v>
      </c>
    </row>
    <row r="15" spans="1:14" ht="15.6" customHeight="1" x14ac:dyDescent="0.25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 x14ac:dyDescent="0.5">
      <c r="A16" s="188" t="s">
        <v>144</v>
      </c>
      <c r="B16" s="189">
        <v>41667</v>
      </c>
      <c r="C16" s="189">
        <v>31623</v>
      </c>
      <c r="D16" s="189">
        <v>80747</v>
      </c>
      <c r="E16" s="189">
        <v>88216</v>
      </c>
      <c r="F16" s="190">
        <v>9.2498792524799711</v>
      </c>
      <c r="G16" s="1"/>
    </row>
    <row r="17" spans="1:7" ht="15.6" customHeight="1" x14ac:dyDescent="0.35">
      <c r="A17" s="188" t="s">
        <v>150</v>
      </c>
      <c r="B17" s="189">
        <v>79475</v>
      </c>
      <c r="C17" s="189">
        <v>99426</v>
      </c>
      <c r="D17" s="189">
        <v>145256</v>
      </c>
      <c r="E17" s="189">
        <v>185229</v>
      </c>
      <c r="F17" s="190">
        <v>27.519000936278019</v>
      </c>
      <c r="G17" s="2"/>
    </row>
    <row r="18" spans="1:7" ht="15.6" customHeight="1" x14ac:dyDescent="0.25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 x14ac:dyDescent="0.25">
      <c r="A19" s="188" t="s">
        <v>143</v>
      </c>
      <c r="B19" s="189">
        <v>8236</v>
      </c>
      <c r="C19" s="189">
        <v>12345</v>
      </c>
      <c r="D19" s="189">
        <v>18655</v>
      </c>
      <c r="E19" s="189">
        <v>21600</v>
      </c>
      <c r="F19" s="190">
        <v>15.786652372018221</v>
      </c>
    </row>
    <row r="20" spans="1:7" ht="15.6" customHeight="1" x14ac:dyDescent="0.25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 x14ac:dyDescent="0.25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 x14ac:dyDescent="0.25">
      <c r="A22" s="188" t="s">
        <v>146</v>
      </c>
      <c r="B22" s="189">
        <v>1095177</v>
      </c>
      <c r="C22" s="189">
        <v>1011701</v>
      </c>
      <c r="D22" s="189">
        <v>2333507</v>
      </c>
      <c r="E22" s="189">
        <v>2485571</v>
      </c>
      <c r="F22" s="190">
        <v>6.5165435544011672</v>
      </c>
    </row>
    <row r="23" spans="1:7" ht="15.6" customHeight="1" x14ac:dyDescent="0.25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 x14ac:dyDescent="0.25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 x14ac:dyDescent="0.25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 x14ac:dyDescent="0.25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356447</v>
      </c>
      <c r="C28" s="189">
        <v>442469</v>
      </c>
      <c r="D28" s="189">
        <v>669336</v>
      </c>
      <c r="E28" s="189">
        <v>793634</v>
      </c>
      <c r="F28" s="190">
        <v>18.570344341257609</v>
      </c>
    </row>
    <row r="29" spans="1:7" ht="15.6" customHeight="1" x14ac:dyDescent="0.25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207975</v>
      </c>
      <c r="F29" s="190">
        <v>22.576177285318561</v>
      </c>
    </row>
    <row r="30" spans="1:7" ht="15.6" customHeight="1" x14ac:dyDescent="0.25">
      <c r="A30" s="188" t="s">
        <v>179</v>
      </c>
      <c r="B30" s="189">
        <v>81792</v>
      </c>
      <c r="C30" s="189">
        <v>89348</v>
      </c>
      <c r="D30" s="189">
        <v>170322</v>
      </c>
      <c r="E30" s="189">
        <v>181712</v>
      </c>
      <c r="F30" s="190">
        <v>6.6873334037881156</v>
      </c>
    </row>
    <row r="31" spans="1:7" ht="15.6" customHeight="1" x14ac:dyDescent="0.25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 x14ac:dyDescent="0.25">
      <c r="A32" s="188" t="s">
        <v>181</v>
      </c>
      <c r="B32" s="189">
        <v>4128706</v>
      </c>
      <c r="C32" s="189">
        <v>4695113</v>
      </c>
      <c r="D32" s="189">
        <v>8591356</v>
      </c>
      <c r="E32" s="189">
        <v>9022570</v>
      </c>
      <c r="F32" s="190">
        <v>5.0191611196183743</v>
      </c>
    </row>
    <row r="33" spans="1:6" ht="15.6" customHeight="1" x14ac:dyDescent="0.25">
      <c r="A33" s="188" t="s">
        <v>182</v>
      </c>
      <c r="B33" s="189">
        <v>192167</v>
      </c>
      <c r="C33" s="189">
        <v>237279</v>
      </c>
      <c r="D33" s="189">
        <v>369126</v>
      </c>
      <c r="E33" s="189">
        <v>434798</v>
      </c>
      <c r="F33" s="190">
        <v>17.791214923901322</v>
      </c>
    </row>
    <row r="34" spans="1:6" ht="15.6" customHeight="1" x14ac:dyDescent="0.25">
      <c r="A34" s="188" t="s">
        <v>183</v>
      </c>
      <c r="B34" s="189">
        <v>22595</v>
      </c>
      <c r="C34" s="189">
        <v>20315</v>
      </c>
      <c r="D34" s="189">
        <v>45213</v>
      </c>
      <c r="E34" s="189">
        <v>41546</v>
      </c>
      <c r="F34" s="190">
        <v>-8.1104991927100656</v>
      </c>
    </row>
    <row r="35" spans="1:6" ht="15.6" customHeight="1" x14ac:dyDescent="0.25">
      <c r="A35" s="156" t="s">
        <v>153</v>
      </c>
      <c r="B35" s="76">
        <f>SUM(B7:B34)</f>
        <v>14830160</v>
      </c>
      <c r="C35" s="77">
        <f>SUM(C7:C34)</f>
        <v>14837885</v>
      </c>
      <c r="D35" s="178">
        <f>SUM(D7:D34)</f>
        <v>29607987</v>
      </c>
      <c r="E35" s="78">
        <f>SUM(E7:E34)</f>
        <v>29760305</v>
      </c>
      <c r="F35" s="140">
        <f>E35*100/D35-100</f>
        <v>0.51444902350166899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46BF-0B4C-42AA-9641-9A55CE2F54D1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2322.052000000001</v>
      </c>
      <c r="F7" s="190">
        <v>7.9559222400026934</v>
      </c>
      <c r="G7" s="37"/>
    </row>
    <row r="8" spans="1:14" ht="15.6" customHeight="1" x14ac:dyDescent="0.25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-4.7444476964823536</v>
      </c>
      <c r="G9" s="6"/>
    </row>
    <row r="10" spans="1:14" ht="15.6" customHeight="1" x14ac:dyDescent="0.25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827.02800000000002</v>
      </c>
      <c r="F10" s="190">
        <v>-13.07864592255957</v>
      </c>
    </row>
    <row r="11" spans="1:14" ht="15.6" customHeight="1" x14ac:dyDescent="0.25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24.99906230073891</v>
      </c>
    </row>
    <row r="12" spans="1:14" ht="15.6" customHeight="1" x14ac:dyDescent="0.25">
      <c r="A12" s="188" t="s">
        <v>6</v>
      </c>
      <c r="B12" s="189">
        <v>728.08399999999995</v>
      </c>
      <c r="C12" s="189">
        <v>796.90399999999988</v>
      </c>
      <c r="D12" s="189">
        <v>1444.713</v>
      </c>
      <c r="E12" s="189">
        <v>1515.98</v>
      </c>
      <c r="F12" s="190">
        <v>4.9329520811400016</v>
      </c>
    </row>
    <row r="13" spans="1:14" ht="15.6" customHeight="1" x14ac:dyDescent="0.25">
      <c r="A13" s="188" t="s">
        <v>175</v>
      </c>
      <c r="B13" s="189">
        <v>83.832999999999998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 x14ac:dyDescent="0.25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-3.1961387287945802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31.814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 x14ac:dyDescent="0.35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42.335000000000001</v>
      </c>
      <c r="F19" s="190">
        <v>103.34790335750991</v>
      </c>
    </row>
    <row r="20" spans="1:7" ht="15.6" customHeight="1" x14ac:dyDescent="0.25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 x14ac:dyDescent="0.25">
      <c r="A21" s="188" t="s">
        <v>149</v>
      </c>
      <c r="B21" s="189">
        <v>9.7670000000000012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 x14ac:dyDescent="0.25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41.853000000000002</v>
      </c>
      <c r="F22" s="190">
        <v>55.385186560237628</v>
      </c>
    </row>
    <row r="23" spans="1:7" ht="15.6" customHeight="1" x14ac:dyDescent="0.25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 x14ac:dyDescent="0.25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 x14ac:dyDescent="0.25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 x14ac:dyDescent="0.25">
      <c r="A28" s="188" t="s">
        <v>177</v>
      </c>
      <c r="B28" s="189">
        <v>99.173999999999992</v>
      </c>
      <c r="C28" s="189">
        <v>11.914</v>
      </c>
      <c r="D28" s="189">
        <v>332.49400000000003</v>
      </c>
      <c r="E28" s="189">
        <v>109.639</v>
      </c>
      <c r="F28" s="190">
        <v>-67.025269628925642</v>
      </c>
    </row>
    <row r="29" spans="1:7" ht="15.6" customHeight="1" x14ac:dyDescent="0.25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372.30999999999989</v>
      </c>
      <c r="F29" s="190">
        <v>-21.38708063150472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 x14ac:dyDescent="0.25">
      <c r="A32" s="188" t="s">
        <v>181</v>
      </c>
      <c r="B32" s="189">
        <v>174.35900000000001</v>
      </c>
      <c r="C32" s="189">
        <v>615.69099999999992</v>
      </c>
      <c r="D32" s="189">
        <v>406.596</v>
      </c>
      <c r="E32" s="189">
        <v>698.048</v>
      </c>
      <c r="F32" s="190">
        <v>71.680980629420844</v>
      </c>
    </row>
    <row r="33" spans="1:6" ht="15.6" customHeight="1" x14ac:dyDescent="0.25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7540.3259999999991</v>
      </c>
      <c r="C35" s="77">
        <f>SUM(C7:C34)</f>
        <v>7905.1829999999991</v>
      </c>
      <c r="D35" s="76">
        <f>SUM(D7:D34)</f>
        <v>15393.430000000002</v>
      </c>
      <c r="E35" s="78">
        <f>SUM(E7:E34)</f>
        <v>14349.718000000001</v>
      </c>
      <c r="F35" s="140">
        <f>E35*100/D35-100</f>
        <v>-6.7802432596244131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45463-1A85-46ED-B2DF-C983F185D2BE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 x14ac:dyDescent="0.25">
      <c r="A8" s="188" t="s">
        <v>11</v>
      </c>
      <c r="B8" s="189">
        <v>2312</v>
      </c>
      <c r="C8" s="189">
        <v>456</v>
      </c>
      <c r="D8" s="189">
        <v>3202</v>
      </c>
      <c r="E8" s="189">
        <v>1134</v>
      </c>
      <c r="F8" s="190">
        <v>-64.584634603372891</v>
      </c>
      <c r="G8" s="6"/>
    </row>
    <row r="9" spans="1:14" ht="15.6" customHeight="1" x14ac:dyDescent="0.25">
      <c r="A9" s="188" t="s">
        <v>8</v>
      </c>
      <c r="B9" s="189">
        <v>5046</v>
      </c>
      <c r="C9" s="189">
        <v>4317</v>
      </c>
      <c r="D9" s="189">
        <v>11134</v>
      </c>
      <c r="E9" s="189">
        <v>10228</v>
      </c>
      <c r="F9" s="190">
        <v>-8.1372372911801705</v>
      </c>
      <c r="G9" s="6"/>
    </row>
    <row r="10" spans="1:14" ht="15.6" customHeight="1" x14ac:dyDescent="0.25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 x14ac:dyDescent="0.25">
      <c r="A11" s="188" t="s">
        <v>9</v>
      </c>
      <c r="B11" s="189">
        <v>294556</v>
      </c>
      <c r="C11" s="189">
        <v>258508</v>
      </c>
      <c r="D11" s="189">
        <v>643502</v>
      </c>
      <c r="E11" s="189">
        <v>513864</v>
      </c>
      <c r="F11" s="190">
        <v>-20.145702732858641</v>
      </c>
    </row>
    <row r="12" spans="1:14" ht="15.6" customHeight="1" x14ac:dyDescent="0.25">
      <c r="A12" s="188" t="s">
        <v>6</v>
      </c>
      <c r="B12" s="189">
        <v>9472</v>
      </c>
      <c r="C12" s="189">
        <v>5482</v>
      </c>
      <c r="D12" s="189">
        <v>17357</v>
      </c>
      <c r="E12" s="189">
        <v>14047</v>
      </c>
      <c r="F12" s="190">
        <v>-19.070115803422251</v>
      </c>
    </row>
    <row r="13" spans="1:14" ht="15.6" customHeight="1" x14ac:dyDescent="0.25">
      <c r="A13" s="188" t="s">
        <v>175</v>
      </c>
      <c r="B13" s="189">
        <v>6033</v>
      </c>
      <c r="C13" s="189">
        <v>6685</v>
      </c>
      <c r="D13" s="189">
        <v>12630</v>
      </c>
      <c r="E13" s="189">
        <v>14516</v>
      </c>
      <c r="F13" s="190">
        <v>14.93269992082344</v>
      </c>
    </row>
    <row r="14" spans="1:14" ht="15.6" customHeight="1" x14ac:dyDescent="0.25">
      <c r="A14" s="188" t="s">
        <v>148</v>
      </c>
      <c r="B14" s="189">
        <v>93952</v>
      </c>
      <c r="C14" s="189">
        <v>121148</v>
      </c>
      <c r="D14" s="189">
        <v>206928</v>
      </c>
      <c r="E14" s="189">
        <v>230133</v>
      </c>
      <c r="F14" s="190">
        <v>11.21404546508931</v>
      </c>
    </row>
    <row r="15" spans="1:14" ht="15.6" customHeight="1" x14ac:dyDescent="0.25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 x14ac:dyDescent="0.5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 x14ac:dyDescent="0.35">
      <c r="A17" s="188" t="s">
        <v>150</v>
      </c>
      <c r="B17" s="189">
        <v>2198</v>
      </c>
      <c r="C17" s="189">
        <v>1634</v>
      </c>
      <c r="D17" s="189">
        <v>4421</v>
      </c>
      <c r="E17" s="189">
        <v>2584</v>
      </c>
      <c r="F17" s="190">
        <v>-41.551685139108798</v>
      </c>
      <c r="G17" s="2"/>
    </row>
    <row r="18" spans="1:7" ht="15.6" customHeight="1" x14ac:dyDescent="0.25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 x14ac:dyDescent="0.25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 x14ac:dyDescent="0.25">
      <c r="A22" s="188" t="s">
        <v>146</v>
      </c>
      <c r="B22" s="189">
        <v>232250</v>
      </c>
      <c r="C22" s="189">
        <v>229984</v>
      </c>
      <c r="D22" s="189">
        <v>480707</v>
      </c>
      <c r="E22" s="189">
        <v>459749</v>
      </c>
      <c r="F22" s="190">
        <v>-4.3598283361798309</v>
      </c>
    </row>
    <row r="23" spans="1:7" ht="15.6" customHeight="1" x14ac:dyDescent="0.25">
      <c r="A23" s="188" t="s">
        <v>165</v>
      </c>
      <c r="B23" s="189">
        <v>4283</v>
      </c>
      <c r="C23" s="189">
        <v>1546</v>
      </c>
      <c r="D23" s="189">
        <v>9928</v>
      </c>
      <c r="E23" s="189">
        <v>4974</v>
      </c>
      <c r="F23" s="190">
        <v>-49.899274778404511</v>
      </c>
    </row>
    <row r="24" spans="1:7" ht="15.6" customHeight="1" x14ac:dyDescent="0.25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 x14ac:dyDescent="0.25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 x14ac:dyDescent="0.25">
      <c r="A27" s="188" t="s">
        <v>173</v>
      </c>
      <c r="B27" s="189">
        <v>2060</v>
      </c>
      <c r="C27" s="189">
        <v>2083</v>
      </c>
      <c r="D27" s="189">
        <v>4469</v>
      </c>
      <c r="E27" s="189">
        <v>4876</v>
      </c>
      <c r="F27" s="190">
        <v>9.1071828149474214</v>
      </c>
    </row>
    <row r="28" spans="1:7" ht="15.6" customHeight="1" x14ac:dyDescent="0.25">
      <c r="A28" s="188" t="s">
        <v>177</v>
      </c>
      <c r="B28" s="189">
        <v>72487</v>
      </c>
      <c r="C28" s="189">
        <v>65319</v>
      </c>
      <c r="D28" s="189">
        <v>144063</v>
      </c>
      <c r="E28" s="189">
        <v>129309</v>
      </c>
      <c r="F28" s="190">
        <v>-10.241352741508919</v>
      </c>
    </row>
    <row r="29" spans="1:7" ht="15.6" customHeight="1" x14ac:dyDescent="0.25">
      <c r="A29" s="188" t="s">
        <v>178</v>
      </c>
      <c r="B29" s="189">
        <v>4475</v>
      </c>
      <c r="C29" s="189">
        <v>3960</v>
      </c>
      <c r="D29" s="189">
        <v>9915</v>
      </c>
      <c r="E29" s="189">
        <v>8242</v>
      </c>
      <c r="F29" s="190">
        <v>-16.87342410489158</v>
      </c>
    </row>
    <row r="30" spans="1:7" ht="15.6" customHeight="1" x14ac:dyDescent="0.25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 x14ac:dyDescent="0.25">
      <c r="A31" s="188" t="s">
        <v>180</v>
      </c>
      <c r="B31" s="189">
        <v>6738</v>
      </c>
      <c r="C31" s="189">
        <v>7029</v>
      </c>
      <c r="D31" s="189">
        <v>17176</v>
      </c>
      <c r="E31" s="189">
        <v>14137</v>
      </c>
      <c r="F31" s="190">
        <v>-17.693292966930599</v>
      </c>
    </row>
    <row r="32" spans="1:7" ht="15.6" customHeight="1" x14ac:dyDescent="0.25">
      <c r="A32" s="188" t="s">
        <v>181</v>
      </c>
      <c r="B32" s="189">
        <v>47711</v>
      </c>
      <c r="C32" s="189">
        <v>83706</v>
      </c>
      <c r="D32" s="189">
        <v>85913</v>
      </c>
      <c r="E32" s="189">
        <v>114089</v>
      </c>
      <c r="F32" s="190">
        <v>32.795968014153857</v>
      </c>
    </row>
    <row r="33" spans="1:6" ht="15.6" customHeight="1" x14ac:dyDescent="0.25">
      <c r="A33" s="188" t="s">
        <v>182</v>
      </c>
      <c r="B33" s="189">
        <v>6733</v>
      </c>
      <c r="C33" s="189">
        <v>6950</v>
      </c>
      <c r="D33" s="189">
        <v>17203</v>
      </c>
      <c r="E33" s="189">
        <v>15083</v>
      </c>
      <c r="F33" s="190">
        <v>-12.32343195954194</v>
      </c>
    </row>
    <row r="34" spans="1:6" ht="15.6" customHeight="1" x14ac:dyDescent="0.25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 x14ac:dyDescent="0.25">
      <c r="A35" s="156" t="s">
        <v>153</v>
      </c>
      <c r="B35" s="76">
        <f>SUM(B7:B34)</f>
        <v>850059</v>
      </c>
      <c r="C35" s="77">
        <f>SUM(C7:C34)</f>
        <v>906467</v>
      </c>
      <c r="D35" s="178">
        <f>SUM(D7:D34)</f>
        <v>1840934</v>
      </c>
      <c r="E35" s="178">
        <f>SUM(E7:E34)</f>
        <v>1743228</v>
      </c>
      <c r="F35" s="140">
        <f>E35*100/D35-100</f>
        <v>-5.3074146058468159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CB4B7-6CC7-4D28-890D-C3C1797D2710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 x14ac:dyDescent="0.25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 x14ac:dyDescent="0.25">
      <c r="A9" s="188" t="s">
        <v>8</v>
      </c>
      <c r="B9" s="189">
        <v>2213</v>
      </c>
      <c r="C9" s="189">
        <v>1613</v>
      </c>
      <c r="D9" s="189">
        <v>4835</v>
      </c>
      <c r="E9" s="189">
        <v>4142</v>
      </c>
      <c r="F9" s="190">
        <v>-14.3329886246122</v>
      </c>
      <c r="G9" s="6"/>
    </row>
    <row r="10" spans="1:14" ht="15.6" customHeight="1" x14ac:dyDescent="0.25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 x14ac:dyDescent="0.25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 x14ac:dyDescent="0.25">
      <c r="A12" s="188" t="s">
        <v>6</v>
      </c>
      <c r="B12" s="189">
        <v>5591</v>
      </c>
      <c r="C12" s="189">
        <v>2734</v>
      </c>
      <c r="D12" s="189">
        <v>7561</v>
      </c>
      <c r="E12" s="189">
        <v>4536</v>
      </c>
      <c r="F12" s="190">
        <v>-40.007935458272712</v>
      </c>
    </row>
    <row r="13" spans="1:14" ht="15.6" customHeight="1" x14ac:dyDescent="0.25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 x14ac:dyDescent="0.25">
      <c r="A14" s="188" t="s">
        <v>148</v>
      </c>
      <c r="B14" s="189">
        <v>82509</v>
      </c>
      <c r="C14" s="189">
        <v>100425</v>
      </c>
      <c r="D14" s="189">
        <v>182698</v>
      </c>
      <c r="E14" s="189">
        <v>191591</v>
      </c>
      <c r="F14" s="190">
        <v>4.8675957043864742</v>
      </c>
    </row>
    <row r="15" spans="1:14" ht="15.6" customHeight="1" x14ac:dyDescent="0.25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 x14ac:dyDescent="0.5">
      <c r="A16" s="188" t="s">
        <v>144</v>
      </c>
      <c r="B16" s="189">
        <v>1356</v>
      </c>
      <c r="C16" s="189">
        <v>1013</v>
      </c>
      <c r="D16" s="189">
        <v>2234</v>
      </c>
      <c r="E16" s="189">
        <v>2221</v>
      </c>
      <c r="F16" s="190">
        <v>-0.58191584601611623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 x14ac:dyDescent="0.25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 x14ac:dyDescent="0.25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 x14ac:dyDescent="0.25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 x14ac:dyDescent="0.25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 x14ac:dyDescent="0.25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 x14ac:dyDescent="0.25">
      <c r="A28" s="188" t="s">
        <v>177</v>
      </c>
      <c r="B28" s="189">
        <v>54061</v>
      </c>
      <c r="C28" s="189">
        <v>47847</v>
      </c>
      <c r="D28" s="189">
        <v>108818</v>
      </c>
      <c r="E28" s="189">
        <v>94154</v>
      </c>
      <c r="F28" s="190">
        <v>-13.475711738866741</v>
      </c>
    </row>
    <row r="29" spans="1:7" ht="15.6" customHeight="1" x14ac:dyDescent="0.25">
      <c r="A29" s="188" t="s">
        <v>178</v>
      </c>
      <c r="B29" s="189">
        <v>3395</v>
      </c>
      <c r="C29" s="189">
        <v>2594</v>
      </c>
      <c r="D29" s="189">
        <v>7308</v>
      </c>
      <c r="E29" s="189">
        <v>5234</v>
      </c>
      <c r="F29" s="190">
        <v>-28.37985769020251</v>
      </c>
    </row>
    <row r="30" spans="1:7" ht="15.6" customHeight="1" x14ac:dyDescent="0.25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 x14ac:dyDescent="0.25">
      <c r="A31" s="188" t="s">
        <v>180</v>
      </c>
      <c r="B31" s="189">
        <v>2416</v>
      </c>
      <c r="C31" s="189">
        <v>2457</v>
      </c>
      <c r="D31" s="189">
        <v>6699</v>
      </c>
      <c r="E31" s="189">
        <v>4467</v>
      </c>
      <c r="F31" s="190">
        <v>-33.31840573219884</v>
      </c>
    </row>
    <row r="32" spans="1:7" ht="15.6" customHeight="1" x14ac:dyDescent="0.25">
      <c r="A32" s="188" t="s">
        <v>181</v>
      </c>
      <c r="B32" s="189">
        <v>44304</v>
      </c>
      <c r="C32" s="189">
        <v>61008</v>
      </c>
      <c r="D32" s="189">
        <v>77695</v>
      </c>
      <c r="E32" s="189">
        <v>83825</v>
      </c>
      <c r="F32" s="190">
        <v>7.8898256001029674</v>
      </c>
    </row>
    <row r="33" spans="1:6" ht="15.6" customHeight="1" x14ac:dyDescent="0.25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 x14ac:dyDescent="0.25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 x14ac:dyDescent="0.25">
      <c r="A35" s="156" t="s">
        <v>153</v>
      </c>
      <c r="B35" s="76">
        <f>SUM(B7:B34)</f>
        <v>720715</v>
      </c>
      <c r="C35" s="77">
        <f>SUM(C7:C34)</f>
        <v>753356</v>
      </c>
      <c r="D35" s="76">
        <f>SUM(D7:D34)</f>
        <v>1569453</v>
      </c>
      <c r="E35" s="78">
        <f>SUM(E7:E34)</f>
        <v>1445084</v>
      </c>
      <c r="F35" s="140">
        <f>E35*100/D35-100</f>
        <v>-7.9243532619326658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E889-FE03-4B30-A795-4E34A34553DE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 x14ac:dyDescent="0.25">
      <c r="A11" s="188" t="s">
        <v>9</v>
      </c>
      <c r="B11" s="189">
        <v>303575</v>
      </c>
      <c r="C11" s="189">
        <v>291285</v>
      </c>
      <c r="D11" s="189">
        <v>653729</v>
      </c>
      <c r="E11" s="189">
        <v>572532</v>
      </c>
      <c r="F11" s="190">
        <v>-12.42059018339404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183</v>
      </c>
      <c r="C13" s="189">
        <v>0</v>
      </c>
      <c r="D13" s="189">
        <v>288</v>
      </c>
      <c r="E13" s="189">
        <v>0</v>
      </c>
      <c r="F13" s="190">
        <v>-100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201</v>
      </c>
      <c r="C28" s="189">
        <v>160</v>
      </c>
      <c r="D28" s="189">
        <v>352</v>
      </c>
      <c r="E28" s="189">
        <v>329</v>
      </c>
      <c r="F28" s="190">
        <v>-6.5340909090909074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103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306059</v>
      </c>
      <c r="C35" s="77">
        <f>SUM(C7:C34)</f>
        <v>400985</v>
      </c>
      <c r="D35" s="178">
        <f>SUM(D7:D34)</f>
        <v>666493</v>
      </c>
      <c r="E35" s="178">
        <f>SUM(E7:E34)</f>
        <v>692498</v>
      </c>
      <c r="F35" s="140">
        <f>E35*100/D35-100</f>
        <v>3.9017664101498468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138D3-A1A0-4987-A6A8-CA57AB4D94EC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 x14ac:dyDescent="0.25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 x14ac:dyDescent="0.25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5294131</v>
      </c>
      <c r="C11" s="189">
        <v>4927156</v>
      </c>
      <c r="D11" s="189">
        <v>10701962</v>
      </c>
      <c r="E11" s="189">
        <v>9888161</v>
      </c>
      <c r="F11" s="190">
        <v>-7.6042224780839254</v>
      </c>
    </row>
    <row r="12" spans="1:14" ht="15.6" customHeight="1" x14ac:dyDescent="0.25">
      <c r="A12" s="188" t="s">
        <v>6</v>
      </c>
      <c r="B12" s="189">
        <v>37058</v>
      </c>
      <c r="C12" s="189">
        <v>82141</v>
      </c>
      <c r="D12" s="189">
        <v>68802</v>
      </c>
      <c r="E12" s="189">
        <v>135717</v>
      </c>
      <c r="F12" s="190">
        <v>97.257347170140406</v>
      </c>
    </row>
    <row r="13" spans="1:14" ht="15.6" customHeight="1" x14ac:dyDescent="0.25">
      <c r="A13" s="188" t="s">
        <v>175</v>
      </c>
      <c r="B13" s="189">
        <v>957</v>
      </c>
      <c r="C13" s="189">
        <v>1198</v>
      </c>
      <c r="D13" s="189">
        <v>1661</v>
      </c>
      <c r="E13" s="189">
        <v>2321</v>
      </c>
      <c r="F13" s="190">
        <v>39.735099337748352</v>
      </c>
    </row>
    <row r="14" spans="1:14" ht="15.6" customHeight="1" x14ac:dyDescent="0.25">
      <c r="A14" s="188" t="s">
        <v>148</v>
      </c>
      <c r="B14" s="189">
        <v>2177078</v>
      </c>
      <c r="C14" s="189">
        <v>2005990</v>
      </c>
      <c r="D14" s="189">
        <v>4212100</v>
      </c>
      <c r="E14" s="189">
        <v>3585172</v>
      </c>
      <c r="F14" s="190">
        <v>-14.88397711355381</v>
      </c>
    </row>
    <row r="15" spans="1:14" ht="15.6" customHeight="1" x14ac:dyDescent="0.25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 x14ac:dyDescent="0.5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 x14ac:dyDescent="0.35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128602</v>
      </c>
      <c r="C19" s="189">
        <v>343</v>
      </c>
      <c r="D19" s="189">
        <v>261317</v>
      </c>
      <c r="E19" s="189">
        <v>26913</v>
      </c>
      <c r="F19" s="190">
        <v>-89.701014476670096</v>
      </c>
    </row>
    <row r="20" spans="1:7" ht="15.6" customHeight="1" x14ac:dyDescent="0.25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 x14ac:dyDescent="0.25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 x14ac:dyDescent="0.25">
      <c r="A22" s="188" t="s">
        <v>146</v>
      </c>
      <c r="B22" s="189">
        <v>1024575</v>
      </c>
      <c r="C22" s="189">
        <v>874927</v>
      </c>
      <c r="D22" s="189">
        <v>2193334</v>
      </c>
      <c r="E22" s="189">
        <v>2479045</v>
      </c>
      <c r="F22" s="190">
        <v>13.026333426646371</v>
      </c>
    </row>
    <row r="23" spans="1:7" ht="15.6" customHeight="1" x14ac:dyDescent="0.25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410345</v>
      </c>
      <c r="F23" s="190">
        <v>1806.1875783899291</v>
      </c>
    </row>
    <row r="24" spans="1:7" ht="15.6" customHeight="1" x14ac:dyDescent="0.25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 x14ac:dyDescent="0.25">
      <c r="A28" s="188" t="s">
        <v>177</v>
      </c>
      <c r="B28" s="189">
        <v>80488</v>
      </c>
      <c r="C28" s="189">
        <v>174788</v>
      </c>
      <c r="D28" s="189">
        <v>134176</v>
      </c>
      <c r="E28" s="189">
        <v>249568</v>
      </c>
      <c r="F28" s="190">
        <v>86.00047698545194</v>
      </c>
    </row>
    <row r="29" spans="1:7" ht="15.6" customHeight="1" x14ac:dyDescent="0.25">
      <c r="A29" s="188" t="s">
        <v>178</v>
      </c>
      <c r="B29" s="189">
        <v>27341</v>
      </c>
      <c r="C29" s="189">
        <v>21998</v>
      </c>
      <c r="D29" s="189">
        <v>44423</v>
      </c>
      <c r="E29" s="189">
        <v>45806</v>
      </c>
      <c r="F29" s="190">
        <v>3.11325214415956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 x14ac:dyDescent="0.25">
      <c r="A32" s="188" t="s">
        <v>181</v>
      </c>
      <c r="B32" s="189">
        <v>2207895</v>
      </c>
      <c r="C32" s="189">
        <v>2603698</v>
      </c>
      <c r="D32" s="189">
        <v>5030191</v>
      </c>
      <c r="E32" s="189">
        <v>4976731</v>
      </c>
      <c r="F32" s="190">
        <v>-1.0627827054678389</v>
      </c>
    </row>
    <row r="33" spans="1:6" ht="15.6" customHeight="1" x14ac:dyDescent="0.25">
      <c r="A33" s="188" t="s">
        <v>182</v>
      </c>
      <c r="B33" s="189">
        <v>38347</v>
      </c>
      <c r="C33" s="189">
        <v>24861</v>
      </c>
      <c r="D33" s="189">
        <v>59590</v>
      </c>
      <c r="E33" s="189">
        <v>56153</v>
      </c>
      <c r="F33" s="190">
        <v>-5.7677462661520451</v>
      </c>
    </row>
    <row r="34" spans="1:6" ht="15.6" customHeight="1" x14ac:dyDescent="0.25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 x14ac:dyDescent="0.25">
      <c r="A35" s="156" t="s">
        <v>153</v>
      </c>
      <c r="B35" s="76">
        <f>SUM(B7:B34)</f>
        <v>11468439</v>
      </c>
      <c r="C35" s="77">
        <f>SUM(C7:C34)</f>
        <v>11434869</v>
      </c>
      <c r="D35" s="178">
        <f>SUM(D7:D34)</f>
        <v>23709037</v>
      </c>
      <c r="E35" s="178">
        <f>SUM(E7:E34)</f>
        <v>22660285</v>
      </c>
      <c r="F35" s="177">
        <f>E35*100/D35-100</f>
        <v>-4.4234272357835493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612C-06A7-4A55-976C-D33BC41D8BD6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 x14ac:dyDescent="0.25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4219978</v>
      </c>
      <c r="C11" s="189">
        <v>3521788</v>
      </c>
      <c r="D11" s="189">
        <v>8209943</v>
      </c>
      <c r="E11" s="189">
        <v>7326392</v>
      </c>
      <c r="F11" s="190">
        <v>-10.761962659180449</v>
      </c>
    </row>
    <row r="12" spans="1:14" ht="15.6" customHeight="1" x14ac:dyDescent="0.25">
      <c r="A12" s="188" t="s">
        <v>6</v>
      </c>
      <c r="B12" s="189">
        <v>15873</v>
      </c>
      <c r="C12" s="189">
        <v>16914</v>
      </c>
      <c r="D12" s="189">
        <v>31790</v>
      </c>
      <c r="E12" s="189">
        <v>33643</v>
      </c>
      <c r="F12" s="190">
        <v>5.8288770053475929</v>
      </c>
    </row>
    <row r="13" spans="1:14" ht="15.6" customHeight="1" x14ac:dyDescent="0.25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 x14ac:dyDescent="0.25">
      <c r="A14" s="188" t="s">
        <v>148</v>
      </c>
      <c r="B14" s="189">
        <v>1740501</v>
      </c>
      <c r="C14" s="189">
        <v>1352847</v>
      </c>
      <c r="D14" s="189">
        <v>3445522</v>
      </c>
      <c r="E14" s="189">
        <v>2677191</v>
      </c>
      <c r="F14" s="190">
        <v>-22.299407753019722</v>
      </c>
    </row>
    <row r="15" spans="1:14" ht="15.6" customHeight="1" x14ac:dyDescent="0.25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 x14ac:dyDescent="0.5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80</v>
      </c>
      <c r="C19" s="189">
        <v>343</v>
      </c>
      <c r="D19" s="189">
        <v>289</v>
      </c>
      <c r="E19" s="189">
        <v>649</v>
      </c>
      <c r="F19" s="190">
        <v>124.5674740484429</v>
      </c>
    </row>
    <row r="20" spans="1:7" ht="15.6" customHeight="1" x14ac:dyDescent="0.25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 x14ac:dyDescent="0.25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 x14ac:dyDescent="0.25">
      <c r="A22" s="188" t="s">
        <v>146</v>
      </c>
      <c r="B22" s="189">
        <v>736008</v>
      </c>
      <c r="C22" s="189">
        <v>634968</v>
      </c>
      <c r="D22" s="189">
        <v>1627724</v>
      </c>
      <c r="E22" s="189">
        <v>1747135</v>
      </c>
      <c r="F22" s="190">
        <v>7.3360717173181644</v>
      </c>
    </row>
    <row r="23" spans="1:7" ht="15.6" customHeight="1" x14ac:dyDescent="0.25">
      <c r="A23" s="188" t="s">
        <v>165</v>
      </c>
      <c r="B23" s="189">
        <v>2</v>
      </c>
      <c r="C23" s="189">
        <v>165853</v>
      </c>
      <c r="D23" s="189">
        <v>6</v>
      </c>
      <c r="E23" s="189">
        <v>400260</v>
      </c>
      <c r="F23" s="190">
        <v>6670900</v>
      </c>
    </row>
    <row r="24" spans="1:7" ht="15.6" customHeight="1" x14ac:dyDescent="0.25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71834</v>
      </c>
      <c r="C28" s="189">
        <v>171806</v>
      </c>
      <c r="D28" s="189">
        <v>118228</v>
      </c>
      <c r="E28" s="189">
        <v>243355</v>
      </c>
      <c r="F28" s="190">
        <v>105.8353351152011</v>
      </c>
    </row>
    <row r="29" spans="1:7" ht="15.6" customHeight="1" x14ac:dyDescent="0.25">
      <c r="A29" s="188" t="s">
        <v>178</v>
      </c>
      <c r="B29" s="189">
        <v>23368</v>
      </c>
      <c r="C29" s="189">
        <v>21912</v>
      </c>
      <c r="D29" s="189">
        <v>38991</v>
      </c>
      <c r="E29" s="189">
        <v>45267</v>
      </c>
      <c r="F29" s="190">
        <v>16.096022158959759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2165979</v>
      </c>
      <c r="C32" s="189">
        <v>2566961</v>
      </c>
      <c r="D32" s="189">
        <v>4955237</v>
      </c>
      <c r="E32" s="189">
        <v>4893319</v>
      </c>
      <c r="F32" s="190">
        <v>-1.249546691712226</v>
      </c>
    </row>
    <row r="33" spans="1:6" ht="15.6" customHeight="1" x14ac:dyDescent="0.25">
      <c r="A33" s="188" t="s">
        <v>182</v>
      </c>
      <c r="B33" s="189">
        <v>17574</v>
      </c>
      <c r="C33" s="189">
        <v>16204</v>
      </c>
      <c r="D33" s="189">
        <v>26225</v>
      </c>
      <c r="E33" s="189">
        <v>37502</v>
      </c>
      <c r="F33" s="190">
        <v>43.000953288846517</v>
      </c>
    </row>
    <row r="34" spans="1:6" ht="15.6" customHeight="1" x14ac:dyDescent="0.25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9016757</v>
      </c>
      <c r="C35" s="77">
        <f>SUM(C7:C34)</f>
        <v>8499803</v>
      </c>
      <c r="D35" s="76">
        <f>SUM(D7:D34)</f>
        <v>18495207</v>
      </c>
      <c r="E35" s="78">
        <f>SUM(E7:E34)</f>
        <v>17456272</v>
      </c>
      <c r="F35" s="140">
        <f>E35*100/D35-100</f>
        <v>-5.6173202062566787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DD274-4375-46D3-A8FB-748F7C839256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 x14ac:dyDescent="0.25">
      <c r="A9" s="188" t="s">
        <v>8</v>
      </c>
      <c r="B9" s="189">
        <v>65133</v>
      </c>
      <c r="C9" s="189">
        <v>78616</v>
      </c>
      <c r="D9" s="189">
        <v>125914</v>
      </c>
      <c r="E9" s="189">
        <v>165305</v>
      </c>
      <c r="F9" s="190">
        <v>31.284051018949441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1092523</v>
      </c>
      <c r="C11" s="189">
        <v>1139348</v>
      </c>
      <c r="D11" s="189">
        <v>2146591</v>
      </c>
      <c r="E11" s="189">
        <v>2254045</v>
      </c>
      <c r="F11" s="190">
        <v>5.005797564603597</v>
      </c>
    </row>
    <row r="12" spans="1:14" ht="15.6" customHeight="1" x14ac:dyDescent="0.25">
      <c r="A12" s="188" t="s">
        <v>6</v>
      </c>
      <c r="B12" s="189">
        <v>65099</v>
      </c>
      <c r="C12" s="189">
        <v>79989</v>
      </c>
      <c r="D12" s="189">
        <v>133692</v>
      </c>
      <c r="E12" s="189">
        <v>162356</v>
      </c>
      <c r="F12" s="190">
        <v>21.440325524339531</v>
      </c>
    </row>
    <row r="13" spans="1:14" ht="15.6" customHeight="1" x14ac:dyDescent="0.25">
      <c r="A13" s="188" t="s">
        <v>175</v>
      </c>
      <c r="B13" s="189">
        <v>1096178</v>
      </c>
      <c r="C13" s="189">
        <v>1904613</v>
      </c>
      <c r="D13" s="189">
        <v>2067127</v>
      </c>
      <c r="E13" s="189">
        <v>2963218</v>
      </c>
      <c r="F13" s="190">
        <v>43.349586164759103</v>
      </c>
    </row>
    <row r="14" spans="1:14" ht="15.6" customHeight="1" x14ac:dyDescent="0.25">
      <c r="A14" s="188" t="s">
        <v>148</v>
      </c>
      <c r="B14" s="189">
        <v>943143</v>
      </c>
      <c r="C14" s="189">
        <v>911037</v>
      </c>
      <c r="D14" s="189">
        <v>1786128</v>
      </c>
      <c r="E14" s="189">
        <v>1737131</v>
      </c>
      <c r="F14" s="190">
        <v>-2.7431964562450162</v>
      </c>
    </row>
    <row r="15" spans="1:14" ht="15.6" customHeight="1" x14ac:dyDescent="0.25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 x14ac:dyDescent="0.25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 x14ac:dyDescent="0.25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 x14ac:dyDescent="0.25">
      <c r="A22" s="188" t="s">
        <v>146</v>
      </c>
      <c r="B22" s="189">
        <v>391514</v>
      </c>
      <c r="C22" s="189">
        <v>433202</v>
      </c>
      <c r="D22" s="189">
        <v>811569</v>
      </c>
      <c r="E22" s="189">
        <v>920438</v>
      </c>
      <c r="F22" s="190">
        <v>13.414632643681561</v>
      </c>
    </row>
    <row r="23" spans="1:7" ht="15.6" customHeight="1" x14ac:dyDescent="0.25">
      <c r="A23" s="188" t="s">
        <v>165</v>
      </c>
      <c r="B23" s="189">
        <v>57903</v>
      </c>
      <c r="C23" s="189">
        <v>33425</v>
      </c>
      <c r="D23" s="189">
        <v>120068</v>
      </c>
      <c r="E23" s="189">
        <v>68974</v>
      </c>
      <c r="F23" s="190">
        <v>-42.554219275743748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 x14ac:dyDescent="0.25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 x14ac:dyDescent="0.25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 x14ac:dyDescent="0.25">
      <c r="A28" s="188" t="s">
        <v>177</v>
      </c>
      <c r="B28" s="189">
        <v>366004</v>
      </c>
      <c r="C28" s="189">
        <v>365724</v>
      </c>
      <c r="D28" s="189">
        <v>805320</v>
      </c>
      <c r="E28" s="189">
        <v>805610</v>
      </c>
      <c r="F28" s="190">
        <v>3.6010529975655459E-2</v>
      </c>
    </row>
    <row r="29" spans="1:7" ht="15.6" customHeight="1" x14ac:dyDescent="0.25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316684</v>
      </c>
      <c r="F29" s="190">
        <v>-21.78652842574779</v>
      </c>
    </row>
    <row r="30" spans="1:7" ht="15.6" customHeight="1" x14ac:dyDescent="0.25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 x14ac:dyDescent="0.25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 x14ac:dyDescent="0.25">
      <c r="A32" s="188" t="s">
        <v>181</v>
      </c>
      <c r="B32" s="189">
        <v>1108398</v>
      </c>
      <c r="C32" s="189">
        <v>1080117</v>
      </c>
      <c r="D32" s="189">
        <v>2177700</v>
      </c>
      <c r="E32" s="189">
        <v>2106452</v>
      </c>
      <c r="F32" s="190">
        <v>-3.2717086834733919</v>
      </c>
    </row>
    <row r="33" spans="1:6" ht="15.6" customHeight="1" x14ac:dyDescent="0.25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198046</v>
      </c>
      <c r="F33" s="190">
        <v>-32.706082229018008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5893325</v>
      </c>
      <c r="C35" s="77">
        <f>SUM(C7:C34)</f>
        <v>6734598</v>
      </c>
      <c r="D35" s="76">
        <f>SUM(D7:D34)</f>
        <v>11558394</v>
      </c>
      <c r="E35" s="78">
        <f>SUM(E7:E34)</f>
        <v>12461958</v>
      </c>
      <c r="F35" s="140">
        <f>E35*100/D35-100</f>
        <v>7.8173836261335339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781D9-0509-4DE6-B833-6FE67A4E75FA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 x14ac:dyDescent="0.25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46640</v>
      </c>
      <c r="C11" s="189">
        <v>47267</v>
      </c>
      <c r="D11" s="189">
        <v>90275</v>
      </c>
      <c r="E11" s="189">
        <v>93121</v>
      </c>
      <c r="F11" s="190">
        <v>3.15258931044032</v>
      </c>
    </row>
    <row r="12" spans="1:14" ht="15.6" customHeight="1" x14ac:dyDescent="0.25">
      <c r="A12" s="188" t="s">
        <v>6</v>
      </c>
      <c r="B12" s="189">
        <v>2112</v>
      </c>
      <c r="C12" s="189">
        <v>2920</v>
      </c>
      <c r="D12" s="189">
        <v>4349</v>
      </c>
      <c r="E12" s="189">
        <v>5794</v>
      </c>
      <c r="F12" s="190">
        <v>33.226028972177517</v>
      </c>
    </row>
    <row r="13" spans="1:14" ht="15.6" customHeight="1" x14ac:dyDescent="0.25">
      <c r="A13" s="188" t="s">
        <v>175</v>
      </c>
      <c r="B13" s="189">
        <v>51089</v>
      </c>
      <c r="C13" s="189">
        <v>51670</v>
      </c>
      <c r="D13" s="189">
        <v>96243</v>
      </c>
      <c r="E13" s="189">
        <v>100071</v>
      </c>
      <c r="F13" s="190">
        <v>3.9774321249337561</v>
      </c>
    </row>
    <row r="14" spans="1:14" ht="15.6" customHeight="1" x14ac:dyDescent="0.25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 x14ac:dyDescent="0.25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 x14ac:dyDescent="0.25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 x14ac:dyDescent="0.25">
      <c r="A22" s="188" t="s">
        <v>146</v>
      </c>
      <c r="B22" s="189">
        <v>26831</v>
      </c>
      <c r="C22" s="189">
        <v>27252</v>
      </c>
      <c r="D22" s="189">
        <v>55291</v>
      </c>
      <c r="E22" s="189">
        <v>56581</v>
      </c>
      <c r="F22" s="190">
        <v>2.3331102711110252</v>
      </c>
    </row>
    <row r="23" spans="1:7" ht="15.6" customHeight="1" x14ac:dyDescent="0.25">
      <c r="A23" s="188" t="s">
        <v>165</v>
      </c>
      <c r="B23" s="189">
        <v>2600</v>
      </c>
      <c r="C23" s="189">
        <v>1627</v>
      </c>
      <c r="D23" s="189">
        <v>5884</v>
      </c>
      <c r="E23" s="189">
        <v>3663</v>
      </c>
      <c r="F23" s="190">
        <v>-37.746430999320189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 x14ac:dyDescent="0.25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 x14ac:dyDescent="0.25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 x14ac:dyDescent="0.25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 x14ac:dyDescent="0.25">
      <c r="A29" s="188" t="s">
        <v>178</v>
      </c>
      <c r="B29" s="189">
        <v>5104</v>
      </c>
      <c r="C29" s="189">
        <v>4017</v>
      </c>
      <c r="D29" s="189">
        <v>10765</v>
      </c>
      <c r="E29" s="189">
        <v>7063</v>
      </c>
      <c r="F29" s="190">
        <v>-34.389224338132827</v>
      </c>
    </row>
    <row r="30" spans="1:7" ht="15.6" customHeight="1" x14ac:dyDescent="0.25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41306</v>
      </c>
      <c r="C32" s="189">
        <v>41612</v>
      </c>
      <c r="D32" s="189">
        <v>80192</v>
      </c>
      <c r="E32" s="189">
        <v>80207</v>
      </c>
      <c r="F32" s="190">
        <v>1.8705107741425309E-2</v>
      </c>
    </row>
    <row r="33" spans="1:6" ht="15.6" customHeight="1" x14ac:dyDescent="0.25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253472</v>
      </c>
      <c r="C35" s="77">
        <f>SUM(C7:C34)</f>
        <v>252615</v>
      </c>
      <c r="D35" s="178">
        <f>SUM(D7:D34)</f>
        <v>494590</v>
      </c>
      <c r="E35" s="178">
        <f>SUM(E7:E34)</f>
        <v>497804</v>
      </c>
      <c r="F35" s="140">
        <f>E35*100/D35-100</f>
        <v>0.64983117329505546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002CB-1F9E-4D6A-A1F3-7B0E30A4A8F7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60"/>
      <c r="I1" s="260"/>
      <c r="J1" s="260"/>
      <c r="K1" s="260"/>
      <c r="L1" s="260"/>
      <c r="M1" s="260"/>
    </row>
    <row r="2" spans="2:13" ht="18.75" x14ac:dyDescent="0.3">
      <c r="H2" s="261"/>
      <c r="I2" s="261"/>
      <c r="J2" s="261"/>
      <c r="K2" s="261"/>
      <c r="L2" s="261"/>
      <c r="M2" s="261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B923-4D07-438D-B85F-D0FE1BBC3330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 x14ac:dyDescent="0.25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403260</v>
      </c>
      <c r="C11" s="189">
        <v>334415</v>
      </c>
      <c r="D11" s="189">
        <v>775352</v>
      </c>
      <c r="E11" s="189">
        <v>690825</v>
      </c>
      <c r="F11" s="190">
        <v>-10.90175816919283</v>
      </c>
    </row>
    <row r="12" spans="1:14" ht="15.6" customHeight="1" x14ac:dyDescent="0.25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35311.75</v>
      </c>
      <c r="F12" s="190">
        <v>8.2418845599730304</v>
      </c>
    </row>
    <row r="13" spans="1:14" ht="15.6" customHeight="1" x14ac:dyDescent="0.25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 x14ac:dyDescent="0.25">
      <c r="A14" s="188" t="s">
        <v>148</v>
      </c>
      <c r="B14" s="189">
        <v>308166.5</v>
      </c>
      <c r="C14" s="189">
        <v>306673.5</v>
      </c>
      <c r="D14" s="189">
        <v>603894.25</v>
      </c>
      <c r="E14" s="189">
        <v>598810</v>
      </c>
      <c r="F14" s="190">
        <v>-0.84191064909128965</v>
      </c>
    </row>
    <row r="15" spans="1:14" ht="15.6" customHeight="1" x14ac:dyDescent="0.25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 x14ac:dyDescent="0.5">
      <c r="A16" s="188" t="s">
        <v>144</v>
      </c>
      <c r="B16" s="189">
        <v>3212</v>
      </c>
      <c r="C16" s="189">
        <v>2722</v>
      </c>
      <c r="D16" s="189">
        <v>6003</v>
      </c>
      <c r="E16" s="189">
        <v>6925</v>
      </c>
      <c r="F16" s="190">
        <v>15.358987173080131</v>
      </c>
      <c r="G16" s="1"/>
    </row>
    <row r="17" spans="1:7" ht="15.6" customHeight="1" x14ac:dyDescent="0.35">
      <c r="A17" s="188" t="s">
        <v>150</v>
      </c>
      <c r="B17" s="189">
        <v>5425</v>
      </c>
      <c r="C17" s="189">
        <v>7173.5</v>
      </c>
      <c r="D17" s="189">
        <v>10252.25</v>
      </c>
      <c r="E17" s="189">
        <v>14488</v>
      </c>
      <c r="F17" s="190">
        <v>41.315321027091613</v>
      </c>
      <c r="G17" s="2"/>
    </row>
    <row r="18" spans="1:7" ht="15.6" customHeight="1" x14ac:dyDescent="0.25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 x14ac:dyDescent="0.25">
      <c r="A19" s="188" t="s">
        <v>143</v>
      </c>
      <c r="B19" s="189">
        <v>711.5</v>
      </c>
      <c r="C19" s="189">
        <v>1365.75</v>
      </c>
      <c r="D19" s="189">
        <v>1764.5</v>
      </c>
      <c r="E19" s="189">
        <v>2191.5</v>
      </c>
      <c r="F19" s="190">
        <v>24.199489940493049</v>
      </c>
    </row>
    <row r="20" spans="1:7" ht="15.6" customHeight="1" x14ac:dyDescent="0.25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 x14ac:dyDescent="0.25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 x14ac:dyDescent="0.25">
      <c r="A22" s="188" t="s">
        <v>146</v>
      </c>
      <c r="B22" s="189">
        <v>102572</v>
      </c>
      <c r="C22" s="189">
        <v>100528</v>
      </c>
      <c r="D22" s="189">
        <v>212004</v>
      </c>
      <c r="E22" s="189">
        <v>235355</v>
      </c>
      <c r="F22" s="190">
        <v>11.014414822361839</v>
      </c>
    </row>
    <row r="23" spans="1:7" ht="15.6" customHeight="1" x14ac:dyDescent="0.25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 x14ac:dyDescent="0.25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 x14ac:dyDescent="0.25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 x14ac:dyDescent="0.25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42537</v>
      </c>
      <c r="C28" s="189">
        <v>49777</v>
      </c>
      <c r="D28" s="189">
        <v>79848</v>
      </c>
      <c r="E28" s="189">
        <v>91386</v>
      </c>
      <c r="F28" s="190">
        <v>14.449954914337241</v>
      </c>
    </row>
    <row r="29" spans="1:7" ht="15.6" customHeight="1" x14ac:dyDescent="0.25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22362.25</v>
      </c>
      <c r="F29" s="190">
        <v>17.618671926364229</v>
      </c>
    </row>
    <row r="30" spans="1:7" ht="15.6" customHeight="1" x14ac:dyDescent="0.25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 x14ac:dyDescent="0.25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 x14ac:dyDescent="0.25">
      <c r="A32" s="188" t="s">
        <v>181</v>
      </c>
      <c r="B32" s="189">
        <v>380618</v>
      </c>
      <c r="C32" s="189">
        <v>447856</v>
      </c>
      <c r="D32" s="189">
        <v>790632</v>
      </c>
      <c r="E32" s="189">
        <v>861336</v>
      </c>
      <c r="F32" s="190">
        <v>8.9427192423276551</v>
      </c>
    </row>
    <row r="33" spans="1:6" ht="15.6" customHeight="1" x14ac:dyDescent="0.25">
      <c r="A33" s="188" t="s">
        <v>182</v>
      </c>
      <c r="B33" s="189">
        <v>19715</v>
      </c>
      <c r="C33" s="189">
        <v>24062</v>
      </c>
      <c r="D33" s="189">
        <v>37353</v>
      </c>
      <c r="E33" s="189">
        <v>42615</v>
      </c>
      <c r="F33" s="190">
        <v>14.08722190988675</v>
      </c>
    </row>
    <row r="34" spans="1:6" ht="15.6" customHeight="1" x14ac:dyDescent="0.25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 x14ac:dyDescent="0.25">
      <c r="A35" s="156" t="s">
        <v>153</v>
      </c>
      <c r="B35" s="76">
        <f>SUM(B7:B34)</f>
        <v>1383304.5</v>
      </c>
      <c r="C35" s="77">
        <f>SUM(C7:C34)</f>
        <v>1416491</v>
      </c>
      <c r="D35" s="76">
        <f>SUM(D7:D34)</f>
        <v>2750004</v>
      </c>
      <c r="E35" s="178">
        <f>SUM(E7:E34)</f>
        <v>2825867.5</v>
      </c>
      <c r="F35" s="140">
        <f>E35*100/D35-100</f>
        <v>2.7586687146636848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71A53-E4BF-4F72-994D-47F3B374F5C1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 x14ac:dyDescent="0.25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333956</v>
      </c>
      <c r="C11" s="189">
        <v>288356</v>
      </c>
      <c r="D11" s="189">
        <v>648815</v>
      </c>
      <c r="E11" s="189">
        <v>596006</v>
      </c>
      <c r="F11" s="190">
        <v>-8.1393001086596399</v>
      </c>
    </row>
    <row r="12" spans="1:14" ht="15.6" customHeight="1" x14ac:dyDescent="0.25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 x14ac:dyDescent="0.25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 x14ac:dyDescent="0.25">
      <c r="A14" s="188" t="s">
        <v>148</v>
      </c>
      <c r="B14" s="189">
        <v>150343</v>
      </c>
      <c r="C14" s="189">
        <v>121254.5</v>
      </c>
      <c r="D14" s="189">
        <v>292704</v>
      </c>
      <c r="E14" s="189">
        <v>243739.5</v>
      </c>
      <c r="F14" s="190">
        <v>-16.728333060019679</v>
      </c>
    </row>
    <row r="15" spans="1:14" ht="15.6" customHeight="1" x14ac:dyDescent="0.25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 x14ac:dyDescent="0.5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8</v>
      </c>
      <c r="C19" s="189">
        <v>67.75</v>
      </c>
      <c r="D19" s="189">
        <v>38.75</v>
      </c>
      <c r="E19" s="189">
        <v>116.25</v>
      </c>
      <c r="F19" s="190">
        <v>200</v>
      </c>
    </row>
    <row r="20" spans="1:7" ht="15.6" customHeight="1" x14ac:dyDescent="0.25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 x14ac:dyDescent="0.25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 x14ac:dyDescent="0.25">
      <c r="A22" s="188" t="s">
        <v>146</v>
      </c>
      <c r="B22" s="189">
        <v>54601</v>
      </c>
      <c r="C22" s="189">
        <v>49782</v>
      </c>
      <c r="D22" s="189">
        <v>117434</v>
      </c>
      <c r="E22" s="189">
        <v>137095</v>
      </c>
      <c r="F22" s="190">
        <v>16.74217006999676</v>
      </c>
    </row>
    <row r="23" spans="1:7" ht="15.6" customHeight="1" x14ac:dyDescent="0.25">
      <c r="A23" s="188" t="s">
        <v>165</v>
      </c>
      <c r="B23" s="189">
        <v>1</v>
      </c>
      <c r="C23" s="189">
        <v>17286</v>
      </c>
      <c r="D23" s="189">
        <v>3</v>
      </c>
      <c r="E23" s="189">
        <v>37545.25</v>
      </c>
      <c r="F23" s="190">
        <v>1251408.333333333</v>
      </c>
    </row>
    <row r="24" spans="1:7" ht="15.6" customHeight="1" x14ac:dyDescent="0.25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4273</v>
      </c>
      <c r="C28" s="189">
        <v>14532</v>
      </c>
      <c r="D28" s="189">
        <v>6493</v>
      </c>
      <c r="E28" s="189">
        <v>19310</v>
      </c>
      <c r="F28" s="190">
        <v>197.3971969813646</v>
      </c>
    </row>
    <row r="29" spans="1:7" ht="15.6" customHeight="1" x14ac:dyDescent="0.25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3659.75</v>
      </c>
      <c r="F29" s="190">
        <v>4.3035268970431133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175376</v>
      </c>
      <c r="C32" s="189">
        <v>209153</v>
      </c>
      <c r="D32" s="189">
        <v>399837</v>
      </c>
      <c r="E32" s="189">
        <v>397204</v>
      </c>
      <c r="F32" s="190">
        <v>-0.65851834622608862</v>
      </c>
    </row>
    <row r="33" spans="1:6" ht="15.6" customHeight="1" x14ac:dyDescent="0.25">
      <c r="A33" s="188" t="s">
        <v>182</v>
      </c>
      <c r="B33" s="189">
        <v>2552</v>
      </c>
      <c r="C33" s="189">
        <v>1276</v>
      </c>
      <c r="D33" s="189">
        <v>3706</v>
      </c>
      <c r="E33" s="189">
        <v>2721</v>
      </c>
      <c r="F33" s="190">
        <v>-26.57852131678359</v>
      </c>
    </row>
    <row r="34" spans="1:6" ht="15.6" customHeight="1" x14ac:dyDescent="0.25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726338.75</v>
      </c>
      <c r="C35" s="77">
        <f>SUM(C7:C34)</f>
        <v>708006.25</v>
      </c>
      <c r="D35" s="178">
        <f>SUM(D7:D34)</f>
        <v>1478611.5</v>
      </c>
      <c r="E35" s="78">
        <f>SUM(E7:E34)</f>
        <v>1445338.25</v>
      </c>
      <c r="F35" s="140">
        <f>E35*100/D35-100</f>
        <v>-2.2503037478066403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DA1AD-C480-4B30-9372-315323F51D74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 x14ac:dyDescent="0.25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27716</v>
      </c>
      <c r="F12" s="190">
        <v>10.518078414562421</v>
      </c>
    </row>
    <row r="13" spans="1:14" ht="15.6" customHeight="1" x14ac:dyDescent="0.25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 x14ac:dyDescent="0.25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 x14ac:dyDescent="0.25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 x14ac:dyDescent="0.5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 x14ac:dyDescent="0.35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 x14ac:dyDescent="0.25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 x14ac:dyDescent="0.25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 x14ac:dyDescent="0.25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 x14ac:dyDescent="0.25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 x14ac:dyDescent="0.25">
      <c r="A22" s="188" t="s">
        <v>146</v>
      </c>
      <c r="B22" s="189">
        <v>41666</v>
      </c>
      <c r="C22" s="189">
        <v>43105</v>
      </c>
      <c r="D22" s="189">
        <v>81935</v>
      </c>
      <c r="E22" s="189">
        <v>84436</v>
      </c>
      <c r="F22" s="190">
        <v>3.0524196009031499</v>
      </c>
    </row>
    <row r="23" spans="1:7" ht="15.6" customHeight="1" x14ac:dyDescent="0.25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 x14ac:dyDescent="0.25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 x14ac:dyDescent="0.25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32336</v>
      </c>
      <c r="C28" s="189">
        <v>31201</v>
      </c>
      <c r="D28" s="189">
        <v>63541</v>
      </c>
      <c r="E28" s="189">
        <v>62944</v>
      </c>
      <c r="F28" s="190">
        <v>-0.93955084118915977</v>
      </c>
    </row>
    <row r="29" spans="1:7" ht="15.6" customHeight="1" x14ac:dyDescent="0.25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 x14ac:dyDescent="0.25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15067</v>
      </c>
      <c r="C32" s="189">
        <v>17282</v>
      </c>
      <c r="D32" s="189">
        <v>29811</v>
      </c>
      <c r="E32" s="189">
        <v>33146</v>
      </c>
      <c r="F32" s="190">
        <v>11.18714568447888</v>
      </c>
    </row>
    <row r="33" spans="1:6" ht="15.6" customHeight="1" x14ac:dyDescent="0.25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 x14ac:dyDescent="0.25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 x14ac:dyDescent="0.25">
      <c r="A35" s="156" t="s">
        <v>153</v>
      </c>
      <c r="B35" s="76">
        <f>SUM(B7:B34)</f>
        <v>168246.75</v>
      </c>
      <c r="C35" s="77">
        <f>SUM(C7:C34)</f>
        <v>174240.75</v>
      </c>
      <c r="D35" s="76">
        <f>SUM(D7:D34)</f>
        <v>327950.75</v>
      </c>
      <c r="E35" s="178">
        <f>SUM(E7:E34)</f>
        <v>342577.75</v>
      </c>
      <c r="F35" s="177">
        <f>E35*100/D35-100</f>
        <v>4.4601209175463055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F5E33-1F20-48CD-8736-DFD98771380D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 x14ac:dyDescent="0.25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69304</v>
      </c>
      <c r="C11" s="189">
        <v>46059</v>
      </c>
      <c r="D11" s="189">
        <v>126537</v>
      </c>
      <c r="E11" s="189">
        <v>94819</v>
      </c>
      <c r="F11" s="190">
        <v>-25.066186174794719</v>
      </c>
    </row>
    <row r="12" spans="1:14" ht="15.6" customHeight="1" x14ac:dyDescent="0.25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 x14ac:dyDescent="0.25">
      <c r="A14" s="188" t="s">
        <v>148</v>
      </c>
      <c r="B14" s="189">
        <v>139474</v>
      </c>
      <c r="C14" s="189">
        <v>165902.5</v>
      </c>
      <c r="D14" s="189">
        <v>275983</v>
      </c>
      <c r="E14" s="189">
        <v>319257.5</v>
      </c>
      <c r="F14" s="190">
        <v>15.680132471927619</v>
      </c>
    </row>
    <row r="15" spans="1:14" ht="15.6" customHeight="1" x14ac:dyDescent="0.25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 x14ac:dyDescent="0.5">
      <c r="A16" s="188" t="s">
        <v>144</v>
      </c>
      <c r="B16" s="189">
        <v>2348</v>
      </c>
      <c r="C16" s="189">
        <v>1865</v>
      </c>
      <c r="D16" s="189">
        <v>4553</v>
      </c>
      <c r="E16" s="189">
        <v>4976</v>
      </c>
      <c r="F16" s="190">
        <v>9.2905776411157461</v>
      </c>
      <c r="G16" s="1"/>
    </row>
    <row r="17" spans="1:7" ht="15.6" customHeight="1" x14ac:dyDescent="0.35">
      <c r="A17" s="188" t="s">
        <v>150</v>
      </c>
      <c r="B17" s="189">
        <v>4714.75</v>
      </c>
      <c r="C17" s="189">
        <v>5167.25</v>
      </c>
      <c r="D17" s="189">
        <v>9123.5</v>
      </c>
      <c r="E17" s="189">
        <v>12260.25</v>
      </c>
      <c r="F17" s="190">
        <v>34.380994136022373</v>
      </c>
      <c r="G17" s="2"/>
    </row>
    <row r="18" spans="1:7" ht="15.6" customHeight="1" x14ac:dyDescent="0.25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 x14ac:dyDescent="0.25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 x14ac:dyDescent="0.25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 x14ac:dyDescent="0.25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 x14ac:dyDescent="0.25">
      <c r="A22" s="188" t="s">
        <v>146</v>
      </c>
      <c r="B22" s="189">
        <v>6305</v>
      </c>
      <c r="C22" s="189">
        <v>7641</v>
      </c>
      <c r="D22" s="189">
        <v>12635</v>
      </c>
      <c r="E22" s="189">
        <v>13824</v>
      </c>
      <c r="F22" s="190">
        <v>9.410368025326477</v>
      </c>
    </row>
    <row r="23" spans="1:7" ht="15.6" customHeight="1" x14ac:dyDescent="0.25">
      <c r="A23" s="188" t="s">
        <v>165</v>
      </c>
      <c r="B23" s="189">
        <v>1309</v>
      </c>
      <c r="C23" s="189">
        <v>954.5</v>
      </c>
      <c r="D23" s="189">
        <v>2451</v>
      </c>
      <c r="E23" s="189">
        <v>2447.5</v>
      </c>
      <c r="F23" s="190">
        <v>-0.1427988576091366</v>
      </c>
    </row>
    <row r="24" spans="1:7" ht="15.6" customHeight="1" x14ac:dyDescent="0.25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 x14ac:dyDescent="0.25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5928</v>
      </c>
      <c r="C28" s="189">
        <v>4044</v>
      </c>
      <c r="D28" s="189">
        <v>9814</v>
      </c>
      <c r="E28" s="189">
        <v>9132</v>
      </c>
      <c r="F28" s="190">
        <v>-6.949256164662728</v>
      </c>
    </row>
    <row r="29" spans="1:7" ht="15.6" customHeight="1" x14ac:dyDescent="0.25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15030</v>
      </c>
      <c r="F29" s="190">
        <v>28.157574982413511</v>
      </c>
    </row>
    <row r="30" spans="1:7" ht="15.6" customHeight="1" x14ac:dyDescent="0.25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 x14ac:dyDescent="0.25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 x14ac:dyDescent="0.25">
      <c r="A32" s="188" t="s">
        <v>181</v>
      </c>
      <c r="B32" s="189">
        <v>190175</v>
      </c>
      <c r="C32" s="189">
        <v>221421</v>
      </c>
      <c r="D32" s="189">
        <v>360984</v>
      </c>
      <c r="E32" s="189">
        <v>430986</v>
      </c>
      <c r="F32" s="190">
        <v>19.39199521308424</v>
      </c>
    </row>
    <row r="33" spans="1:6" ht="15.6" customHeight="1" x14ac:dyDescent="0.25">
      <c r="A33" s="188" t="s">
        <v>182</v>
      </c>
      <c r="B33" s="189">
        <v>15795</v>
      </c>
      <c r="C33" s="189">
        <v>21967</v>
      </c>
      <c r="D33" s="189">
        <v>30712</v>
      </c>
      <c r="E33" s="189">
        <v>37927</v>
      </c>
      <c r="F33" s="190">
        <v>23.492445949465999</v>
      </c>
    </row>
    <row r="34" spans="1:6" ht="15.6" customHeight="1" x14ac:dyDescent="0.25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 x14ac:dyDescent="0.25">
      <c r="A35" s="156" t="s">
        <v>153</v>
      </c>
      <c r="B35" s="76">
        <f>SUM(B7:B34)</f>
        <v>488719</v>
      </c>
      <c r="C35" s="77">
        <f>SUM(C7:C34)</f>
        <v>534244</v>
      </c>
      <c r="D35" s="178">
        <f>SUM(D7:D34)</f>
        <v>943441.75</v>
      </c>
      <c r="E35" s="178">
        <f>SUM(E7:E34)</f>
        <v>1037951.5</v>
      </c>
      <c r="F35" s="140">
        <f>E35*100/D35-100</f>
        <v>10.017550103119774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96506-4A4E-4E44-AFD5-47606AD58CA2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 x14ac:dyDescent="0.25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 x14ac:dyDescent="0.25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 x14ac:dyDescent="0.25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 x14ac:dyDescent="0.25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 x14ac:dyDescent="0.25">
      <c r="A12" s="188" t="s">
        <v>6</v>
      </c>
      <c r="B12" s="189">
        <v>93</v>
      </c>
      <c r="C12" s="189">
        <v>100</v>
      </c>
      <c r="D12" s="189">
        <v>227</v>
      </c>
      <c r="E12" s="189">
        <v>238</v>
      </c>
      <c r="F12" s="190">
        <v>4.8458149779735749</v>
      </c>
    </row>
    <row r="13" spans="1:14" ht="15.6" customHeight="1" x14ac:dyDescent="0.25">
      <c r="A13" s="188" t="s">
        <v>175</v>
      </c>
      <c r="B13" s="189">
        <v>2698</v>
      </c>
      <c r="C13" s="189">
        <v>2845</v>
      </c>
      <c r="D13" s="189">
        <v>5750</v>
      </c>
      <c r="E13" s="189">
        <v>5827</v>
      </c>
      <c r="F13" s="190">
        <v>1.3391304347826041</v>
      </c>
    </row>
    <row r="14" spans="1:14" ht="15.6" customHeight="1" x14ac:dyDescent="0.25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 x14ac:dyDescent="0.25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 x14ac:dyDescent="0.5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 x14ac:dyDescent="0.35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 x14ac:dyDescent="0.25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 x14ac:dyDescent="0.25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 x14ac:dyDescent="0.25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 x14ac:dyDescent="0.25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 x14ac:dyDescent="0.25">
      <c r="A22" s="188" t="s">
        <v>146</v>
      </c>
      <c r="B22" s="189">
        <v>1035</v>
      </c>
      <c r="C22" s="189">
        <v>1181</v>
      </c>
      <c r="D22" s="189">
        <v>2173</v>
      </c>
      <c r="E22" s="189">
        <v>2441</v>
      </c>
      <c r="F22" s="190">
        <v>12.333179935572939</v>
      </c>
    </row>
    <row r="23" spans="1:7" ht="15.6" customHeight="1" x14ac:dyDescent="0.25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 x14ac:dyDescent="0.25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 x14ac:dyDescent="0.25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 x14ac:dyDescent="0.25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 x14ac:dyDescent="0.25">
      <c r="A27" s="188" t="s">
        <v>173</v>
      </c>
      <c r="B27" s="189">
        <v>70</v>
      </c>
      <c r="C27" s="189">
        <v>88</v>
      </c>
      <c r="D27" s="189">
        <v>137</v>
      </c>
      <c r="E27" s="189">
        <v>139</v>
      </c>
      <c r="F27" s="190">
        <v>1.4598540145985339</v>
      </c>
    </row>
    <row r="28" spans="1:7" ht="15.6" customHeight="1" x14ac:dyDescent="0.25">
      <c r="A28" s="188" t="s">
        <v>177</v>
      </c>
      <c r="B28" s="189">
        <v>1346</v>
      </c>
      <c r="C28" s="189">
        <v>1382</v>
      </c>
      <c r="D28" s="189">
        <v>2752</v>
      </c>
      <c r="E28" s="189">
        <v>2884</v>
      </c>
      <c r="F28" s="190">
        <v>4.7965116279069804</v>
      </c>
    </row>
    <row r="29" spans="1:7" ht="15.6" customHeight="1" x14ac:dyDescent="0.25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 x14ac:dyDescent="0.25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 x14ac:dyDescent="0.25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 x14ac:dyDescent="0.25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 x14ac:dyDescent="0.25">
      <c r="A33" s="188" t="s">
        <v>182</v>
      </c>
      <c r="B33" s="189">
        <v>145</v>
      </c>
      <c r="C33" s="189">
        <v>114</v>
      </c>
      <c r="D33" s="189">
        <v>302</v>
      </c>
      <c r="E33" s="189">
        <v>236</v>
      </c>
      <c r="F33" s="190">
        <v>-21.85430463576159</v>
      </c>
    </row>
    <row r="34" spans="1:6" ht="15.6" customHeight="1" x14ac:dyDescent="0.25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 x14ac:dyDescent="0.25">
      <c r="A35" s="156" t="s">
        <v>153</v>
      </c>
      <c r="B35" s="76">
        <f>SUM(B7:B34)</f>
        <v>11223</v>
      </c>
      <c r="C35" s="77">
        <f>SUM(C7:C34)</f>
        <v>11366</v>
      </c>
      <c r="D35" s="178">
        <f>SUM(D7:D34)</f>
        <v>23728</v>
      </c>
      <c r="E35" s="78">
        <f>SUM(E7:E34)</f>
        <v>23600</v>
      </c>
      <c r="F35" s="140">
        <f>E35*100/D35-100</f>
        <v>-0.53944706675657983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7709-F74C-4347-A4D1-E0959A0AD257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1185147</v>
      </c>
      <c r="C7" s="189">
        <v>1511409</v>
      </c>
      <c r="D7" s="189">
        <v>2741815</v>
      </c>
      <c r="E7" s="189">
        <v>2720770</v>
      </c>
      <c r="F7" s="190">
        <v>-0.76755725678063413</v>
      </c>
      <c r="G7" s="37"/>
    </row>
    <row r="8" spans="1:14" ht="15.6" customHeight="1" x14ac:dyDescent="0.25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 x14ac:dyDescent="0.25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 x14ac:dyDescent="0.25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 x14ac:dyDescent="0.25">
      <c r="A11" s="188" t="s">
        <v>9</v>
      </c>
      <c r="B11" s="189">
        <v>44702514</v>
      </c>
      <c r="C11" s="189">
        <v>42273001</v>
      </c>
      <c r="D11" s="189">
        <v>93059537</v>
      </c>
      <c r="E11" s="189">
        <v>86173765</v>
      </c>
      <c r="F11" s="190">
        <v>-7.3993189972565574</v>
      </c>
    </row>
    <row r="12" spans="1:14" ht="15.6" customHeight="1" x14ac:dyDescent="0.25">
      <c r="A12" s="188" t="s">
        <v>6</v>
      </c>
      <c r="B12" s="189">
        <v>1751712</v>
      </c>
      <c r="C12" s="189">
        <v>1652016</v>
      </c>
      <c r="D12" s="189">
        <v>4203110</v>
      </c>
      <c r="E12" s="189">
        <v>3467800</v>
      </c>
      <c r="F12" s="190">
        <v>-17.494426745909578</v>
      </c>
    </row>
    <row r="13" spans="1:14" ht="15.6" customHeight="1" x14ac:dyDescent="0.25">
      <c r="A13" s="188" t="s">
        <v>175</v>
      </c>
      <c r="B13" s="189">
        <v>15976850</v>
      </c>
      <c r="C13" s="189">
        <v>14634322</v>
      </c>
      <c r="D13" s="189">
        <v>33154156</v>
      </c>
      <c r="E13" s="189">
        <v>31429524</v>
      </c>
      <c r="F13" s="190">
        <v>-5.2018576494602939</v>
      </c>
    </row>
    <row r="14" spans="1:14" ht="15.6" customHeight="1" x14ac:dyDescent="0.25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 x14ac:dyDescent="0.25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 x14ac:dyDescent="0.5">
      <c r="A16" s="188" t="s">
        <v>144</v>
      </c>
      <c r="B16" s="189">
        <v>3455509</v>
      </c>
      <c r="C16" s="189">
        <v>2948310</v>
      </c>
      <c r="D16" s="189">
        <v>6442093</v>
      </c>
      <c r="E16" s="189">
        <v>6865123</v>
      </c>
      <c r="F16" s="190">
        <v>6.5666546571122097</v>
      </c>
      <c r="G16" s="1"/>
    </row>
    <row r="17" spans="1:7" ht="15.6" customHeight="1" x14ac:dyDescent="0.35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 x14ac:dyDescent="0.25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 x14ac:dyDescent="0.25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 x14ac:dyDescent="0.25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 x14ac:dyDescent="0.25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 x14ac:dyDescent="0.25">
      <c r="A22" s="188" t="s">
        <v>146</v>
      </c>
      <c r="B22" s="189">
        <v>25496595</v>
      </c>
      <c r="C22" s="189">
        <v>28969640</v>
      </c>
      <c r="D22" s="189">
        <v>53477775</v>
      </c>
      <c r="E22" s="189">
        <v>61083591</v>
      </c>
      <c r="F22" s="190">
        <v>14.222386776562789</v>
      </c>
    </row>
    <row r="23" spans="1:7" ht="15.6" customHeight="1" x14ac:dyDescent="0.25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 x14ac:dyDescent="0.25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 x14ac:dyDescent="0.25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 x14ac:dyDescent="0.25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 x14ac:dyDescent="0.25">
      <c r="A27" s="188" t="s">
        <v>173</v>
      </c>
      <c r="B27" s="189">
        <v>581392</v>
      </c>
      <c r="C27" s="189">
        <v>604507</v>
      </c>
      <c r="D27" s="189">
        <v>1106988</v>
      </c>
      <c r="E27" s="189">
        <v>1016157</v>
      </c>
      <c r="F27" s="190">
        <v>-8.2052379971598555</v>
      </c>
    </row>
    <row r="28" spans="1:7" ht="15.6" customHeight="1" x14ac:dyDescent="0.25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40833362</v>
      </c>
      <c r="F28" s="190">
        <v>7.6050420577744831</v>
      </c>
    </row>
    <row r="29" spans="1:7" ht="15.6" customHeight="1" x14ac:dyDescent="0.25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 x14ac:dyDescent="0.25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 x14ac:dyDescent="0.25">
      <c r="A31" s="188" t="s">
        <v>180</v>
      </c>
      <c r="B31" s="189">
        <v>2685978</v>
      </c>
      <c r="C31" s="189">
        <v>3444563</v>
      </c>
      <c r="D31" s="189">
        <v>6692859</v>
      </c>
      <c r="E31" s="189">
        <v>6800365</v>
      </c>
      <c r="F31" s="190">
        <v>1.6062791700826149</v>
      </c>
    </row>
    <row r="32" spans="1:7" ht="15.6" customHeight="1" x14ac:dyDescent="0.25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 x14ac:dyDescent="0.25">
      <c r="A33" s="188" t="s">
        <v>182</v>
      </c>
      <c r="B33" s="189">
        <v>3347825</v>
      </c>
      <c r="C33" s="189">
        <v>3193847</v>
      </c>
      <c r="D33" s="189">
        <v>6681356</v>
      </c>
      <c r="E33" s="189">
        <v>6173579</v>
      </c>
      <c r="F33" s="190">
        <v>-7.5999093597168041</v>
      </c>
    </row>
    <row r="34" spans="1:6" ht="15.6" customHeight="1" x14ac:dyDescent="0.25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 x14ac:dyDescent="0.25">
      <c r="A35" s="156" t="s">
        <v>153</v>
      </c>
      <c r="B35" s="76">
        <f>SUM(B7:B34)</f>
        <v>187190245</v>
      </c>
      <c r="C35" s="77">
        <f>SUM(C7:C34)</f>
        <v>187389800</v>
      </c>
      <c r="D35" s="178">
        <f>SUM(D7:D34)</f>
        <v>395363008</v>
      </c>
      <c r="E35" s="78">
        <f>SUM(E7:E34)</f>
        <v>389173978</v>
      </c>
      <c r="F35" s="140">
        <f>E35*100/D35-100</f>
        <v>-1.5654044194240839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83F11-ADD5-480F-83B6-E2A4D2545E6E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 x14ac:dyDescent="0.25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 x14ac:dyDescent="0.25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 x14ac:dyDescent="0.25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 x14ac:dyDescent="0.25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 x14ac:dyDescent="0.25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C63D6-5CC6-409B-8AE7-2093F6735EAA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 x14ac:dyDescent="0.25">
      <c r="A8" s="188" t="s">
        <v>11</v>
      </c>
      <c r="B8" s="189">
        <v>11828</v>
      </c>
      <c r="C8" s="189">
        <v>11411</v>
      </c>
      <c r="D8" s="189">
        <v>19979</v>
      </c>
      <c r="E8" s="189">
        <v>21678</v>
      </c>
      <c r="F8" s="190">
        <v>8.5039291255818625</v>
      </c>
      <c r="G8" s="6"/>
    </row>
    <row r="9" spans="1:14" ht="15.6" customHeight="1" x14ac:dyDescent="0.25">
      <c r="A9" s="188" t="s">
        <v>8</v>
      </c>
      <c r="B9" s="189">
        <v>27115</v>
      </c>
      <c r="C9" s="189">
        <v>26868</v>
      </c>
      <c r="D9" s="189">
        <v>67940</v>
      </c>
      <c r="E9" s="189">
        <v>67824</v>
      </c>
      <c r="F9" s="190">
        <v>-0.17073888725346359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 x14ac:dyDescent="0.25">
      <c r="A12" s="188" t="s">
        <v>6</v>
      </c>
      <c r="B12" s="189">
        <v>12721</v>
      </c>
      <c r="C12" s="189">
        <v>9224</v>
      </c>
      <c r="D12" s="189">
        <v>45791</v>
      </c>
      <c r="E12" s="189">
        <v>24333</v>
      </c>
      <c r="F12" s="190">
        <v>-46.860736826013849</v>
      </c>
    </row>
    <row r="13" spans="1:14" ht="15.6" customHeight="1" x14ac:dyDescent="0.25">
      <c r="A13" s="188" t="s">
        <v>175</v>
      </c>
      <c r="B13" s="189">
        <v>292439</v>
      </c>
      <c r="C13" s="189">
        <v>292907</v>
      </c>
      <c r="D13" s="189">
        <v>592915</v>
      </c>
      <c r="E13" s="189">
        <v>601006</v>
      </c>
      <c r="F13" s="190">
        <v>1.3646138147963851</v>
      </c>
    </row>
    <row r="14" spans="1:14" ht="15.6" customHeight="1" x14ac:dyDescent="0.25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 x14ac:dyDescent="0.25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 x14ac:dyDescent="0.5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 x14ac:dyDescent="0.25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 x14ac:dyDescent="0.25">
      <c r="A22" s="188" t="s">
        <v>146</v>
      </c>
      <c r="B22" s="189">
        <v>328014</v>
      </c>
      <c r="C22" s="189">
        <v>369701</v>
      </c>
      <c r="D22" s="189">
        <v>670993</v>
      </c>
      <c r="E22" s="189">
        <v>785766</v>
      </c>
      <c r="F22" s="190">
        <v>17.104947443564981</v>
      </c>
    </row>
    <row r="23" spans="1:7" ht="15.6" customHeight="1" x14ac:dyDescent="0.25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 x14ac:dyDescent="0.25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1309664</v>
      </c>
      <c r="F28" s="190">
        <v>9.6747936161268342</v>
      </c>
    </row>
    <row r="29" spans="1:7" ht="15.6" customHeight="1" x14ac:dyDescent="0.25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 x14ac:dyDescent="0.25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52098</v>
      </c>
      <c r="C32" s="189">
        <v>49017</v>
      </c>
      <c r="D32" s="189">
        <v>127435</v>
      </c>
      <c r="E32" s="189">
        <v>119012</v>
      </c>
      <c r="F32" s="190">
        <v>-6.6096441323027477</v>
      </c>
    </row>
    <row r="33" spans="1:6" ht="15.6" customHeight="1" x14ac:dyDescent="0.25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1950494</v>
      </c>
      <c r="C35" s="77">
        <f>SUM(C7:C34)</f>
        <v>2076296</v>
      </c>
      <c r="D35" s="76">
        <f>SUM(D7:D34)</f>
        <v>4123758</v>
      </c>
      <c r="E35" s="78">
        <f>SUM(E7:E34)</f>
        <v>4474758</v>
      </c>
      <c r="F35" s="140">
        <f>E35*100/D35-100</f>
        <v>8.5116536906384965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286DB-AB7A-44A5-8DD0-221AEBABF229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11828</v>
      </c>
      <c r="C8" s="189">
        <v>11411</v>
      </c>
      <c r="D8" s="189">
        <v>17818</v>
      </c>
      <c r="E8" s="189">
        <v>21678</v>
      </c>
      <c r="F8" s="190">
        <v>21.663486362105729</v>
      </c>
      <c r="G8" s="6"/>
    </row>
    <row r="9" spans="1:14" ht="15.6" customHeight="1" x14ac:dyDescent="0.25">
      <c r="A9" s="188" t="s">
        <v>8</v>
      </c>
      <c r="B9" s="189">
        <v>27115</v>
      </c>
      <c r="C9" s="189">
        <v>26868</v>
      </c>
      <c r="D9" s="189">
        <v>67940</v>
      </c>
      <c r="E9" s="189">
        <v>67824</v>
      </c>
      <c r="F9" s="190">
        <v>-0.17073888725346359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 x14ac:dyDescent="0.25">
      <c r="A12" s="188" t="s">
        <v>6</v>
      </c>
      <c r="B12" s="189">
        <v>1510</v>
      </c>
      <c r="C12" s="189">
        <v>2902</v>
      </c>
      <c r="D12" s="189">
        <v>3327</v>
      </c>
      <c r="E12" s="189">
        <v>5492</v>
      </c>
      <c r="F12" s="190">
        <v>65.07363991584009</v>
      </c>
    </row>
    <row r="13" spans="1:14" ht="15.6" customHeight="1" x14ac:dyDescent="0.25">
      <c r="A13" s="188" t="s">
        <v>175</v>
      </c>
      <c r="B13" s="189">
        <v>247122</v>
      </c>
      <c r="C13" s="189">
        <v>263647</v>
      </c>
      <c r="D13" s="189">
        <v>491492</v>
      </c>
      <c r="E13" s="189">
        <v>520508</v>
      </c>
      <c r="F13" s="190">
        <v>5.9036566210640311</v>
      </c>
    </row>
    <row r="14" spans="1:14" ht="15.6" customHeight="1" x14ac:dyDescent="0.25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 x14ac:dyDescent="0.25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 x14ac:dyDescent="0.25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 x14ac:dyDescent="0.25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 x14ac:dyDescent="0.25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 x14ac:dyDescent="0.25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37676</v>
      </c>
      <c r="C32" s="189">
        <v>37414</v>
      </c>
      <c r="D32" s="189">
        <v>88759</v>
      </c>
      <c r="E32" s="189">
        <v>88681</v>
      </c>
      <c r="F32" s="190">
        <v>-8.7878412330013589E-2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1428897</v>
      </c>
      <c r="C35" s="77">
        <f>SUM(C7:C34)</f>
        <v>1418713</v>
      </c>
      <c r="D35" s="76">
        <f>SUM(D7:D34)</f>
        <v>2933753</v>
      </c>
      <c r="E35" s="78">
        <f>SUM(E7:E34)</f>
        <v>3013377</v>
      </c>
      <c r="F35" s="140">
        <f>E35*100/D35-100</f>
        <v>2.7140662489309761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BB2F-8A6C-4FFD-B82E-FA294716978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 x14ac:dyDescent="0.25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 x14ac:dyDescent="0.25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 x14ac:dyDescent="0.25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224178</v>
      </c>
      <c r="C22" s="189">
        <v>281436</v>
      </c>
      <c r="D22" s="189">
        <v>466499</v>
      </c>
      <c r="E22" s="189">
        <v>600169</v>
      </c>
      <c r="F22" s="190">
        <v>28.653866353411271</v>
      </c>
    </row>
    <row r="23" spans="1:7" ht="15.6" customHeight="1" x14ac:dyDescent="0.25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471270</v>
      </c>
      <c r="F28" s="190">
        <v>47.677063944196902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 x14ac:dyDescent="0.25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 x14ac:dyDescent="0.25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76">
        <f>SUM(B7:B34)</f>
        <v>521597</v>
      </c>
      <c r="C35" s="77">
        <f>SUM(C7:C34)</f>
        <v>657583</v>
      </c>
      <c r="D35" s="76">
        <f>SUM(D7:D34)</f>
        <v>1190005</v>
      </c>
      <c r="E35" s="178">
        <f>SUM(E7:E34)</f>
        <v>1461381</v>
      </c>
      <c r="F35" s="140">
        <f>E35*100/D35-100</f>
        <v>22.804610064663592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BF0CD-B35A-4FC9-84D5-BD1AC19052D2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 x14ac:dyDescent="0.25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14243108</v>
      </c>
      <c r="E7" s="53">
        <v>13790200</v>
      </c>
      <c r="F7" s="53">
        <v>29978969</v>
      </c>
      <c r="G7" s="53">
        <v>27844154</v>
      </c>
      <c r="H7" s="165">
        <f>G7-F7</f>
        <v>-2134815</v>
      </c>
      <c r="I7" s="142">
        <f>((G7*100/F7)-100)</f>
        <v>-7.1210420878716718</v>
      </c>
      <c r="J7" s="171"/>
      <c r="K7" s="13"/>
    </row>
    <row r="8" spans="1:15" ht="15" customHeight="1" x14ac:dyDescent="0.25">
      <c r="A8" s="269"/>
      <c r="B8" s="42" t="s">
        <v>22</v>
      </c>
      <c r="C8" s="42" t="s">
        <v>2</v>
      </c>
      <c r="D8" s="53" cm="1">
        <f t="array" ref="D8:G8">Sólidos!B35:E35</f>
        <v>6127686</v>
      </c>
      <c r="E8" s="53">
        <v>6792787</v>
      </c>
      <c r="F8" s="55">
        <v>13699550</v>
      </c>
      <c r="G8" s="53">
        <v>12966371</v>
      </c>
      <c r="H8" s="47">
        <f t="shared" ref="H8:H18" si="0">G8-F8</f>
        <v>-733179</v>
      </c>
      <c r="I8" s="141">
        <f>((G8*100/F8)-100)</f>
        <v>-5.3518473234522332</v>
      </c>
      <c r="J8" s="37"/>
      <c r="K8" s="13"/>
    </row>
    <row r="9" spans="1:15" ht="15" customHeight="1" x14ac:dyDescent="0.25">
      <c r="A9" s="269"/>
      <c r="B9" s="262" t="s">
        <v>23</v>
      </c>
      <c r="C9" s="43" t="s">
        <v>2</v>
      </c>
      <c r="D9" s="53" cm="1">
        <f t="array" ref="D9:G9">'Mercancía general'!B35:E35</f>
        <v>21445115</v>
      </c>
      <c r="E9" s="66">
        <v>22707857</v>
      </c>
      <c r="F9" s="53">
        <v>42781823</v>
      </c>
      <c r="G9" s="67">
        <v>44243560</v>
      </c>
      <c r="H9" s="47">
        <f t="shared" si="0"/>
        <v>1461737</v>
      </c>
      <c r="I9" s="142">
        <f t="shared" ref="I9:I30" si="1">((G9*100/F9)-100)</f>
        <v>3.4167244345805443</v>
      </c>
      <c r="J9" s="37"/>
      <c r="K9" s="13"/>
    </row>
    <row r="10" spans="1:15" ht="15" customHeight="1" x14ac:dyDescent="0.25">
      <c r="A10" s="269"/>
      <c r="B10" s="262"/>
      <c r="C10" s="36" t="s">
        <v>24</v>
      </c>
      <c r="D10" s="56" cm="1">
        <f t="array" ref="D10:G10">'Mercancías contenedores'!B35:E35</f>
        <v>14830160</v>
      </c>
      <c r="E10" s="56">
        <v>14837885</v>
      </c>
      <c r="F10" s="68">
        <v>29607987</v>
      </c>
      <c r="G10" s="56">
        <v>29760305</v>
      </c>
      <c r="H10" s="48">
        <f t="shared" si="0"/>
        <v>152318</v>
      </c>
      <c r="I10" s="143">
        <f t="shared" si="1"/>
        <v>0.51444902350166899</v>
      </c>
      <c r="J10" s="37"/>
      <c r="K10" s="13"/>
    </row>
    <row r="11" spans="1:15" ht="15" customHeight="1" x14ac:dyDescent="0.25">
      <c r="A11" s="269"/>
      <c r="B11" s="262"/>
      <c r="C11" s="36" t="s">
        <v>25</v>
      </c>
      <c r="D11" s="69">
        <f>D9-D10</f>
        <v>6614955</v>
      </c>
      <c r="E11" s="69">
        <f t="shared" ref="E11:G11" si="2">E9-E10</f>
        <v>7869972</v>
      </c>
      <c r="F11" s="70">
        <f t="shared" si="2"/>
        <v>13173836</v>
      </c>
      <c r="G11" s="71">
        <f t="shared" si="2"/>
        <v>14483255</v>
      </c>
      <c r="H11" s="48">
        <f t="shared" si="0"/>
        <v>1309419</v>
      </c>
      <c r="I11" s="144">
        <f t="shared" si="1"/>
        <v>9.9395422866961383</v>
      </c>
      <c r="J11" s="37"/>
      <c r="K11" s="13"/>
    </row>
    <row r="12" spans="1:15" ht="15" customHeight="1" x14ac:dyDescent="0.25">
      <c r="A12" s="269"/>
      <c r="B12" s="40"/>
      <c r="C12" s="41" t="s">
        <v>26</v>
      </c>
      <c r="D12" s="49">
        <f>SUM(D7,D8,D9)</f>
        <v>41815909</v>
      </c>
      <c r="E12" s="49">
        <f>SUM(E7,E8,E9)</f>
        <v>43290844</v>
      </c>
      <c r="F12" s="49">
        <f>SUM(F7,F8,F9)</f>
        <v>86460342</v>
      </c>
      <c r="G12" s="49">
        <f>SUM(G7,G8,G9)</f>
        <v>85054085</v>
      </c>
      <c r="H12" s="50">
        <f t="shared" si="0"/>
        <v>-1406257</v>
      </c>
      <c r="I12" s="145">
        <f t="shared" si="1"/>
        <v>-1.626476332929613</v>
      </c>
      <c r="J12" s="37"/>
      <c r="K12" s="13"/>
    </row>
    <row r="13" spans="1:15" ht="15" customHeight="1" x14ac:dyDescent="0.25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7905.1829999999991</v>
      </c>
      <c r="F13" s="53">
        <v>15393.430000000002</v>
      </c>
      <c r="G13" s="54">
        <v>14349.718000000001</v>
      </c>
      <c r="H13" s="53">
        <f>G13-F13</f>
        <v>-1043.7120000000014</v>
      </c>
      <c r="I13" s="146">
        <f t="shared" si="1"/>
        <v>-6.7802432596244131</v>
      </c>
      <c r="J13" s="38"/>
      <c r="K13" s="13"/>
    </row>
    <row r="14" spans="1:15" ht="15" customHeight="1" x14ac:dyDescent="0.25">
      <c r="A14" s="264"/>
      <c r="B14" s="262" t="s">
        <v>28</v>
      </c>
      <c r="C14" s="43" t="s">
        <v>2</v>
      </c>
      <c r="D14" s="55" cm="1">
        <f t="array" ref="D14:G14">Avituallamiento!B35:E35</f>
        <v>850059</v>
      </c>
      <c r="E14" s="53">
        <v>906467</v>
      </c>
      <c r="F14" s="53">
        <v>1840934</v>
      </c>
      <c r="G14" s="52">
        <v>1743228</v>
      </c>
      <c r="H14" s="53">
        <f>G14-F14</f>
        <v>-97706</v>
      </c>
      <c r="I14" s="142">
        <f t="shared" si="1"/>
        <v>-5.3074146058468159</v>
      </c>
      <c r="J14" s="13"/>
      <c r="K14" s="13"/>
    </row>
    <row r="15" spans="1:15" ht="15" customHeight="1" x14ac:dyDescent="0.25">
      <c r="A15" s="264"/>
      <c r="B15" s="262"/>
      <c r="C15" s="36" t="s">
        <v>29</v>
      </c>
      <c r="D15" s="56" cm="1">
        <f t="array" ref="D15:G15">'Avi. combustibles'!B35:E35</f>
        <v>720715</v>
      </c>
      <c r="E15" s="57">
        <v>753356</v>
      </c>
      <c r="F15" s="58">
        <v>1569453</v>
      </c>
      <c r="G15" s="58">
        <v>1445084</v>
      </c>
      <c r="H15" s="56">
        <f>G15-F15</f>
        <v>-124369</v>
      </c>
      <c r="I15" s="147">
        <f t="shared" si="1"/>
        <v>-7.9243532619326658</v>
      </c>
      <c r="J15" s="13"/>
      <c r="K15" s="13"/>
      <c r="L15" s="39"/>
      <c r="O15" s="39"/>
    </row>
    <row r="16" spans="1:15" ht="15" customHeight="1" x14ac:dyDescent="0.25">
      <c r="A16" s="264"/>
      <c r="B16" s="42" t="s">
        <v>30</v>
      </c>
      <c r="C16" s="43" t="s">
        <v>2</v>
      </c>
      <c r="D16" s="59" cm="1">
        <f t="array" ref="D16:G16">'Tráfico interior'!B35:E35</f>
        <v>306059</v>
      </c>
      <c r="E16" s="60">
        <v>400985</v>
      </c>
      <c r="F16" s="51">
        <v>666493</v>
      </c>
      <c r="G16" s="52">
        <v>692498</v>
      </c>
      <c r="H16" s="53">
        <f>G16-F16</f>
        <v>26005</v>
      </c>
      <c r="I16" s="141">
        <f t="shared" si="1"/>
        <v>3.9017664101498468</v>
      </c>
      <c r="J16" s="13"/>
      <c r="K16" s="13"/>
    </row>
    <row r="17" spans="1:14" ht="15" customHeight="1" x14ac:dyDescent="0.25">
      <c r="A17" s="264"/>
      <c r="B17" s="45"/>
      <c r="C17" s="45" t="s">
        <v>26</v>
      </c>
      <c r="D17" s="157">
        <f>SUM(D13,D14,D16)</f>
        <v>1163658.3259999999</v>
      </c>
      <c r="E17" s="158">
        <f t="shared" ref="E17:G17" si="3">SUM(E13,E14,E16)</f>
        <v>1315357.183</v>
      </c>
      <c r="F17" s="158">
        <f t="shared" si="3"/>
        <v>2522820.4299999997</v>
      </c>
      <c r="G17" s="158">
        <f t="shared" si="3"/>
        <v>2450075.7180000003</v>
      </c>
      <c r="H17" s="159">
        <f>G17-F17</f>
        <v>-72744.711999999359</v>
      </c>
      <c r="I17" s="145">
        <f t="shared" si="1"/>
        <v>-2.883467690960444</v>
      </c>
      <c r="J17" s="13"/>
      <c r="K17" s="13"/>
    </row>
    <row r="18" spans="1:14" ht="15" customHeight="1" x14ac:dyDescent="0.25">
      <c r="A18" s="265" t="s">
        <v>31</v>
      </c>
      <c r="B18" s="265"/>
      <c r="C18" s="265"/>
      <c r="D18" s="153">
        <f>D12+D17</f>
        <v>42979567.325999998</v>
      </c>
      <c r="E18" s="172">
        <f>E12+E17</f>
        <v>44606201.182999998</v>
      </c>
      <c r="F18" s="172">
        <f>F12+F17</f>
        <v>88983162.430000007</v>
      </c>
      <c r="G18" s="172">
        <f>G12+G17</f>
        <v>87504160.717999995</v>
      </c>
      <c r="H18" s="174">
        <f t="shared" si="0"/>
        <v>-1479001.7120000124</v>
      </c>
      <c r="I18" s="173">
        <f t="shared" si="1"/>
        <v>-1.6621141254262568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11468439</v>
      </c>
      <c r="E20" s="53">
        <v>11434869</v>
      </c>
      <c r="F20" s="53">
        <v>23709037</v>
      </c>
      <c r="G20" s="53">
        <v>22660285</v>
      </c>
      <c r="H20" s="61">
        <f>G20-F20</f>
        <v>-1048752</v>
      </c>
      <c r="I20" s="62">
        <f t="shared" si="1"/>
        <v>-4.4234272357835493</v>
      </c>
      <c r="J20" s="13"/>
      <c r="K20" s="13"/>
      <c r="L20" s="13"/>
      <c r="M20" s="13"/>
    </row>
    <row r="21" spans="1:14" ht="15" customHeight="1" x14ac:dyDescent="0.25">
      <c r="A21" s="263"/>
      <c r="B21" s="262"/>
      <c r="C21" s="35" t="s">
        <v>24</v>
      </c>
      <c r="D21" s="63" cm="1">
        <f t="array" ref="D21:G21">'Mercan. contene. tránsito'!B35:E35</f>
        <v>9016757</v>
      </c>
      <c r="E21" s="63">
        <v>8499803</v>
      </c>
      <c r="F21" s="63">
        <v>18495207</v>
      </c>
      <c r="G21" s="63">
        <v>17456272</v>
      </c>
      <c r="H21" s="64">
        <f>G21-F21</f>
        <v>-1038935</v>
      </c>
      <c r="I21" s="65">
        <f t="shared" si="1"/>
        <v>-5.6173202062566787</v>
      </c>
      <c r="J21" s="13"/>
      <c r="K21" s="13"/>
      <c r="L21" s="13"/>
      <c r="M21" s="13"/>
    </row>
    <row r="22" spans="1:14" ht="15" customHeight="1" x14ac:dyDescent="0.25">
      <c r="A22" s="263"/>
      <c r="B22" s="262" t="s">
        <v>33</v>
      </c>
      <c r="C22" s="42" t="s">
        <v>34</v>
      </c>
      <c r="D22" s="53" cm="1">
        <f t="array" ref="D22:G22">'Ro-Ro'!B35:E35</f>
        <v>5893325</v>
      </c>
      <c r="E22" s="53">
        <v>6734598</v>
      </c>
      <c r="F22" s="53">
        <v>11558394</v>
      </c>
      <c r="G22" s="53">
        <v>12461958</v>
      </c>
      <c r="H22" s="61">
        <f t="shared" ref="H22:H30" si="4">G22-F22</f>
        <v>903564</v>
      </c>
      <c r="I22" s="62">
        <f t="shared" si="1"/>
        <v>7.8173836261335339</v>
      </c>
      <c r="J22" s="13"/>
      <c r="K22" s="13"/>
      <c r="L22" s="13"/>
      <c r="M22" s="13"/>
    </row>
    <row r="23" spans="1:14" ht="15" customHeight="1" x14ac:dyDescent="0.25">
      <c r="A23" s="263"/>
      <c r="B23" s="262"/>
      <c r="C23" s="44" t="s">
        <v>35</v>
      </c>
      <c r="D23" s="63" cm="1">
        <f t="array" ref="D23:G23">'Ro-Ro UTIS'!B35:E35</f>
        <v>253472</v>
      </c>
      <c r="E23" s="63">
        <v>252615</v>
      </c>
      <c r="F23" s="63">
        <v>494590</v>
      </c>
      <c r="G23" s="63">
        <v>497804</v>
      </c>
      <c r="H23" s="64">
        <f t="shared" si="4"/>
        <v>3214</v>
      </c>
      <c r="I23" s="65">
        <f t="shared" si="1"/>
        <v>0.64983117329505546</v>
      </c>
      <c r="J23" s="13"/>
      <c r="K23" s="13"/>
      <c r="L23" s="13"/>
      <c r="M23" s="13"/>
    </row>
    <row r="24" spans="1:14" ht="15" customHeight="1" x14ac:dyDescent="0.25">
      <c r="A24" s="263"/>
      <c r="B24" s="262" t="s">
        <v>36</v>
      </c>
      <c r="C24" s="42" t="s">
        <v>2</v>
      </c>
      <c r="D24" s="53" cm="1">
        <f t="array" ref="D24:G24">TEUS!B35:E35</f>
        <v>1383304.5</v>
      </c>
      <c r="E24" s="53">
        <v>1416491</v>
      </c>
      <c r="F24" s="53">
        <v>2750004</v>
      </c>
      <c r="G24" s="53">
        <v>2825867.5</v>
      </c>
      <c r="H24" s="61">
        <f t="shared" si="4"/>
        <v>75863.5</v>
      </c>
      <c r="I24" s="62">
        <f t="shared" si="1"/>
        <v>2.7586687146636848</v>
      </c>
      <c r="J24" s="13"/>
      <c r="K24" s="13"/>
      <c r="L24" s="13"/>
      <c r="M24" s="13"/>
    </row>
    <row r="25" spans="1:14" ht="15" customHeight="1" x14ac:dyDescent="0.25">
      <c r="A25" s="263"/>
      <c r="B25" s="262"/>
      <c r="C25" s="35" t="s">
        <v>40</v>
      </c>
      <c r="D25" s="63" cm="1">
        <f t="array" ref="D25:G25">'TEUS tránsito'!B35:E35</f>
        <v>726338.75</v>
      </c>
      <c r="E25" s="63">
        <v>708006.25</v>
      </c>
      <c r="F25" s="63">
        <v>1478611.5</v>
      </c>
      <c r="G25" s="63">
        <v>1445338.25</v>
      </c>
      <c r="H25" s="64">
        <f t="shared" si="4"/>
        <v>-33273.25</v>
      </c>
      <c r="I25" s="65">
        <f t="shared" si="1"/>
        <v>-2.2503037478066403</v>
      </c>
      <c r="J25" s="13"/>
      <c r="K25" s="13"/>
      <c r="L25" s="13"/>
      <c r="M25" s="13"/>
    </row>
    <row r="26" spans="1:14" ht="15" customHeight="1" x14ac:dyDescent="0.25">
      <c r="A26" s="263"/>
      <c r="B26" s="262"/>
      <c r="C26" s="35" t="s">
        <v>171</v>
      </c>
      <c r="D26" s="63" cm="1">
        <f t="array" ref="D26:G26">'TEUS nacional'!B35:E35</f>
        <v>168246.75</v>
      </c>
      <c r="E26" s="63">
        <v>174240.75</v>
      </c>
      <c r="F26" s="63">
        <v>327950.75</v>
      </c>
      <c r="G26" s="63">
        <v>342577.75</v>
      </c>
      <c r="H26" s="64">
        <f t="shared" si="4"/>
        <v>14627</v>
      </c>
      <c r="I26" s="65">
        <f t="shared" si="1"/>
        <v>4.4601209175463055</v>
      </c>
      <c r="J26" s="13"/>
      <c r="K26" s="13"/>
      <c r="L26" s="13"/>
      <c r="M26" s="13"/>
    </row>
    <row r="27" spans="1:14" ht="15" customHeight="1" x14ac:dyDescent="0.25">
      <c r="A27" s="263"/>
      <c r="B27" s="262"/>
      <c r="C27" s="35" t="s">
        <v>170</v>
      </c>
      <c r="D27" s="63" cm="1">
        <f t="array" ref="D27:G27">'TEUS exterior'!B35:E35</f>
        <v>488719</v>
      </c>
      <c r="E27" s="63">
        <v>534244</v>
      </c>
      <c r="F27" s="63">
        <v>943441.75</v>
      </c>
      <c r="G27" s="63">
        <v>1037951.5</v>
      </c>
      <c r="H27" s="64">
        <f t="shared" si="4"/>
        <v>94509.75</v>
      </c>
      <c r="I27" s="65">
        <f t="shared" si="1"/>
        <v>10.017550103119774</v>
      </c>
      <c r="J27" s="13"/>
      <c r="K27" s="13"/>
      <c r="L27" s="13"/>
      <c r="M27" s="13"/>
    </row>
    <row r="28" spans="1:14" ht="15" customHeight="1" x14ac:dyDescent="0.25">
      <c r="A28" s="263"/>
      <c r="B28" s="262" t="s">
        <v>37</v>
      </c>
      <c r="C28" s="42" t="s">
        <v>41</v>
      </c>
      <c r="D28" s="53" cm="1">
        <f t="array" ref="D28:G28">'Buques número'!B35:E35</f>
        <v>11223</v>
      </c>
      <c r="E28" s="53">
        <v>11366</v>
      </c>
      <c r="F28" s="53">
        <v>23728</v>
      </c>
      <c r="G28" s="53">
        <v>23600</v>
      </c>
      <c r="H28" s="61">
        <f t="shared" si="4"/>
        <v>-128</v>
      </c>
      <c r="I28" s="62">
        <f t="shared" si="1"/>
        <v>-0.53944706675657983</v>
      </c>
      <c r="J28" s="13"/>
      <c r="K28" s="13"/>
      <c r="L28" s="13"/>
      <c r="M28" s="13"/>
    </row>
    <row r="29" spans="1:14" ht="15" customHeight="1" x14ac:dyDescent="0.25">
      <c r="A29" s="263"/>
      <c r="B29" s="262"/>
      <c r="C29" s="42" t="s">
        <v>42</v>
      </c>
      <c r="D29" s="53" cm="1">
        <f t="array" ref="D29:G29">'Buques GT'!B35:E35</f>
        <v>187190245</v>
      </c>
      <c r="E29" s="53">
        <v>187389800</v>
      </c>
      <c r="F29" s="53">
        <v>395363008</v>
      </c>
      <c r="G29" s="53">
        <v>389173978</v>
      </c>
      <c r="H29" s="61">
        <f t="shared" si="4"/>
        <v>-6189030</v>
      </c>
      <c r="I29" s="62">
        <f t="shared" si="1"/>
        <v>-1.5654044194240839</v>
      </c>
      <c r="J29" s="13"/>
      <c r="K29" s="13"/>
      <c r="L29" s="13"/>
      <c r="M29" s="13"/>
    </row>
    <row r="30" spans="1:14" ht="15" customHeight="1" x14ac:dyDescent="0.25">
      <c r="A30" s="263"/>
      <c r="B30" s="262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 x14ac:dyDescent="0.25">
      <c r="A31" s="263"/>
      <c r="B31" s="262" t="s">
        <v>38</v>
      </c>
      <c r="C31" s="42" t="s">
        <v>2</v>
      </c>
      <c r="D31" s="53" cm="1">
        <f t="array" ref="D31:G31">'Pasajeros total'!B35:E35</f>
        <v>1950494</v>
      </c>
      <c r="E31" s="53">
        <v>2076296</v>
      </c>
      <c r="F31" s="53">
        <v>4123758</v>
      </c>
      <c r="G31" s="53">
        <v>4474758</v>
      </c>
      <c r="H31" s="61">
        <f>G31-F31</f>
        <v>351000</v>
      </c>
      <c r="I31" s="62">
        <f>((G31*100/F31)-100)</f>
        <v>8.5116536906384965</v>
      </c>
      <c r="J31" s="13"/>
      <c r="K31" s="13"/>
      <c r="L31" s="13"/>
      <c r="M31" s="13"/>
    </row>
    <row r="32" spans="1:14" ht="15" customHeight="1" x14ac:dyDescent="0.25">
      <c r="A32" s="263"/>
      <c r="B32" s="262"/>
      <c r="C32" s="35" t="s">
        <v>44</v>
      </c>
      <c r="D32" s="63" cm="1">
        <f t="array" ref="D32:G32">'Pasajeros regulares'!B35:E35</f>
        <v>1428897</v>
      </c>
      <c r="E32" s="63">
        <v>1418713</v>
      </c>
      <c r="F32" s="63">
        <v>2933753</v>
      </c>
      <c r="G32" s="63">
        <v>3013377</v>
      </c>
      <c r="H32" s="64">
        <f>G32-F32</f>
        <v>79624</v>
      </c>
      <c r="I32" s="65">
        <f>((G32*100/F32)-100)</f>
        <v>2.7140662489309761</v>
      </c>
      <c r="J32" s="13"/>
      <c r="K32" s="13"/>
      <c r="L32" s="13"/>
      <c r="M32" s="13"/>
    </row>
    <row r="33" spans="1:13" ht="15" customHeight="1" x14ac:dyDescent="0.25">
      <c r="A33" s="263"/>
      <c r="B33" s="262"/>
      <c r="C33" s="35" t="s">
        <v>45</v>
      </c>
      <c r="D33" s="63" cm="1">
        <f t="array" ref="D33:G33">'Pasajeros crucero'!B35:E35</f>
        <v>521597</v>
      </c>
      <c r="E33" s="63">
        <v>657583</v>
      </c>
      <c r="F33" s="63">
        <v>1190005</v>
      </c>
      <c r="G33" s="63">
        <v>1461381</v>
      </c>
      <c r="H33" s="64">
        <f>G33-F33</f>
        <v>271376</v>
      </c>
      <c r="I33" s="65">
        <f>((G33*100/F33)-100)</f>
        <v>22.804610064663592</v>
      </c>
      <c r="J33" s="13"/>
      <c r="K33" s="13"/>
      <c r="L33" s="13"/>
      <c r="M33" s="13"/>
    </row>
    <row r="34" spans="1:13" ht="15" customHeight="1" x14ac:dyDescent="0.25">
      <c r="A34" s="263"/>
      <c r="B34" s="262" t="s">
        <v>39</v>
      </c>
      <c r="C34" s="42" t="s">
        <v>46</v>
      </c>
      <c r="D34" s="53" cm="1">
        <f t="array" ref="D34:G34">'Automóviles régimen pasaje'!B35:E35</f>
        <v>383297</v>
      </c>
      <c r="E34" s="53">
        <v>395035</v>
      </c>
      <c r="F34" s="53">
        <v>799340</v>
      </c>
      <c r="G34" s="53">
        <v>850082</v>
      </c>
      <c r="H34" s="61">
        <f>G34-F34</f>
        <v>50742</v>
      </c>
      <c r="I34" s="62">
        <f>((G34*100/F34)-100)</f>
        <v>6.347987089348706</v>
      </c>
      <c r="J34" s="13"/>
      <c r="K34" s="13"/>
      <c r="L34" s="13"/>
      <c r="M34" s="13"/>
    </row>
    <row r="35" spans="1:13" ht="15" customHeight="1" x14ac:dyDescent="0.25">
      <c r="A35" s="263"/>
      <c r="B35" s="262"/>
      <c r="C35" s="42" t="s">
        <v>164</v>
      </c>
      <c r="D35" s="53" cm="1">
        <f t="array" ref="D35:G35">'Automóviles régimen mercancía'!B35:E35</f>
        <v>317568</v>
      </c>
      <c r="E35" s="53">
        <v>293329</v>
      </c>
      <c r="F35" s="53">
        <v>594312</v>
      </c>
      <c r="G35" s="53">
        <v>492539</v>
      </c>
      <c r="H35" s="61">
        <f>G35-F35</f>
        <v>-101773</v>
      </c>
      <c r="I35" s="62">
        <f>((G35*100/F35)-100)</f>
        <v>-17.124506992959923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E89BF-8FA8-4F2A-8FD0-D90087F437CB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4102</v>
      </c>
      <c r="C8" s="189">
        <v>5146</v>
      </c>
      <c r="D8" s="189">
        <v>5682</v>
      </c>
      <c r="E8" s="189">
        <v>9092</v>
      </c>
      <c r="F8" s="190">
        <v>60.014079549454422</v>
      </c>
      <c r="G8" s="6"/>
    </row>
    <row r="9" spans="1:14" ht="15.6" customHeight="1" x14ac:dyDescent="0.25">
      <c r="A9" s="188" t="s">
        <v>8</v>
      </c>
      <c r="B9" s="189">
        <v>8314</v>
      </c>
      <c r="C9" s="189">
        <v>8874</v>
      </c>
      <c r="D9" s="189">
        <v>19759</v>
      </c>
      <c r="E9" s="189">
        <v>21149</v>
      </c>
      <c r="F9" s="190">
        <v>7.0347689660407866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 x14ac:dyDescent="0.25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 x14ac:dyDescent="0.25">
      <c r="A13" s="188" t="s">
        <v>175</v>
      </c>
      <c r="B13" s="189">
        <v>54264</v>
      </c>
      <c r="C13" s="189">
        <v>58178</v>
      </c>
      <c r="D13" s="189">
        <v>108869</v>
      </c>
      <c r="E13" s="189">
        <v>124086</v>
      </c>
      <c r="F13" s="190">
        <v>13.977348923936111</v>
      </c>
    </row>
    <row r="14" spans="1:14" ht="15.6" customHeight="1" x14ac:dyDescent="0.25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 x14ac:dyDescent="0.25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 x14ac:dyDescent="0.25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 x14ac:dyDescent="0.25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 x14ac:dyDescent="0.25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 x14ac:dyDescent="0.25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10415</v>
      </c>
      <c r="C32" s="189">
        <v>10374</v>
      </c>
      <c r="D32" s="189">
        <v>25977</v>
      </c>
      <c r="E32" s="189">
        <v>26276</v>
      </c>
      <c r="F32" s="190">
        <v>1.1510182084151379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383297</v>
      </c>
      <c r="C35" s="77">
        <f>SUM(C7:C34)</f>
        <v>395035</v>
      </c>
      <c r="D35" s="178">
        <f>SUM(D7:D34)</f>
        <v>799340</v>
      </c>
      <c r="E35" s="178">
        <f>SUM(E7:E34)</f>
        <v>850082</v>
      </c>
      <c r="F35" s="140">
        <f>E35*100/D35-100</f>
        <v>6.347987089348706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4255-73B9-428B-8CE9-0FEF9341843F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 x14ac:dyDescent="0.25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336</v>
      </c>
      <c r="C11" s="189">
        <v>490</v>
      </c>
      <c r="D11" s="189">
        <v>663</v>
      </c>
      <c r="E11" s="189">
        <v>872</v>
      </c>
      <c r="F11" s="190">
        <v>31.523378582202099</v>
      </c>
    </row>
    <row r="12" spans="1:14" ht="15.6" customHeight="1" x14ac:dyDescent="0.25">
      <c r="A12" s="188" t="s">
        <v>6</v>
      </c>
      <c r="B12" s="189">
        <v>1759</v>
      </c>
      <c r="C12" s="189">
        <v>4039</v>
      </c>
      <c r="D12" s="189">
        <v>2983</v>
      </c>
      <c r="E12" s="189">
        <v>5286</v>
      </c>
      <c r="F12" s="190">
        <v>77.204156889037876</v>
      </c>
    </row>
    <row r="13" spans="1:14" ht="15.6" customHeight="1" x14ac:dyDescent="0.25">
      <c r="A13" s="188" t="s">
        <v>175</v>
      </c>
      <c r="B13" s="189">
        <v>11032</v>
      </c>
      <c r="C13" s="189">
        <v>6687</v>
      </c>
      <c r="D13" s="189">
        <v>18873</v>
      </c>
      <c r="E13" s="189">
        <v>12229</v>
      </c>
      <c r="F13" s="190">
        <v>-35.203730196577133</v>
      </c>
    </row>
    <row r="14" spans="1:14" ht="15.6" customHeight="1" x14ac:dyDescent="0.25">
      <c r="A14" s="188" t="s">
        <v>148</v>
      </c>
      <c r="B14" s="189">
        <v>60872</v>
      </c>
      <c r="C14" s="189">
        <v>51535</v>
      </c>
      <c r="D14" s="189">
        <v>110593</v>
      </c>
      <c r="E14" s="189">
        <v>94358</v>
      </c>
      <c r="F14" s="190">
        <v>-14.679952619062689</v>
      </c>
    </row>
    <row r="15" spans="1:14" ht="15.6" customHeight="1" x14ac:dyDescent="0.25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 x14ac:dyDescent="0.5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 x14ac:dyDescent="0.25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 x14ac:dyDescent="0.25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 x14ac:dyDescent="0.25">
      <c r="A22" s="188" t="s">
        <v>146</v>
      </c>
      <c r="B22" s="189">
        <v>40167</v>
      </c>
      <c r="C22" s="189">
        <v>45781</v>
      </c>
      <c r="D22" s="189">
        <v>68422</v>
      </c>
      <c r="E22" s="189">
        <v>71181</v>
      </c>
      <c r="F22" s="190">
        <v>4.0323287831399313</v>
      </c>
    </row>
    <row r="23" spans="1:7" ht="15.6" customHeight="1" x14ac:dyDescent="0.25">
      <c r="A23" s="188" t="s">
        <v>165</v>
      </c>
      <c r="B23" s="189">
        <v>10556</v>
      </c>
      <c r="C23" s="189">
        <v>8224</v>
      </c>
      <c r="D23" s="189">
        <v>15155</v>
      </c>
      <c r="E23" s="189">
        <v>16114</v>
      </c>
      <c r="F23" s="190">
        <v>6.3279445727482653</v>
      </c>
    </row>
    <row r="24" spans="1:7" ht="15.6" customHeight="1" x14ac:dyDescent="0.25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 x14ac:dyDescent="0.25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 x14ac:dyDescent="0.25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 x14ac:dyDescent="0.25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 x14ac:dyDescent="0.25">
      <c r="A28" s="188" t="s">
        <v>177</v>
      </c>
      <c r="B28" s="189">
        <v>6900</v>
      </c>
      <c r="C28" s="189">
        <v>6251</v>
      </c>
      <c r="D28" s="189">
        <v>13430</v>
      </c>
      <c r="E28" s="189">
        <v>13129</v>
      </c>
      <c r="F28" s="190">
        <v>-2.2412509307520452</v>
      </c>
    </row>
    <row r="29" spans="1:7" ht="15.6" customHeight="1" x14ac:dyDescent="0.25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 x14ac:dyDescent="0.25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 x14ac:dyDescent="0.25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 x14ac:dyDescent="0.25">
      <c r="A32" s="188" t="s">
        <v>181</v>
      </c>
      <c r="B32" s="189">
        <v>37591</v>
      </c>
      <c r="C32" s="189">
        <v>28803</v>
      </c>
      <c r="D32" s="189">
        <v>88928</v>
      </c>
      <c r="E32" s="189">
        <v>55111</v>
      </c>
      <c r="F32" s="190">
        <v>-38.027392947103273</v>
      </c>
    </row>
    <row r="33" spans="1:6" ht="15.6" customHeight="1" x14ac:dyDescent="0.25">
      <c r="A33" s="188" t="s">
        <v>182</v>
      </c>
      <c r="B33" s="189">
        <v>66274</v>
      </c>
      <c r="C33" s="189">
        <v>59364</v>
      </c>
      <c r="D33" s="189">
        <v>122075</v>
      </c>
      <c r="E33" s="189">
        <v>93445</v>
      </c>
      <c r="F33" s="190">
        <v>-23.452795412656162</v>
      </c>
    </row>
    <row r="34" spans="1:6" ht="15.6" customHeight="1" x14ac:dyDescent="0.25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 x14ac:dyDescent="0.25">
      <c r="A35" s="156" t="s">
        <v>153</v>
      </c>
      <c r="B35" s="76">
        <f>SUM(B7:B34)</f>
        <v>317568</v>
      </c>
      <c r="C35" s="77">
        <f>SUM(C7:C34)</f>
        <v>293329</v>
      </c>
      <c r="D35" s="76">
        <f>SUM(D7:D34)</f>
        <v>594312</v>
      </c>
      <c r="E35" s="78">
        <f>SUM(E7:E34)</f>
        <v>492539</v>
      </c>
      <c r="F35" s="140">
        <f>E35*100/D35-100</f>
        <v>-17.124506992959923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C0075-5B8B-4654-A5DD-02E36861835C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 x14ac:dyDescent="0.25">
      <c r="A1" s="191"/>
      <c r="B1" s="192"/>
      <c r="C1" s="192"/>
      <c r="D1" s="193"/>
      <c r="E1" s="194"/>
      <c r="F1" s="193"/>
      <c r="H1" s="196"/>
      <c r="J1" s="196"/>
      <c r="K1" s="196"/>
    </row>
    <row r="2" spans="1:11" x14ac:dyDescent="0.25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 x14ac:dyDescent="0.25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 x14ac:dyDescent="0.25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 x14ac:dyDescent="0.25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 x14ac:dyDescent="0.25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 x14ac:dyDescent="0.25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 x14ac:dyDescent="0.25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 x14ac:dyDescent="0.25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 x14ac:dyDescent="0.25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 x14ac:dyDescent="0.25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 x14ac:dyDescent="0.25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 x14ac:dyDescent="0.25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 x14ac:dyDescent="0.25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 x14ac:dyDescent="0.25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 x14ac:dyDescent="0.25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 x14ac:dyDescent="0.25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 x14ac:dyDescent="0.25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 x14ac:dyDescent="0.25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 x14ac:dyDescent="0.25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 x14ac:dyDescent="0.25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 x14ac:dyDescent="0.25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 x14ac:dyDescent="0.25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 x14ac:dyDescent="0.25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 x14ac:dyDescent="0.25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 x14ac:dyDescent="0.25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 x14ac:dyDescent="0.25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9" x14ac:dyDescent="0.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 ht="17.25" x14ac:dyDescent="0.35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 x14ac:dyDescent="0.25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 x14ac:dyDescent="0.25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 x14ac:dyDescent="0.25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 x14ac:dyDescent="0.25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 x14ac:dyDescent="0.25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 x14ac:dyDescent="0.25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 x14ac:dyDescent="0.25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 x14ac:dyDescent="0.25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 x14ac:dyDescent="0.25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 x14ac:dyDescent="0.25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 x14ac:dyDescent="0.25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 x14ac:dyDescent="0.25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 x14ac:dyDescent="0.25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 x14ac:dyDescent="0.25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 x14ac:dyDescent="0.25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 x14ac:dyDescent="0.25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 x14ac:dyDescent="0.25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 x14ac:dyDescent="0.25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 x14ac:dyDescent="0.25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 x14ac:dyDescent="0.25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B25B9-9F54-4020-8185-3D2A1748E025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 x14ac:dyDescent="0.25">
      <c r="A7" s="213" t="s">
        <v>18</v>
      </c>
      <c r="B7" s="214">
        <v>709712</v>
      </c>
      <c r="C7" s="214">
        <v>829972</v>
      </c>
      <c r="D7" s="214">
        <v>1509096</v>
      </c>
      <c r="E7" s="214">
        <v>1314957</v>
      </c>
      <c r="F7" s="215">
        <v>-12.86458913150655</v>
      </c>
      <c r="G7" s="6"/>
    </row>
    <row r="8" spans="1:27" s="33" customFormat="1" ht="15.6" customHeight="1" x14ac:dyDescent="0.2">
      <c r="A8" s="213" t="s">
        <v>11</v>
      </c>
      <c r="B8" s="214">
        <v>43773</v>
      </c>
      <c r="C8" s="214">
        <v>46453</v>
      </c>
      <c r="D8" s="214">
        <v>103085</v>
      </c>
      <c r="E8" s="214">
        <v>125219</v>
      </c>
      <c r="F8" s="215">
        <v>21.47160110588349</v>
      </c>
      <c r="G8" s="216"/>
    </row>
    <row r="9" spans="1:27" ht="15.6" customHeight="1" x14ac:dyDescent="0.25">
      <c r="A9" s="213" t="s">
        <v>8</v>
      </c>
      <c r="B9" s="214">
        <v>80971</v>
      </c>
      <c r="C9" s="214">
        <v>78254</v>
      </c>
      <c r="D9" s="214">
        <v>160664</v>
      </c>
      <c r="E9" s="214">
        <v>147335</v>
      </c>
      <c r="F9" s="215">
        <v>-8.296195787481949</v>
      </c>
      <c r="G9" s="6"/>
    </row>
    <row r="10" spans="1:27" ht="15.6" customHeight="1" x14ac:dyDescent="0.25">
      <c r="A10" s="213" t="s">
        <v>10</v>
      </c>
      <c r="B10" s="214">
        <v>123323</v>
      </c>
      <c r="C10" s="214">
        <v>116622</v>
      </c>
      <c r="D10" s="214">
        <v>340911</v>
      </c>
      <c r="E10" s="214">
        <v>276330</v>
      </c>
      <c r="F10" s="215">
        <v>-18.943653915538079</v>
      </c>
    </row>
    <row r="11" spans="1:27" ht="15.6" customHeight="1" x14ac:dyDescent="0.25">
      <c r="A11" s="213" t="s">
        <v>9</v>
      </c>
      <c r="B11" s="214">
        <v>1520947</v>
      </c>
      <c r="C11" s="214">
        <v>1464862</v>
      </c>
      <c r="D11" s="214">
        <v>3147356</v>
      </c>
      <c r="E11" s="214">
        <v>2848568</v>
      </c>
      <c r="F11" s="215">
        <v>-9.4933016792507772</v>
      </c>
    </row>
    <row r="12" spans="1:27" ht="15.6" customHeight="1" x14ac:dyDescent="0.25">
      <c r="A12" s="213" t="s">
        <v>6</v>
      </c>
      <c r="B12" s="214">
        <v>101822</v>
      </c>
      <c r="C12" s="214">
        <v>70339</v>
      </c>
      <c r="D12" s="214">
        <v>220173</v>
      </c>
      <c r="E12" s="214">
        <v>194835</v>
      </c>
      <c r="F12" s="215">
        <v>-11.50822307912415</v>
      </c>
    </row>
    <row r="13" spans="1:27" ht="15.6" customHeight="1" x14ac:dyDescent="0.25">
      <c r="A13" s="213" t="s">
        <v>175</v>
      </c>
      <c r="B13" s="214">
        <v>12821</v>
      </c>
      <c r="C13" s="214">
        <v>5080</v>
      </c>
      <c r="D13" s="214">
        <v>85498</v>
      </c>
      <c r="E13" s="214">
        <v>21347</v>
      </c>
      <c r="F13" s="215">
        <v>-75.032164495075904</v>
      </c>
    </row>
    <row r="14" spans="1:27" ht="15.6" customHeight="1" x14ac:dyDescent="0.25">
      <c r="A14" s="213" t="s">
        <v>148</v>
      </c>
      <c r="B14" s="214">
        <v>1301453</v>
      </c>
      <c r="C14" s="214">
        <v>1183167</v>
      </c>
      <c r="D14" s="214">
        <v>2430016</v>
      </c>
      <c r="E14" s="214">
        <v>2518166</v>
      </c>
      <c r="F14" s="215">
        <v>3.6275481313703319</v>
      </c>
    </row>
    <row r="15" spans="1:27" ht="15.6" customHeight="1" x14ac:dyDescent="0.25">
      <c r="A15" s="213" t="s">
        <v>145</v>
      </c>
      <c r="B15" s="214">
        <v>1603548</v>
      </c>
      <c r="C15" s="214">
        <v>2057189</v>
      </c>
      <c r="D15" s="214">
        <v>3642570</v>
      </c>
      <c r="E15" s="214">
        <v>3651434</v>
      </c>
      <c r="F15" s="215">
        <v>0.2433446714819496</v>
      </c>
    </row>
    <row r="16" spans="1:27" ht="15.6" customHeight="1" x14ac:dyDescent="0.5">
      <c r="A16" s="213" t="s">
        <v>144</v>
      </c>
      <c r="B16" s="214">
        <v>2445832</v>
      </c>
      <c r="C16" s="214">
        <v>1757312</v>
      </c>
      <c r="D16" s="214">
        <v>4630461</v>
      </c>
      <c r="E16" s="214">
        <v>4005252</v>
      </c>
      <c r="F16" s="215">
        <v>-13.502089748731279</v>
      </c>
      <c r="G16" s="1"/>
    </row>
    <row r="17" spans="1:7" ht="15.6" customHeight="1" x14ac:dyDescent="0.35">
      <c r="A17" s="213" t="s">
        <v>150</v>
      </c>
      <c r="B17" s="214">
        <v>866154</v>
      </c>
      <c r="C17" s="214">
        <v>1024952</v>
      </c>
      <c r="D17" s="214">
        <v>1535787</v>
      </c>
      <c r="E17" s="214">
        <v>2099745</v>
      </c>
      <c r="F17" s="215">
        <v>36.72110780987208</v>
      </c>
      <c r="G17" s="2"/>
    </row>
    <row r="18" spans="1:7" ht="15.6" customHeight="1" x14ac:dyDescent="0.25">
      <c r="A18" s="213" t="s">
        <v>147</v>
      </c>
      <c r="B18" s="214">
        <v>315</v>
      </c>
      <c r="C18" s="214">
        <v>49670</v>
      </c>
      <c r="D18" s="214">
        <v>53590</v>
      </c>
      <c r="E18" s="214">
        <v>56795</v>
      </c>
      <c r="F18" s="215">
        <v>5.9805933942899827</v>
      </c>
    </row>
    <row r="19" spans="1:7" ht="15.6" customHeight="1" x14ac:dyDescent="0.25">
      <c r="A19" s="213" t="s">
        <v>143</v>
      </c>
      <c r="B19" s="214">
        <v>187964</v>
      </c>
      <c r="C19" s="214">
        <v>297327</v>
      </c>
      <c r="D19" s="214">
        <v>550564</v>
      </c>
      <c r="E19" s="214">
        <v>543126</v>
      </c>
      <c r="F19" s="215">
        <v>-1.350978269556308</v>
      </c>
    </row>
    <row r="20" spans="1:7" ht="15.6" customHeight="1" x14ac:dyDescent="0.25">
      <c r="A20" s="213" t="s">
        <v>142</v>
      </c>
      <c r="B20" s="214">
        <v>646913</v>
      </c>
      <c r="C20" s="214">
        <v>883780</v>
      </c>
      <c r="D20" s="214">
        <v>1371963</v>
      </c>
      <c r="E20" s="214">
        <v>1844731</v>
      </c>
      <c r="F20" s="215">
        <v>34.459238332229063</v>
      </c>
    </row>
    <row r="21" spans="1:7" ht="15.6" customHeight="1" x14ac:dyDescent="0.25">
      <c r="A21" s="213" t="s">
        <v>149</v>
      </c>
      <c r="B21" s="214">
        <v>1085719</v>
      </c>
      <c r="C21" s="214">
        <v>1173131</v>
      </c>
      <c r="D21" s="214">
        <v>2845726</v>
      </c>
      <c r="E21" s="214">
        <v>2667102</v>
      </c>
      <c r="F21" s="215">
        <v>-6.2769219524297162</v>
      </c>
    </row>
    <row r="22" spans="1:7" ht="15.6" customHeight="1" x14ac:dyDescent="0.25">
      <c r="A22" s="213" t="s">
        <v>146</v>
      </c>
      <c r="B22" s="214">
        <v>108388</v>
      </c>
      <c r="C22" s="214">
        <v>111075</v>
      </c>
      <c r="D22" s="214">
        <v>279004</v>
      </c>
      <c r="E22" s="214">
        <v>264392</v>
      </c>
      <c r="F22" s="215">
        <v>-5.2372009003455133</v>
      </c>
    </row>
    <row r="23" spans="1:7" ht="15.6" customHeight="1" x14ac:dyDescent="0.25">
      <c r="A23" s="213" t="s">
        <v>165</v>
      </c>
      <c r="B23" s="214">
        <v>81740</v>
      </c>
      <c r="C23" s="214">
        <v>107558</v>
      </c>
      <c r="D23" s="214">
        <v>278553</v>
      </c>
      <c r="E23" s="214">
        <v>201498</v>
      </c>
      <c r="F23" s="215">
        <v>-27.66259921810212</v>
      </c>
    </row>
    <row r="24" spans="1:7" ht="15.6" customHeight="1" x14ac:dyDescent="0.25">
      <c r="A24" s="213" t="s">
        <v>141</v>
      </c>
      <c r="B24" s="214">
        <v>42712</v>
      </c>
      <c r="C24" s="214">
        <v>171096</v>
      </c>
      <c r="D24" s="214">
        <v>283502</v>
      </c>
      <c r="E24" s="214">
        <v>295834</v>
      </c>
      <c r="F24" s="215">
        <v>4.3498811295863931</v>
      </c>
    </row>
    <row r="25" spans="1:7" ht="15.6" customHeight="1" x14ac:dyDescent="0.25">
      <c r="A25" s="213" t="s">
        <v>140</v>
      </c>
      <c r="B25" s="214">
        <v>10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105690</v>
      </c>
      <c r="C26" s="214">
        <v>70694</v>
      </c>
      <c r="D26" s="214">
        <v>268458</v>
      </c>
      <c r="E26" s="214">
        <v>190484</v>
      </c>
      <c r="F26" s="215">
        <v>-29.045139276907381</v>
      </c>
    </row>
    <row r="27" spans="1:7" ht="15.6" customHeight="1" x14ac:dyDescent="0.25">
      <c r="A27" s="213" t="s">
        <v>173</v>
      </c>
      <c r="B27" s="214">
        <v>154784</v>
      </c>
      <c r="C27" s="214">
        <v>226292</v>
      </c>
      <c r="D27" s="214">
        <v>344518</v>
      </c>
      <c r="E27" s="214">
        <v>381815</v>
      </c>
      <c r="F27" s="215">
        <v>10.825849447634081</v>
      </c>
    </row>
    <row r="28" spans="1:7" ht="15.6" customHeight="1" x14ac:dyDescent="0.25">
      <c r="A28" s="213" t="s">
        <v>177</v>
      </c>
      <c r="B28" s="214">
        <v>67359</v>
      </c>
      <c r="C28" s="214">
        <v>81669</v>
      </c>
      <c r="D28" s="214">
        <v>131062</v>
      </c>
      <c r="E28" s="214">
        <v>180768</v>
      </c>
      <c r="F28" s="215">
        <v>37.925561947780437</v>
      </c>
    </row>
    <row r="29" spans="1:7" ht="15.6" customHeight="1" x14ac:dyDescent="0.25">
      <c r="A29" s="213" t="s">
        <v>178</v>
      </c>
      <c r="B29" s="214">
        <v>233889</v>
      </c>
      <c r="C29" s="214">
        <v>204680</v>
      </c>
      <c r="D29" s="214">
        <v>622273</v>
      </c>
      <c r="E29" s="214">
        <v>397066</v>
      </c>
      <c r="F29" s="215">
        <v>-36.191028696408168</v>
      </c>
    </row>
    <row r="30" spans="1:7" ht="15.6" customHeight="1" x14ac:dyDescent="0.25">
      <c r="A30" s="213" t="s">
        <v>179</v>
      </c>
      <c r="B30" s="214">
        <v>159710</v>
      </c>
      <c r="C30" s="214">
        <v>198130</v>
      </c>
      <c r="D30" s="214">
        <v>355206</v>
      </c>
      <c r="E30" s="214">
        <v>332253</v>
      </c>
      <c r="F30" s="215">
        <v>-6.461884089795773</v>
      </c>
    </row>
    <row r="31" spans="1:7" ht="15.6" customHeight="1" x14ac:dyDescent="0.25">
      <c r="A31" s="213" t="s">
        <v>180</v>
      </c>
      <c r="B31" s="214">
        <v>1758589</v>
      </c>
      <c r="C31" s="214">
        <v>1732515</v>
      </c>
      <c r="D31" s="214">
        <v>4137983</v>
      </c>
      <c r="E31" s="214">
        <v>3524885</v>
      </c>
      <c r="F31" s="215">
        <v>-14.816348931351341</v>
      </c>
    </row>
    <row r="32" spans="1:7" ht="15.6" customHeight="1" x14ac:dyDescent="0.25">
      <c r="A32" s="213" t="s">
        <v>181</v>
      </c>
      <c r="B32" s="214">
        <v>1285803</v>
      </c>
      <c r="C32" s="214">
        <v>1246417</v>
      </c>
      <c r="D32" s="214">
        <v>2599314</v>
      </c>
      <c r="E32" s="214">
        <v>2609564</v>
      </c>
      <c r="F32" s="215">
        <v>0.39433481295449718</v>
      </c>
    </row>
    <row r="33" spans="1:6" ht="15.6" customHeight="1" x14ac:dyDescent="0.25">
      <c r="A33" s="213" t="s">
        <v>182</v>
      </c>
      <c r="B33" s="214">
        <v>114434</v>
      </c>
      <c r="C33" s="214">
        <v>138265</v>
      </c>
      <c r="D33" s="214">
        <v>233201</v>
      </c>
      <c r="E33" s="214">
        <v>260486</v>
      </c>
      <c r="F33" s="215">
        <v>11.700207117465199</v>
      </c>
    </row>
    <row r="34" spans="1:6" ht="15.6" customHeight="1" x14ac:dyDescent="0.25">
      <c r="A34" s="213" t="s">
        <v>183</v>
      </c>
      <c r="B34" s="214">
        <v>53385</v>
      </c>
      <c r="C34" s="214">
        <v>106850</v>
      </c>
      <c r="D34" s="214">
        <v>108004</v>
      </c>
      <c r="E34" s="214">
        <v>140581</v>
      </c>
      <c r="F34" s="215">
        <v>30.162771749194459</v>
      </c>
    </row>
    <row r="35" spans="1:6" ht="15.6" customHeight="1" x14ac:dyDescent="0.25">
      <c r="A35" s="217" t="s">
        <v>153</v>
      </c>
      <c r="B35" s="218">
        <f>SUM(B7:B34)</f>
        <v>14897760</v>
      </c>
      <c r="C35" s="218">
        <f>SUM(C7:C34)</f>
        <v>15433351</v>
      </c>
      <c r="D35" s="218">
        <f>SUM(D7:D34)</f>
        <v>32268549</v>
      </c>
      <c r="E35" s="218">
        <f>SUM(E7:E34)</f>
        <v>31094568</v>
      </c>
      <c r="F35" s="219">
        <f>E35*100/D35-100</f>
        <v>-3.6381586293204577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4FAE-5CF4-4B46-87AF-5E65B549B05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467023</v>
      </c>
      <c r="C7" s="214">
        <v>538825</v>
      </c>
      <c r="D7" s="214">
        <v>909156</v>
      </c>
      <c r="E7" s="214">
        <v>891865</v>
      </c>
      <c r="F7" s="215">
        <v>-1.9018738258340731</v>
      </c>
      <c r="G7" s="6"/>
    </row>
    <row r="8" spans="1:14" s="33" customFormat="1" ht="15.6" customHeight="1" x14ac:dyDescent="0.2">
      <c r="A8" s="213" t="s">
        <v>11</v>
      </c>
      <c r="B8" s="214">
        <v>0</v>
      </c>
      <c r="C8" s="214">
        <v>0</v>
      </c>
      <c r="D8" s="214">
        <v>3500</v>
      </c>
      <c r="E8" s="214">
        <v>0</v>
      </c>
      <c r="F8" s="215">
        <v>-100</v>
      </c>
    </row>
    <row r="9" spans="1:14" ht="15.6" customHeight="1" x14ac:dyDescent="0.25">
      <c r="A9" s="213" t="s">
        <v>8</v>
      </c>
      <c r="B9" s="214">
        <v>12221</v>
      </c>
      <c r="C9" s="214">
        <v>6000</v>
      </c>
      <c r="D9" s="214">
        <v>18621</v>
      </c>
      <c r="E9" s="214">
        <v>6000</v>
      </c>
      <c r="F9" s="215">
        <v>-67.778314805864341</v>
      </c>
      <c r="G9" s="6"/>
    </row>
    <row r="10" spans="1:14" ht="15.6" customHeight="1" x14ac:dyDescent="0.25">
      <c r="A10" s="213" t="s">
        <v>10</v>
      </c>
      <c r="B10" s="214">
        <v>8647</v>
      </c>
      <c r="C10" s="214">
        <v>30619</v>
      </c>
      <c r="D10" s="214">
        <v>32304</v>
      </c>
      <c r="E10" s="214">
        <v>57687</v>
      </c>
      <c r="F10" s="215">
        <v>78.575408618127796</v>
      </c>
    </row>
    <row r="11" spans="1:14" ht="15.6" customHeight="1" x14ac:dyDescent="0.25">
      <c r="A11" s="213" t="s">
        <v>9</v>
      </c>
      <c r="B11" s="214">
        <v>1028703</v>
      </c>
      <c r="C11" s="214">
        <v>975755</v>
      </c>
      <c r="D11" s="214">
        <v>2157887</v>
      </c>
      <c r="E11" s="214">
        <v>1843906</v>
      </c>
      <c r="F11" s="215">
        <v>-14.550391192865989</v>
      </c>
    </row>
    <row r="12" spans="1:14" ht="15.6" customHeight="1" x14ac:dyDescent="0.25">
      <c r="A12" s="213" t="s">
        <v>6</v>
      </c>
      <c r="B12" s="214">
        <v>6991</v>
      </c>
      <c r="C12" s="214">
        <v>9911</v>
      </c>
      <c r="D12" s="214">
        <v>6991</v>
      </c>
      <c r="E12" s="214">
        <v>9911</v>
      </c>
      <c r="F12" s="215">
        <v>41.767987412387363</v>
      </c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62487</v>
      </c>
      <c r="E13" s="214">
        <v>9492</v>
      </c>
      <c r="F13" s="215">
        <v>-84.809640405204277</v>
      </c>
    </row>
    <row r="14" spans="1:14" ht="15.6" customHeight="1" x14ac:dyDescent="0.25">
      <c r="A14" s="213" t="s">
        <v>148</v>
      </c>
      <c r="B14" s="214">
        <v>519503</v>
      </c>
      <c r="C14" s="214">
        <v>406118</v>
      </c>
      <c r="D14" s="214">
        <v>851867</v>
      </c>
      <c r="E14" s="214">
        <v>881179</v>
      </c>
      <c r="F14" s="215">
        <v>3.440912724638935</v>
      </c>
    </row>
    <row r="15" spans="1:14" ht="15.6" customHeight="1" x14ac:dyDescent="0.25">
      <c r="A15" s="213" t="s">
        <v>145</v>
      </c>
      <c r="B15" s="214">
        <v>1195785</v>
      </c>
      <c r="C15" s="214">
        <v>1557144</v>
      </c>
      <c r="D15" s="214">
        <v>2814583</v>
      </c>
      <c r="E15" s="214">
        <v>2753615</v>
      </c>
      <c r="F15" s="215">
        <v>-2.166146814643596</v>
      </c>
    </row>
    <row r="16" spans="1:14" ht="15.6" customHeight="1" x14ac:dyDescent="0.5">
      <c r="A16" s="213" t="s">
        <v>144</v>
      </c>
      <c r="B16" s="214">
        <v>1984662</v>
      </c>
      <c r="C16" s="214">
        <v>1274018</v>
      </c>
      <c r="D16" s="214">
        <v>3580119</v>
      </c>
      <c r="E16" s="214">
        <v>3103373</v>
      </c>
      <c r="F16" s="215">
        <v>-13.31648473137345</v>
      </c>
      <c r="G16" s="1"/>
    </row>
    <row r="17" spans="1:7" ht="15.6" customHeight="1" x14ac:dyDescent="0.35">
      <c r="A17" s="213" t="s">
        <v>150</v>
      </c>
      <c r="B17" s="214">
        <v>493507</v>
      </c>
      <c r="C17" s="214">
        <v>503971</v>
      </c>
      <c r="D17" s="214">
        <v>893243</v>
      </c>
      <c r="E17" s="214">
        <v>1107273</v>
      </c>
      <c r="F17" s="215">
        <v>23.961005012073979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49605</v>
      </c>
      <c r="D18" s="214">
        <v>52922</v>
      </c>
      <c r="E18" s="214">
        <v>56595</v>
      </c>
      <c r="F18" s="215">
        <v>6.9404028570348828</v>
      </c>
    </row>
    <row r="19" spans="1:7" ht="15.6" customHeight="1" x14ac:dyDescent="0.25">
      <c r="A19" s="213" t="s">
        <v>143</v>
      </c>
      <c r="B19" s="214">
        <v>99549</v>
      </c>
      <c r="C19" s="214">
        <v>87545</v>
      </c>
      <c r="D19" s="214">
        <v>264839</v>
      </c>
      <c r="E19" s="214">
        <v>258702</v>
      </c>
      <c r="F19" s="215">
        <v>-2.3172568994747711</v>
      </c>
    </row>
    <row r="20" spans="1:7" ht="15.6" customHeight="1" x14ac:dyDescent="0.25">
      <c r="A20" s="213" t="s">
        <v>142</v>
      </c>
      <c r="B20" s="214">
        <v>73139</v>
      </c>
      <c r="C20" s="214">
        <v>80199</v>
      </c>
      <c r="D20" s="214">
        <v>192677</v>
      </c>
      <c r="E20" s="214">
        <v>193551</v>
      </c>
      <c r="F20" s="215">
        <v>0.45360888948862049</v>
      </c>
    </row>
    <row r="21" spans="1:7" ht="15.6" customHeight="1" x14ac:dyDescent="0.25">
      <c r="A21" s="213" t="s">
        <v>149</v>
      </c>
      <c r="B21" s="214">
        <v>943142</v>
      </c>
      <c r="C21" s="214">
        <v>1081864</v>
      </c>
      <c r="D21" s="214">
        <v>2332820</v>
      </c>
      <c r="E21" s="214">
        <v>2170789</v>
      </c>
      <c r="F21" s="215">
        <v>-6.9457137713153969</v>
      </c>
    </row>
    <row r="22" spans="1:7" ht="15.6" customHeight="1" x14ac:dyDescent="0.25">
      <c r="A22" s="213" t="s">
        <v>146</v>
      </c>
      <c r="B22" s="214">
        <v>67380</v>
      </c>
      <c r="C22" s="214">
        <v>58273</v>
      </c>
      <c r="D22" s="214">
        <v>191392</v>
      </c>
      <c r="E22" s="214">
        <v>152350</v>
      </c>
      <c r="F22" s="215">
        <v>-20.39897174385554</v>
      </c>
    </row>
    <row r="23" spans="1:7" ht="15.6" customHeight="1" x14ac:dyDescent="0.25">
      <c r="A23" s="213" t="s">
        <v>165</v>
      </c>
      <c r="B23" s="214">
        <v>0</v>
      </c>
      <c r="C23" s="214">
        <v>0</v>
      </c>
      <c r="D23" s="214">
        <v>0</v>
      </c>
      <c r="E23" s="214">
        <v>6376</v>
      </c>
      <c r="F23" s="215"/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65620</v>
      </c>
      <c r="C26" s="214">
        <v>28885</v>
      </c>
      <c r="D26" s="214">
        <v>181862</v>
      </c>
      <c r="E26" s="214">
        <v>102307</v>
      </c>
      <c r="F26" s="215">
        <v>-43.744707525486348</v>
      </c>
    </row>
    <row r="27" spans="1:7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 x14ac:dyDescent="0.25">
      <c r="A28" s="213" t="s">
        <v>177</v>
      </c>
      <c r="B28" s="214">
        <v>17999</v>
      </c>
      <c r="C28" s="214">
        <v>33488</v>
      </c>
      <c r="D28" s="214">
        <v>50910</v>
      </c>
      <c r="E28" s="214">
        <v>68305</v>
      </c>
      <c r="F28" s="215">
        <v>34.16813985464546</v>
      </c>
    </row>
    <row r="29" spans="1:7" ht="15.6" customHeight="1" x14ac:dyDescent="0.25">
      <c r="A29" s="213" t="s">
        <v>178</v>
      </c>
      <c r="B29" s="214">
        <v>14463</v>
      </c>
      <c r="C29" s="214">
        <v>13262</v>
      </c>
      <c r="D29" s="214">
        <v>33989</v>
      </c>
      <c r="E29" s="214">
        <v>34892</v>
      </c>
      <c r="F29" s="215">
        <v>2.656741887081111</v>
      </c>
    </row>
    <row r="30" spans="1:7" ht="15.6" customHeight="1" x14ac:dyDescent="0.25">
      <c r="A30" s="213" t="s">
        <v>179</v>
      </c>
      <c r="B30" s="214">
        <v>35342</v>
      </c>
      <c r="C30" s="214">
        <v>42049</v>
      </c>
      <c r="D30" s="214">
        <v>91396</v>
      </c>
      <c r="E30" s="214">
        <v>60224</v>
      </c>
      <c r="F30" s="215">
        <v>-34.106525449691453</v>
      </c>
    </row>
    <row r="31" spans="1:7" ht="15.6" customHeight="1" x14ac:dyDescent="0.25">
      <c r="A31" s="213" t="s">
        <v>180</v>
      </c>
      <c r="B31" s="214">
        <v>1015105</v>
      </c>
      <c r="C31" s="214">
        <v>1059692</v>
      </c>
      <c r="D31" s="214">
        <v>2345572</v>
      </c>
      <c r="E31" s="214">
        <v>2219998</v>
      </c>
      <c r="F31" s="215">
        <v>-5.3536621344388493</v>
      </c>
    </row>
    <row r="32" spans="1:7" ht="15.6" customHeight="1" x14ac:dyDescent="0.25">
      <c r="A32" s="213" t="s">
        <v>181</v>
      </c>
      <c r="B32" s="214">
        <v>180933</v>
      </c>
      <c r="C32" s="214">
        <v>137706</v>
      </c>
      <c r="D32" s="214">
        <v>435951</v>
      </c>
      <c r="E32" s="214">
        <v>400135</v>
      </c>
      <c r="F32" s="215">
        <v>-8.2156022121752272</v>
      </c>
    </row>
    <row r="33" spans="1:6" ht="15.6" customHeight="1" x14ac:dyDescent="0.25">
      <c r="A33" s="213" t="s">
        <v>182</v>
      </c>
      <c r="B33" s="214">
        <v>6000</v>
      </c>
      <c r="C33" s="214">
        <v>2986</v>
      </c>
      <c r="D33" s="214">
        <v>6000</v>
      </c>
      <c r="E33" s="214">
        <v>2986</v>
      </c>
      <c r="F33" s="215">
        <v>-50.233333333333327</v>
      </c>
    </row>
    <row r="34" spans="1:6" ht="15.6" customHeight="1" x14ac:dyDescent="0.25">
      <c r="A34" s="213" t="s">
        <v>183</v>
      </c>
      <c r="B34" s="214">
        <v>20404</v>
      </c>
      <c r="C34" s="214">
        <v>44561</v>
      </c>
      <c r="D34" s="214">
        <v>28384</v>
      </c>
      <c r="E34" s="214">
        <v>53838</v>
      </c>
      <c r="F34" s="215">
        <v>89.677282976324676</v>
      </c>
    </row>
    <row r="35" spans="1:6" ht="15.6" customHeight="1" x14ac:dyDescent="0.25">
      <c r="A35" s="217" t="s">
        <v>153</v>
      </c>
      <c r="B35" s="218">
        <f>SUM(B7:B34)</f>
        <v>8256118</v>
      </c>
      <c r="C35" s="218">
        <f>SUM(C7:C34)</f>
        <v>8022476</v>
      </c>
      <c r="D35" s="218">
        <f>SUM(D7:D34)</f>
        <v>17539472</v>
      </c>
      <c r="E35" s="218">
        <f>SUM(E7:E34)</f>
        <v>16445349</v>
      </c>
      <c r="F35" s="219">
        <f>E35*100/D35-100</f>
        <v>-6.2380612141574119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9C2C-361F-44E7-BAD6-AEE5F0F9126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231541</v>
      </c>
      <c r="C7" s="214">
        <v>279961</v>
      </c>
      <c r="D7" s="214">
        <v>564095</v>
      </c>
      <c r="E7" s="214">
        <v>400027</v>
      </c>
      <c r="F7" s="215">
        <v>-29.08517182389491</v>
      </c>
      <c r="G7" s="6"/>
    </row>
    <row r="8" spans="1:14" ht="15.6" customHeight="1" x14ac:dyDescent="0.25">
      <c r="A8" s="213" t="s">
        <v>11</v>
      </c>
      <c r="B8" s="214">
        <v>33298</v>
      </c>
      <c r="C8" s="214">
        <v>21963</v>
      </c>
      <c r="D8" s="214">
        <v>75378</v>
      </c>
      <c r="E8" s="214">
        <v>81842</v>
      </c>
      <c r="F8" s="215">
        <v>8.5754464167263649</v>
      </c>
    </row>
    <row r="9" spans="1:14" ht="15.6" customHeight="1" x14ac:dyDescent="0.25">
      <c r="A9" s="213" t="s">
        <v>8</v>
      </c>
      <c r="B9" s="214">
        <v>16238</v>
      </c>
      <c r="C9" s="214">
        <v>32645</v>
      </c>
      <c r="D9" s="214">
        <v>39716</v>
      </c>
      <c r="E9" s="214">
        <v>41446</v>
      </c>
      <c r="F9" s="215">
        <v>4.3559270822842109</v>
      </c>
    </row>
    <row r="10" spans="1:14" ht="15.6" customHeight="1" x14ac:dyDescent="0.25">
      <c r="A10" s="213" t="s">
        <v>10</v>
      </c>
      <c r="B10" s="214">
        <v>96025</v>
      </c>
      <c r="C10" s="214">
        <v>77961</v>
      </c>
      <c r="D10" s="214">
        <v>279166</v>
      </c>
      <c r="E10" s="214">
        <v>203293</v>
      </c>
      <c r="F10" s="215">
        <v>-27.17845296346977</v>
      </c>
    </row>
    <row r="11" spans="1:14" ht="15.6" customHeight="1" x14ac:dyDescent="0.25">
      <c r="A11" s="213" t="s">
        <v>9</v>
      </c>
      <c r="B11" s="214">
        <v>14473</v>
      </c>
      <c r="C11" s="214">
        <v>16794</v>
      </c>
      <c r="D11" s="214">
        <v>42624</v>
      </c>
      <c r="E11" s="214">
        <v>23473</v>
      </c>
      <c r="F11" s="215">
        <v>-44.930086336336338</v>
      </c>
    </row>
    <row r="12" spans="1:14" ht="15.6" customHeight="1" x14ac:dyDescent="0.25">
      <c r="A12" s="213" t="s">
        <v>6</v>
      </c>
      <c r="B12" s="214">
        <v>90068</v>
      </c>
      <c r="C12" s="214">
        <v>53703</v>
      </c>
      <c r="D12" s="214">
        <v>206904</v>
      </c>
      <c r="E12" s="214">
        <v>173456</v>
      </c>
      <c r="F12" s="215">
        <v>-16.165951359084399</v>
      </c>
    </row>
    <row r="13" spans="1:14" ht="15.6" customHeight="1" x14ac:dyDescent="0.25">
      <c r="A13" s="213" t="s">
        <v>175</v>
      </c>
      <c r="B13" s="214">
        <v>12805</v>
      </c>
      <c r="C13" s="214">
        <v>4900</v>
      </c>
      <c r="D13" s="214">
        <v>22985</v>
      </c>
      <c r="E13" s="214">
        <v>11540</v>
      </c>
      <c r="F13" s="215">
        <v>-49.793343484881447</v>
      </c>
    </row>
    <row r="14" spans="1:14" ht="15.6" customHeight="1" x14ac:dyDescent="0.25">
      <c r="A14" s="213" t="s">
        <v>148</v>
      </c>
      <c r="B14" s="214">
        <v>208946</v>
      </c>
      <c r="C14" s="214">
        <v>107185</v>
      </c>
      <c r="D14" s="214">
        <v>450866</v>
      </c>
      <c r="E14" s="214">
        <v>324473</v>
      </c>
      <c r="F14" s="215">
        <v>-28.033384642000058</v>
      </c>
    </row>
    <row r="15" spans="1:14" ht="15.6" customHeight="1" x14ac:dyDescent="0.25">
      <c r="A15" s="213" t="s">
        <v>145</v>
      </c>
      <c r="B15" s="214">
        <v>172248</v>
      </c>
      <c r="C15" s="214">
        <v>147351</v>
      </c>
      <c r="D15" s="214">
        <v>336725</v>
      </c>
      <c r="E15" s="214">
        <v>269824</v>
      </c>
      <c r="F15" s="215">
        <v>-19.8681416586235</v>
      </c>
    </row>
    <row r="16" spans="1:14" ht="15.6" customHeight="1" x14ac:dyDescent="0.5">
      <c r="A16" s="213" t="s">
        <v>144</v>
      </c>
      <c r="B16" s="214">
        <v>433374</v>
      </c>
      <c r="C16" s="214">
        <v>447301</v>
      </c>
      <c r="D16" s="214">
        <v>992120</v>
      </c>
      <c r="E16" s="214">
        <v>826460</v>
      </c>
      <c r="F16" s="215">
        <v>-16.697576906019439</v>
      </c>
      <c r="G16" s="1"/>
    </row>
    <row r="17" spans="1:7" ht="15.6" customHeight="1" x14ac:dyDescent="0.35">
      <c r="A17" s="213" t="s">
        <v>150</v>
      </c>
      <c r="B17" s="214">
        <v>358128</v>
      </c>
      <c r="C17" s="214">
        <v>513838</v>
      </c>
      <c r="D17" s="214">
        <v>613593</v>
      </c>
      <c r="E17" s="214">
        <v>980536</v>
      </c>
      <c r="F17" s="215">
        <v>59.802344550866792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86305</v>
      </c>
      <c r="C19" s="214">
        <v>205828</v>
      </c>
      <c r="D19" s="214">
        <v>275923</v>
      </c>
      <c r="E19" s="214">
        <v>276989</v>
      </c>
      <c r="F19" s="215">
        <v>0.38633966722599672</v>
      </c>
    </row>
    <row r="20" spans="1:7" ht="15.6" customHeight="1" x14ac:dyDescent="0.25">
      <c r="A20" s="213" t="s">
        <v>142</v>
      </c>
      <c r="B20" s="214">
        <v>530245</v>
      </c>
      <c r="C20" s="214">
        <v>771835</v>
      </c>
      <c r="D20" s="214">
        <v>1060379</v>
      </c>
      <c r="E20" s="214">
        <v>1578010</v>
      </c>
      <c r="F20" s="215">
        <v>48.815659306719567</v>
      </c>
    </row>
    <row r="21" spans="1:7" ht="15.6" customHeight="1" x14ac:dyDescent="0.25">
      <c r="A21" s="213" t="s">
        <v>149</v>
      </c>
      <c r="B21" s="214">
        <v>140491</v>
      </c>
      <c r="C21" s="214">
        <v>90636</v>
      </c>
      <c r="D21" s="214">
        <v>509872</v>
      </c>
      <c r="E21" s="214">
        <v>494176</v>
      </c>
      <c r="F21" s="215">
        <v>-3.0784196818024858</v>
      </c>
    </row>
    <row r="22" spans="1:7" ht="15.6" customHeight="1" x14ac:dyDescent="0.25">
      <c r="A22" s="213" t="s">
        <v>146</v>
      </c>
      <c r="B22" s="214">
        <v>9580</v>
      </c>
      <c r="C22" s="214">
        <v>19151</v>
      </c>
      <c r="D22" s="214">
        <v>25080</v>
      </c>
      <c r="E22" s="214">
        <v>46252</v>
      </c>
      <c r="F22" s="215">
        <v>84.417862838915482</v>
      </c>
    </row>
    <row r="23" spans="1:7" ht="15.6" customHeight="1" x14ac:dyDescent="0.25">
      <c r="A23" s="213" t="s">
        <v>165</v>
      </c>
      <c r="B23" s="214">
        <v>67081</v>
      </c>
      <c r="C23" s="214">
        <v>97260</v>
      </c>
      <c r="D23" s="214">
        <v>246088</v>
      </c>
      <c r="E23" s="214">
        <v>175611</v>
      </c>
      <c r="F23" s="215">
        <v>-28.638942167029679</v>
      </c>
    </row>
    <row r="24" spans="1:7" ht="15.6" customHeight="1" x14ac:dyDescent="0.25">
      <c r="A24" s="213" t="s">
        <v>141</v>
      </c>
      <c r="B24" s="214">
        <v>17086</v>
      </c>
      <c r="C24" s="214">
        <v>132876</v>
      </c>
      <c r="D24" s="214">
        <v>234191</v>
      </c>
      <c r="E24" s="214">
        <v>225872</v>
      </c>
      <c r="F24" s="215">
        <v>-3.5522287363733089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14810</v>
      </c>
      <c r="C26" s="214">
        <v>18917</v>
      </c>
      <c r="D26" s="214">
        <v>35785</v>
      </c>
      <c r="E26" s="214">
        <v>32890</v>
      </c>
      <c r="F26" s="215">
        <v>-8.0899818359647924</v>
      </c>
    </row>
    <row r="27" spans="1:7" ht="15.6" customHeight="1" x14ac:dyDescent="0.25">
      <c r="A27" s="213" t="s">
        <v>173</v>
      </c>
      <c r="B27" s="214">
        <v>55750</v>
      </c>
      <c r="C27" s="214">
        <v>73547</v>
      </c>
      <c r="D27" s="214">
        <v>127973</v>
      </c>
      <c r="E27" s="214">
        <v>164926</v>
      </c>
      <c r="F27" s="215">
        <v>28.875622201558141</v>
      </c>
    </row>
    <row r="28" spans="1:7" ht="15.6" customHeight="1" x14ac:dyDescent="0.25">
      <c r="A28" s="213" t="s">
        <v>177</v>
      </c>
      <c r="B28" s="214">
        <v>10643</v>
      </c>
      <c r="C28" s="214">
        <v>11597</v>
      </c>
      <c r="D28" s="214">
        <v>14946</v>
      </c>
      <c r="E28" s="214">
        <v>29956</v>
      </c>
      <c r="F28" s="215">
        <v>100.4282082162451</v>
      </c>
    </row>
    <row r="29" spans="1:7" ht="15.6" customHeight="1" x14ac:dyDescent="0.25">
      <c r="A29" s="213" t="s">
        <v>178</v>
      </c>
      <c r="B29" s="214">
        <v>158694</v>
      </c>
      <c r="C29" s="214">
        <v>103079</v>
      </c>
      <c r="D29" s="214">
        <v>467792</v>
      </c>
      <c r="E29" s="214">
        <v>227872</v>
      </c>
      <c r="F29" s="215">
        <v>-51.287751821322303</v>
      </c>
    </row>
    <row r="30" spans="1:7" ht="15.6" customHeight="1" x14ac:dyDescent="0.25">
      <c r="A30" s="213" t="s">
        <v>179</v>
      </c>
      <c r="B30" s="214">
        <v>108165</v>
      </c>
      <c r="C30" s="214">
        <v>151034</v>
      </c>
      <c r="D30" s="214">
        <v>239788</v>
      </c>
      <c r="E30" s="214">
        <v>248745</v>
      </c>
      <c r="F30" s="215">
        <v>3.735382921580737</v>
      </c>
    </row>
    <row r="31" spans="1:7" ht="15.6" customHeight="1" x14ac:dyDescent="0.25">
      <c r="A31" s="213" t="s">
        <v>180</v>
      </c>
      <c r="B31" s="214">
        <v>708788</v>
      </c>
      <c r="C31" s="214">
        <v>598058</v>
      </c>
      <c r="D31" s="214">
        <v>1670101</v>
      </c>
      <c r="E31" s="214">
        <v>1147657</v>
      </c>
      <c r="F31" s="215">
        <v>-31.28217994001561</v>
      </c>
    </row>
    <row r="32" spans="1:7" ht="15.6" customHeight="1" x14ac:dyDescent="0.25">
      <c r="A32" s="213" t="s">
        <v>181</v>
      </c>
      <c r="B32" s="214">
        <v>242312</v>
      </c>
      <c r="C32" s="214">
        <v>177652</v>
      </c>
      <c r="D32" s="214">
        <v>438823</v>
      </c>
      <c r="E32" s="214">
        <v>320922</v>
      </c>
      <c r="F32" s="215">
        <v>-26.86755252117597</v>
      </c>
    </row>
    <row r="33" spans="1:7" ht="15.6" customHeight="1" x14ac:dyDescent="0.25">
      <c r="A33" s="213" t="s">
        <v>182</v>
      </c>
      <c r="B33" s="214">
        <v>4165</v>
      </c>
      <c r="C33" s="214">
        <v>4420</v>
      </c>
      <c r="D33" s="214">
        <v>7670</v>
      </c>
      <c r="E33" s="214">
        <v>8766</v>
      </c>
      <c r="F33" s="215">
        <v>14.28943937418514</v>
      </c>
    </row>
    <row r="34" spans="1:7" ht="15.6" customHeight="1" x14ac:dyDescent="0.25">
      <c r="A34" s="213" t="s">
        <v>183</v>
      </c>
      <c r="B34" s="214">
        <v>13237</v>
      </c>
      <c r="C34" s="214">
        <v>31262</v>
      </c>
      <c r="D34" s="214">
        <v>34776</v>
      </c>
      <c r="E34" s="214">
        <v>36772</v>
      </c>
      <c r="F34" s="215">
        <v>5.7395905221992223</v>
      </c>
    </row>
    <row r="35" spans="1:7" s="33" customFormat="1" ht="15.6" customHeight="1" x14ac:dyDescent="0.2">
      <c r="A35" s="217" t="s">
        <v>153</v>
      </c>
      <c r="B35" s="218">
        <f>SUM(B7:B34)</f>
        <v>3834496</v>
      </c>
      <c r="C35" s="218">
        <f>SUM(C7:C34)</f>
        <v>4190754</v>
      </c>
      <c r="D35" s="218">
        <f>SUM(D7:D34)</f>
        <v>9013359</v>
      </c>
      <c r="E35" s="218">
        <f>SUM(E7:E34)</f>
        <v>8351786</v>
      </c>
      <c r="F35" s="219">
        <f>E35*100/D35-100</f>
        <v>-7.3399162287888515</v>
      </c>
      <c r="G35" s="216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A167-698F-482B-B95F-96665832D05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11148</v>
      </c>
      <c r="C7" s="214">
        <v>11186</v>
      </c>
      <c r="D7" s="214">
        <v>35845</v>
      </c>
      <c r="E7" s="214">
        <v>23065</v>
      </c>
      <c r="F7" s="215">
        <v>-35.65350816013391</v>
      </c>
      <c r="G7" s="6"/>
    </row>
    <row r="8" spans="1:14" s="33" customFormat="1" ht="15.6" customHeight="1" x14ac:dyDescent="0.2">
      <c r="A8" s="213" t="s">
        <v>11</v>
      </c>
      <c r="B8" s="214">
        <v>10475</v>
      </c>
      <c r="C8" s="214">
        <v>24490</v>
      </c>
      <c r="D8" s="214">
        <v>24207</v>
      </c>
      <c r="E8" s="214">
        <v>43377</v>
      </c>
      <c r="F8" s="215">
        <v>79.191969265088602</v>
      </c>
      <c r="G8" s="216"/>
    </row>
    <row r="9" spans="1:14" ht="15.6" customHeight="1" x14ac:dyDescent="0.25">
      <c r="A9" s="213" t="s">
        <v>8</v>
      </c>
      <c r="B9" s="214">
        <v>52512</v>
      </c>
      <c r="C9" s="214">
        <v>39609</v>
      </c>
      <c r="D9" s="214">
        <v>102327</v>
      </c>
      <c r="E9" s="214">
        <v>99889</v>
      </c>
      <c r="F9" s="215">
        <v>-2.3825578781748651</v>
      </c>
      <c r="G9" s="220"/>
    </row>
    <row r="10" spans="1:14" ht="15.6" customHeight="1" x14ac:dyDescent="0.25">
      <c r="A10" s="213" t="s">
        <v>10</v>
      </c>
      <c r="B10" s="214">
        <v>18651</v>
      </c>
      <c r="C10" s="214">
        <v>8042</v>
      </c>
      <c r="D10" s="214">
        <v>29441</v>
      </c>
      <c r="E10" s="214">
        <v>15350</v>
      </c>
      <c r="F10" s="215">
        <v>-47.861825345606469</v>
      </c>
      <c r="G10" s="221"/>
    </row>
    <row r="11" spans="1:14" ht="15.6" customHeight="1" x14ac:dyDescent="0.25">
      <c r="A11" s="213" t="s">
        <v>9</v>
      </c>
      <c r="B11" s="214">
        <v>477771</v>
      </c>
      <c r="C11" s="214">
        <v>472313</v>
      </c>
      <c r="D11" s="214">
        <v>946845</v>
      </c>
      <c r="E11" s="214">
        <v>981189</v>
      </c>
      <c r="F11" s="215">
        <v>3.6272040302267068</v>
      </c>
    </row>
    <row r="12" spans="1:14" ht="15.6" customHeight="1" x14ac:dyDescent="0.25">
      <c r="A12" s="213" t="s">
        <v>6</v>
      </c>
      <c r="B12" s="214">
        <v>4763</v>
      </c>
      <c r="C12" s="214">
        <v>6725</v>
      </c>
      <c r="D12" s="214">
        <v>6278</v>
      </c>
      <c r="E12" s="214">
        <v>11468</v>
      </c>
      <c r="F12" s="215">
        <v>82.669640012742917</v>
      </c>
    </row>
    <row r="13" spans="1:14" ht="15.6" customHeight="1" x14ac:dyDescent="0.25">
      <c r="A13" s="213" t="s">
        <v>175</v>
      </c>
      <c r="B13" s="214">
        <v>16</v>
      </c>
      <c r="C13" s="214">
        <v>180</v>
      </c>
      <c r="D13" s="214">
        <v>26</v>
      </c>
      <c r="E13" s="214">
        <v>315</v>
      </c>
      <c r="F13" s="215">
        <v>1111.538461538461</v>
      </c>
    </row>
    <row r="14" spans="1:14" ht="15.6" customHeight="1" x14ac:dyDescent="0.25">
      <c r="A14" s="213" t="s">
        <v>148</v>
      </c>
      <c r="B14" s="214">
        <v>573004</v>
      </c>
      <c r="C14" s="214">
        <v>669864</v>
      </c>
      <c r="D14" s="214">
        <v>1127283</v>
      </c>
      <c r="E14" s="214">
        <v>1312514</v>
      </c>
      <c r="F14" s="215">
        <v>16.431632518187541</v>
      </c>
    </row>
    <row r="15" spans="1:14" ht="15.6" customHeight="1" x14ac:dyDescent="0.25">
      <c r="A15" s="213" t="s">
        <v>145</v>
      </c>
      <c r="B15" s="214">
        <v>235515</v>
      </c>
      <c r="C15" s="214">
        <v>352694</v>
      </c>
      <c r="D15" s="214">
        <v>491262</v>
      </c>
      <c r="E15" s="214">
        <v>627995</v>
      </c>
      <c r="F15" s="215">
        <v>27.8330096771173</v>
      </c>
    </row>
    <row r="16" spans="1:14" ht="15.6" customHeight="1" x14ac:dyDescent="0.5">
      <c r="A16" s="213" t="s">
        <v>144</v>
      </c>
      <c r="B16" s="214">
        <v>27796</v>
      </c>
      <c r="C16" s="214">
        <v>35993</v>
      </c>
      <c r="D16" s="214">
        <v>58222</v>
      </c>
      <c r="E16" s="214">
        <v>75419</v>
      </c>
      <c r="F16" s="215">
        <v>29.536944797499221</v>
      </c>
      <c r="G16" s="1"/>
    </row>
    <row r="17" spans="1:7" ht="15.6" customHeight="1" x14ac:dyDescent="0.35">
      <c r="A17" s="213" t="s">
        <v>150</v>
      </c>
      <c r="B17" s="214">
        <v>14519</v>
      </c>
      <c r="C17" s="214">
        <v>7143</v>
      </c>
      <c r="D17" s="214">
        <v>28951</v>
      </c>
      <c r="E17" s="214">
        <v>11936</v>
      </c>
      <c r="F17" s="215">
        <v>-58.771717729957523</v>
      </c>
      <c r="G17" s="2"/>
    </row>
    <row r="18" spans="1:7" ht="15.6" customHeight="1" x14ac:dyDescent="0.25">
      <c r="A18" s="213" t="s">
        <v>147</v>
      </c>
      <c r="B18" s="214">
        <v>315</v>
      </c>
      <c r="C18" s="214">
        <v>65</v>
      </c>
      <c r="D18" s="214">
        <v>668</v>
      </c>
      <c r="E18" s="214">
        <v>200</v>
      </c>
      <c r="F18" s="215">
        <v>-70.059880239520965</v>
      </c>
    </row>
    <row r="19" spans="1:7" ht="15.6" customHeight="1" x14ac:dyDescent="0.25">
      <c r="A19" s="213" t="s">
        <v>143</v>
      </c>
      <c r="B19" s="214">
        <v>2110</v>
      </c>
      <c r="C19" s="214">
        <v>3954</v>
      </c>
      <c r="D19" s="214">
        <v>9802</v>
      </c>
      <c r="E19" s="214">
        <v>7435</v>
      </c>
      <c r="F19" s="215">
        <v>-24.148133034074679</v>
      </c>
    </row>
    <row r="20" spans="1:7" ht="15.6" customHeight="1" x14ac:dyDescent="0.25">
      <c r="A20" s="213" t="s">
        <v>142</v>
      </c>
      <c r="B20" s="214">
        <v>43529</v>
      </c>
      <c r="C20" s="214">
        <v>31746</v>
      </c>
      <c r="D20" s="214">
        <v>118907</v>
      </c>
      <c r="E20" s="214">
        <v>73170</v>
      </c>
      <c r="F20" s="215">
        <v>-38.464514284272582</v>
      </c>
    </row>
    <row r="21" spans="1:7" ht="15.6" customHeight="1" x14ac:dyDescent="0.25">
      <c r="A21" s="213" t="s">
        <v>149</v>
      </c>
      <c r="B21" s="214">
        <v>2086</v>
      </c>
      <c r="C21" s="214">
        <v>631</v>
      </c>
      <c r="D21" s="214">
        <v>3034</v>
      </c>
      <c r="E21" s="214">
        <v>2137</v>
      </c>
      <c r="F21" s="215">
        <v>-29.564930784442971</v>
      </c>
    </row>
    <row r="22" spans="1:7" ht="15.6" customHeight="1" x14ac:dyDescent="0.25">
      <c r="A22" s="213" t="s">
        <v>146</v>
      </c>
      <c r="B22" s="214">
        <v>31428</v>
      </c>
      <c r="C22" s="214">
        <v>33651</v>
      </c>
      <c r="D22" s="214">
        <v>62532</v>
      </c>
      <c r="E22" s="214">
        <v>65790</v>
      </c>
      <c r="F22" s="215">
        <v>5.2101324122049562</v>
      </c>
    </row>
    <row r="23" spans="1:7" ht="15.6" customHeight="1" x14ac:dyDescent="0.25">
      <c r="A23" s="213" t="s">
        <v>165</v>
      </c>
      <c r="B23" s="214">
        <v>14659</v>
      </c>
      <c r="C23" s="214">
        <v>10298</v>
      </c>
      <c r="D23" s="214">
        <v>32465</v>
      </c>
      <c r="E23" s="214">
        <v>19511</v>
      </c>
      <c r="F23" s="215">
        <v>-39.901432311720313</v>
      </c>
    </row>
    <row r="24" spans="1:7" ht="15.6" customHeight="1" x14ac:dyDescent="0.25">
      <c r="A24" s="213" t="s">
        <v>141</v>
      </c>
      <c r="B24" s="214">
        <v>25626</v>
      </c>
      <c r="C24" s="214">
        <v>38220</v>
      </c>
      <c r="D24" s="214">
        <v>49311</v>
      </c>
      <c r="E24" s="214">
        <v>69962</v>
      </c>
      <c r="F24" s="215">
        <v>41.879093914136803</v>
      </c>
    </row>
    <row r="25" spans="1:7" ht="15.6" customHeight="1" x14ac:dyDescent="0.25">
      <c r="A25" s="213" t="s">
        <v>140</v>
      </c>
      <c r="B25" s="214">
        <v>10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 x14ac:dyDescent="0.25">
      <c r="A26" s="213" t="s">
        <v>152</v>
      </c>
      <c r="B26" s="214">
        <v>25260</v>
      </c>
      <c r="C26" s="214">
        <v>22892</v>
      </c>
      <c r="D26" s="214">
        <v>50811</v>
      </c>
      <c r="E26" s="214">
        <v>55287</v>
      </c>
      <c r="F26" s="215">
        <v>8.8091161362697079</v>
      </c>
    </row>
    <row r="27" spans="1:7" ht="15.6" customHeight="1" x14ac:dyDescent="0.25">
      <c r="A27" s="213" t="s">
        <v>173</v>
      </c>
      <c r="B27" s="214">
        <v>99034</v>
      </c>
      <c r="C27" s="214">
        <v>152745</v>
      </c>
      <c r="D27" s="214">
        <v>216545</v>
      </c>
      <c r="E27" s="214">
        <v>216889</v>
      </c>
      <c r="F27" s="215">
        <v>0.15885843589092019</v>
      </c>
    </row>
    <row r="28" spans="1:7" ht="15.6" customHeight="1" x14ac:dyDescent="0.25">
      <c r="A28" s="213" t="s">
        <v>177</v>
      </c>
      <c r="B28" s="214">
        <v>38717</v>
      </c>
      <c r="C28" s="214">
        <v>36584</v>
      </c>
      <c r="D28" s="214">
        <v>65206</v>
      </c>
      <c r="E28" s="214">
        <v>82507</v>
      </c>
      <c r="F28" s="215">
        <v>26.532834401742161</v>
      </c>
    </row>
    <row r="29" spans="1:7" ht="15.6" customHeight="1" x14ac:dyDescent="0.25">
      <c r="A29" s="213" t="s">
        <v>178</v>
      </c>
      <c r="B29" s="214">
        <v>60732</v>
      </c>
      <c r="C29" s="214">
        <v>88339</v>
      </c>
      <c r="D29" s="214">
        <v>120492</v>
      </c>
      <c r="E29" s="214">
        <v>134302</v>
      </c>
      <c r="F29" s="215">
        <v>11.46134183182286</v>
      </c>
    </row>
    <row r="30" spans="1:7" ht="15.6" customHeight="1" x14ac:dyDescent="0.25">
      <c r="A30" s="213" t="s">
        <v>179</v>
      </c>
      <c r="B30" s="214">
        <v>16203</v>
      </c>
      <c r="C30" s="214">
        <v>5047</v>
      </c>
      <c r="D30" s="214">
        <v>24022</v>
      </c>
      <c r="E30" s="214">
        <v>23284</v>
      </c>
      <c r="F30" s="215">
        <v>-3.072183831487806</v>
      </c>
    </row>
    <row r="31" spans="1:7" ht="15.6" customHeight="1" x14ac:dyDescent="0.25">
      <c r="A31" s="213" t="s">
        <v>180</v>
      </c>
      <c r="B31" s="214">
        <v>34696</v>
      </c>
      <c r="C31" s="214">
        <v>74765</v>
      </c>
      <c r="D31" s="214">
        <v>122310</v>
      </c>
      <c r="E31" s="214">
        <v>157230</v>
      </c>
      <c r="F31" s="215">
        <v>28.55040470934512</v>
      </c>
    </row>
    <row r="32" spans="1:7" ht="15.6" customHeight="1" x14ac:dyDescent="0.25">
      <c r="A32" s="213" t="s">
        <v>181</v>
      </c>
      <c r="B32" s="214">
        <v>862558</v>
      </c>
      <c r="C32" s="214">
        <v>931059</v>
      </c>
      <c r="D32" s="214">
        <v>1724540</v>
      </c>
      <c r="E32" s="214">
        <v>1888507</v>
      </c>
      <c r="F32" s="215">
        <v>9.5078687650040052</v>
      </c>
    </row>
    <row r="33" spans="1:6" ht="15.6" customHeight="1" x14ac:dyDescent="0.25">
      <c r="A33" s="213" t="s">
        <v>182</v>
      </c>
      <c r="B33" s="214">
        <v>104269</v>
      </c>
      <c r="C33" s="214">
        <v>130859</v>
      </c>
      <c r="D33" s="214">
        <v>219531</v>
      </c>
      <c r="E33" s="214">
        <v>248734</v>
      </c>
      <c r="F33" s="215">
        <v>13.302449312397799</v>
      </c>
    </row>
    <row r="34" spans="1:6" ht="15.6" customHeight="1" x14ac:dyDescent="0.25">
      <c r="A34" s="213" t="s">
        <v>183</v>
      </c>
      <c r="B34" s="214">
        <v>19744</v>
      </c>
      <c r="C34" s="214">
        <v>31027</v>
      </c>
      <c r="D34" s="214">
        <v>44844</v>
      </c>
      <c r="E34" s="214">
        <v>49971</v>
      </c>
      <c r="F34" s="215">
        <v>11.43296762108643</v>
      </c>
    </row>
    <row r="35" spans="1:6" ht="15.6" customHeight="1" x14ac:dyDescent="0.25">
      <c r="A35" s="217" t="s">
        <v>153</v>
      </c>
      <c r="B35" s="218">
        <f>SUM(B7:B34)</f>
        <v>2807146</v>
      </c>
      <c r="C35" s="218">
        <f>SUM(C7:C34)</f>
        <v>3220121</v>
      </c>
      <c r="D35" s="218">
        <f>SUM(D7:D34)</f>
        <v>5715718</v>
      </c>
      <c r="E35" s="218">
        <f>SUM(E7:E34)</f>
        <v>6297433</v>
      </c>
      <c r="F35" s="219">
        <f>E35*100/D35-100</f>
        <v>10.177461519270196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95164-F61F-47E3-9017-34DE9C42225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178858</v>
      </c>
      <c r="C7" s="214">
        <v>210212</v>
      </c>
      <c r="D7" s="214">
        <v>358714</v>
      </c>
      <c r="E7" s="214">
        <v>328007</v>
      </c>
      <c r="F7" s="215">
        <v>-8.5603015215464069</v>
      </c>
      <c r="G7" s="6"/>
    </row>
    <row r="8" spans="1:14" s="33" customFormat="1" ht="15.6" customHeight="1" x14ac:dyDescent="0.2">
      <c r="A8" s="213" t="s">
        <v>11</v>
      </c>
      <c r="B8" s="214">
        <v>125065</v>
      </c>
      <c r="C8" s="214">
        <v>60373</v>
      </c>
      <c r="D8" s="214">
        <v>177296</v>
      </c>
      <c r="E8" s="214">
        <v>67886</v>
      </c>
      <c r="F8" s="215">
        <v>-61.710360075805433</v>
      </c>
      <c r="G8" s="216"/>
    </row>
    <row r="9" spans="1:14" ht="15.6" customHeight="1" x14ac:dyDescent="0.25">
      <c r="A9" s="213" t="s">
        <v>8</v>
      </c>
      <c r="B9" s="214">
        <v>224370</v>
      </c>
      <c r="C9" s="214">
        <v>434866</v>
      </c>
      <c r="D9" s="214">
        <v>448059</v>
      </c>
      <c r="E9" s="214">
        <v>596386</v>
      </c>
      <c r="F9" s="215">
        <v>33.104345633052787</v>
      </c>
      <c r="G9" s="6"/>
    </row>
    <row r="10" spans="1:14" ht="15.6" customHeight="1" x14ac:dyDescent="0.25">
      <c r="A10" s="213" t="s">
        <v>10</v>
      </c>
      <c r="B10" s="214">
        <v>91975</v>
      </c>
      <c r="C10" s="214">
        <v>251720</v>
      </c>
      <c r="D10" s="214">
        <v>226662</v>
      </c>
      <c r="E10" s="214">
        <v>455838</v>
      </c>
      <c r="F10" s="215">
        <v>101.109140482304</v>
      </c>
    </row>
    <row r="11" spans="1:14" ht="15.6" customHeight="1" x14ac:dyDescent="0.25">
      <c r="A11" s="213" t="s">
        <v>9</v>
      </c>
      <c r="B11" s="214">
        <v>851305</v>
      </c>
      <c r="C11" s="214">
        <v>672427</v>
      </c>
      <c r="D11" s="214">
        <v>1554898</v>
      </c>
      <c r="E11" s="214">
        <v>1334337</v>
      </c>
      <c r="F11" s="215">
        <v>-14.18491759588089</v>
      </c>
    </row>
    <row r="12" spans="1:14" ht="15.6" customHeight="1" x14ac:dyDescent="0.25">
      <c r="A12" s="213" t="s">
        <v>6</v>
      </c>
      <c r="B12" s="214">
        <v>41062</v>
      </c>
      <c r="C12" s="214">
        <v>61171</v>
      </c>
      <c r="D12" s="214">
        <v>120725</v>
      </c>
      <c r="E12" s="214">
        <v>164212</v>
      </c>
      <c r="F12" s="215">
        <v>36.021536550010353</v>
      </c>
    </row>
    <row r="13" spans="1:14" ht="15.6" customHeight="1" x14ac:dyDescent="0.25">
      <c r="A13" s="213" t="s">
        <v>175</v>
      </c>
      <c r="B13" s="214">
        <v>426</v>
      </c>
      <c r="C13" s="214">
        <v>79</v>
      </c>
      <c r="D13" s="214">
        <v>745</v>
      </c>
      <c r="E13" s="214">
        <v>732</v>
      </c>
      <c r="F13" s="215">
        <v>-1.744966442953015</v>
      </c>
    </row>
    <row r="14" spans="1:14" ht="15.6" customHeight="1" x14ac:dyDescent="0.25">
      <c r="A14" s="213" t="s">
        <v>148</v>
      </c>
      <c r="B14" s="214">
        <v>973782</v>
      </c>
      <c r="C14" s="214">
        <v>944351</v>
      </c>
      <c r="D14" s="214">
        <v>1777842</v>
      </c>
      <c r="E14" s="214">
        <v>1782248</v>
      </c>
      <c r="F14" s="215">
        <v>0.24782854719373401</v>
      </c>
    </row>
    <row r="15" spans="1:14" ht="15.6" customHeight="1" x14ac:dyDescent="0.25">
      <c r="A15" s="213" t="s">
        <v>145</v>
      </c>
      <c r="B15" s="214">
        <v>523420</v>
      </c>
      <c r="C15" s="214">
        <v>590933</v>
      </c>
      <c r="D15" s="214">
        <v>1199844</v>
      </c>
      <c r="E15" s="214">
        <v>1202473</v>
      </c>
      <c r="F15" s="215">
        <v>0.2191118178696598</v>
      </c>
    </row>
    <row r="16" spans="1:14" ht="15.6" customHeight="1" x14ac:dyDescent="0.5">
      <c r="A16" s="213" t="s">
        <v>144</v>
      </c>
      <c r="B16" s="214">
        <v>754504</v>
      </c>
      <c r="C16" s="214">
        <v>486636</v>
      </c>
      <c r="D16" s="214">
        <v>1301985</v>
      </c>
      <c r="E16" s="214">
        <v>1103110</v>
      </c>
      <c r="F16" s="215">
        <v>-15.27475354938805</v>
      </c>
      <c r="G16" s="1"/>
    </row>
    <row r="17" spans="1:7" ht="15.6" customHeight="1" x14ac:dyDescent="0.35">
      <c r="A17" s="213" t="s">
        <v>150</v>
      </c>
      <c r="B17" s="214">
        <v>248732</v>
      </c>
      <c r="C17" s="214">
        <v>242823</v>
      </c>
      <c r="D17" s="214">
        <v>518957</v>
      </c>
      <c r="E17" s="214">
        <v>474111</v>
      </c>
      <c r="F17" s="215">
        <v>-8.6415637519100841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3036</v>
      </c>
      <c r="D18" s="214">
        <v>0</v>
      </c>
      <c r="E18" s="214">
        <v>3036</v>
      </c>
      <c r="F18" s="215"/>
    </row>
    <row r="19" spans="1:7" ht="15.6" customHeight="1" x14ac:dyDescent="0.25">
      <c r="A19" s="213" t="s">
        <v>143</v>
      </c>
      <c r="B19" s="214">
        <v>103055</v>
      </c>
      <c r="C19" s="214">
        <v>140149</v>
      </c>
      <c r="D19" s="214">
        <v>207893</v>
      </c>
      <c r="E19" s="214">
        <v>261825</v>
      </c>
      <c r="F19" s="215">
        <v>25.942191415776382</v>
      </c>
    </row>
    <row r="20" spans="1:7" ht="15.6" customHeight="1" x14ac:dyDescent="0.25">
      <c r="A20" s="213" t="s">
        <v>142</v>
      </c>
      <c r="B20" s="214">
        <v>211132</v>
      </c>
      <c r="C20" s="214">
        <v>244906</v>
      </c>
      <c r="D20" s="214">
        <v>476371</v>
      </c>
      <c r="E20" s="214">
        <v>538613</v>
      </c>
      <c r="F20" s="215">
        <v>13.065866729922689</v>
      </c>
    </row>
    <row r="21" spans="1:7" ht="15.6" customHeight="1" x14ac:dyDescent="0.25">
      <c r="A21" s="213" t="s">
        <v>149</v>
      </c>
      <c r="B21" s="214">
        <v>493592</v>
      </c>
      <c r="C21" s="214">
        <v>407378</v>
      </c>
      <c r="D21" s="214">
        <v>1107640</v>
      </c>
      <c r="E21" s="214">
        <v>925591</v>
      </c>
      <c r="F21" s="215">
        <v>-16.435755299555812</v>
      </c>
    </row>
    <row r="22" spans="1:7" ht="15.6" customHeight="1" x14ac:dyDescent="0.25">
      <c r="A22" s="213" t="s">
        <v>146</v>
      </c>
      <c r="B22" s="214">
        <v>24559</v>
      </c>
      <c r="C22" s="214">
        <v>42286</v>
      </c>
      <c r="D22" s="214">
        <v>62022</v>
      </c>
      <c r="E22" s="214">
        <v>79795</v>
      </c>
      <c r="F22" s="215">
        <v>28.65596078810745</v>
      </c>
    </row>
    <row r="23" spans="1:7" ht="15.6" customHeight="1" x14ac:dyDescent="0.25">
      <c r="A23" s="213" t="s">
        <v>165</v>
      </c>
      <c r="B23" s="214">
        <v>33406</v>
      </c>
      <c r="C23" s="214">
        <v>33888</v>
      </c>
      <c r="D23" s="214">
        <v>73724</v>
      </c>
      <c r="E23" s="214">
        <v>58757</v>
      </c>
      <c r="F23" s="215">
        <v>-20.30139438988661</v>
      </c>
    </row>
    <row r="24" spans="1:7" ht="15.6" customHeight="1" x14ac:dyDescent="0.25">
      <c r="A24" s="213" t="s">
        <v>141</v>
      </c>
      <c r="B24" s="214">
        <v>56794</v>
      </c>
      <c r="C24" s="214">
        <v>43712</v>
      </c>
      <c r="D24" s="214">
        <v>110498</v>
      </c>
      <c r="E24" s="214">
        <v>90841</v>
      </c>
      <c r="F24" s="215">
        <v>-17.78946225271045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69804</v>
      </c>
      <c r="C26" s="214">
        <v>33552</v>
      </c>
      <c r="D26" s="214">
        <v>111341</v>
      </c>
      <c r="E26" s="214">
        <v>55416</v>
      </c>
      <c r="F26" s="215">
        <v>-50.228577074033822</v>
      </c>
    </row>
    <row r="27" spans="1:7" ht="15.6" customHeight="1" x14ac:dyDescent="0.25">
      <c r="A27" s="213" t="s">
        <v>173</v>
      </c>
      <c r="B27" s="214">
        <v>117807</v>
      </c>
      <c r="C27" s="214">
        <v>96966</v>
      </c>
      <c r="D27" s="214">
        <v>172340</v>
      </c>
      <c r="E27" s="214">
        <v>144376</v>
      </c>
      <c r="F27" s="215">
        <v>-16.226064755715441</v>
      </c>
    </row>
    <row r="28" spans="1:7" ht="15.6" customHeight="1" x14ac:dyDescent="0.25">
      <c r="A28" s="213" t="s">
        <v>177</v>
      </c>
      <c r="B28" s="214">
        <v>50266</v>
      </c>
      <c r="C28" s="214">
        <v>33903</v>
      </c>
      <c r="D28" s="214">
        <v>96114</v>
      </c>
      <c r="E28" s="214">
        <v>77288</v>
      </c>
      <c r="F28" s="215">
        <v>-19.58715691782675</v>
      </c>
    </row>
    <row r="29" spans="1:7" ht="15.6" customHeight="1" x14ac:dyDescent="0.25">
      <c r="A29" s="213" t="s">
        <v>178</v>
      </c>
      <c r="B29" s="214">
        <v>182867</v>
      </c>
      <c r="C29" s="214">
        <v>288533</v>
      </c>
      <c r="D29" s="214">
        <v>376878</v>
      </c>
      <c r="E29" s="214">
        <v>421293</v>
      </c>
      <c r="F29" s="215">
        <v>11.7849808160731</v>
      </c>
    </row>
    <row r="30" spans="1:7" ht="15.6" customHeight="1" x14ac:dyDescent="0.25">
      <c r="A30" s="213" t="s">
        <v>179</v>
      </c>
      <c r="B30" s="214">
        <v>50318</v>
      </c>
      <c r="C30" s="214">
        <v>78920</v>
      </c>
      <c r="D30" s="214">
        <v>105339</v>
      </c>
      <c r="E30" s="214">
        <v>131502</v>
      </c>
      <c r="F30" s="215">
        <v>24.836954973941271</v>
      </c>
    </row>
    <row r="31" spans="1:7" ht="15.6" customHeight="1" x14ac:dyDescent="0.25">
      <c r="A31" s="213" t="s">
        <v>180</v>
      </c>
      <c r="B31" s="214">
        <v>278304</v>
      </c>
      <c r="C31" s="214">
        <v>309644</v>
      </c>
      <c r="D31" s="214">
        <v>485892</v>
      </c>
      <c r="E31" s="214">
        <v>599641</v>
      </c>
      <c r="F31" s="215">
        <v>23.41034633210673</v>
      </c>
    </row>
    <row r="32" spans="1:7" ht="15.6" customHeight="1" x14ac:dyDescent="0.25">
      <c r="A32" s="213" t="s">
        <v>181</v>
      </c>
      <c r="B32" s="214">
        <v>1193914</v>
      </c>
      <c r="C32" s="214">
        <v>1204534</v>
      </c>
      <c r="D32" s="214">
        <v>2213707</v>
      </c>
      <c r="E32" s="214">
        <v>2306257</v>
      </c>
      <c r="F32" s="215">
        <v>4.1807700838457862</v>
      </c>
    </row>
    <row r="33" spans="1:6" ht="15.6" customHeight="1" x14ac:dyDescent="0.25">
      <c r="A33" s="213" t="s">
        <v>182</v>
      </c>
      <c r="B33" s="214">
        <v>176307</v>
      </c>
      <c r="C33" s="214">
        <v>172841</v>
      </c>
      <c r="D33" s="214">
        <v>314382</v>
      </c>
      <c r="E33" s="214">
        <v>278945</v>
      </c>
      <c r="F33" s="215">
        <v>-11.271955773549379</v>
      </c>
    </row>
    <row r="34" spans="1:6" ht="15.6" customHeight="1" x14ac:dyDescent="0.25">
      <c r="A34" s="213" t="s">
        <v>183</v>
      </c>
      <c r="B34" s="214">
        <v>21065</v>
      </c>
      <c r="C34" s="214">
        <v>21882</v>
      </c>
      <c r="D34" s="214">
        <v>42639</v>
      </c>
      <c r="E34" s="214">
        <v>51634</v>
      </c>
      <c r="F34" s="215">
        <v>21.095710499777201</v>
      </c>
    </row>
    <row r="35" spans="1:6" ht="15.6" customHeight="1" x14ac:dyDescent="0.25">
      <c r="A35" s="217" t="s">
        <v>153</v>
      </c>
      <c r="B35" s="218">
        <f>SUM(B7:B34)</f>
        <v>7076689</v>
      </c>
      <c r="C35" s="218">
        <f>SUM(C7:C34)</f>
        <v>7111721</v>
      </c>
      <c r="D35" s="218">
        <f>SUM(D7:D34)</f>
        <v>13642507</v>
      </c>
      <c r="E35" s="218">
        <f>SUM(E7:E34)</f>
        <v>13534150</v>
      </c>
      <c r="F35" s="219">
        <f>E35*100/D35-100</f>
        <v>-0.79426017520093239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81F4D-53D8-4852-B1A2-0830439669E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132004</v>
      </c>
      <c r="C7" s="214">
        <v>157426</v>
      </c>
      <c r="D7" s="214">
        <v>283576</v>
      </c>
      <c r="E7" s="214">
        <v>221761</v>
      </c>
      <c r="F7" s="215">
        <v>-21.79838914435636</v>
      </c>
      <c r="G7" s="6"/>
    </row>
    <row r="8" spans="1:14" s="33" customFormat="1" ht="15.6" customHeight="1" x14ac:dyDescent="0.2">
      <c r="A8" s="213" t="s">
        <v>11</v>
      </c>
      <c r="B8" s="214">
        <v>4</v>
      </c>
      <c r="C8" s="214">
        <v>0</v>
      </c>
      <c r="D8" s="214">
        <v>5</v>
      </c>
      <c r="E8" s="214">
        <v>0</v>
      </c>
      <c r="F8" s="215">
        <v>-100</v>
      </c>
      <c r="G8" s="222"/>
    </row>
    <row r="9" spans="1:14" ht="15.6" customHeight="1" x14ac:dyDescent="0.25">
      <c r="A9" s="213" t="s">
        <v>8</v>
      </c>
      <c r="B9" s="214">
        <v>7117</v>
      </c>
      <c r="C9" s="214">
        <v>7091</v>
      </c>
      <c r="D9" s="214">
        <v>19228</v>
      </c>
      <c r="E9" s="214">
        <v>7091</v>
      </c>
      <c r="F9" s="215">
        <v>-63.121489494487207</v>
      </c>
      <c r="G9" s="223"/>
    </row>
    <row r="10" spans="1:14" ht="15.6" customHeight="1" x14ac:dyDescent="0.25">
      <c r="A10" s="213" t="s">
        <v>10</v>
      </c>
      <c r="B10" s="214">
        <v>250</v>
      </c>
      <c r="C10" s="214">
        <v>14720</v>
      </c>
      <c r="D10" s="214">
        <v>21253</v>
      </c>
      <c r="E10" s="214">
        <v>19832</v>
      </c>
      <c r="F10" s="215">
        <v>-6.6861149014256824</v>
      </c>
    </row>
    <row r="11" spans="1:14" ht="15.6" customHeight="1" x14ac:dyDescent="0.25">
      <c r="A11" s="213" t="s">
        <v>9</v>
      </c>
      <c r="B11" s="214">
        <v>420089</v>
      </c>
      <c r="C11" s="214">
        <v>188338</v>
      </c>
      <c r="D11" s="214">
        <v>743466</v>
      </c>
      <c r="E11" s="214">
        <v>425660</v>
      </c>
      <c r="F11" s="215">
        <v>-42.746541200270087</v>
      </c>
    </row>
    <row r="12" spans="1:14" ht="15.6" customHeight="1" x14ac:dyDescent="0.25">
      <c r="A12" s="213" t="s">
        <v>6</v>
      </c>
      <c r="B12" s="214">
        <v>0</v>
      </c>
      <c r="C12" s="214">
        <v>4009</v>
      </c>
      <c r="D12" s="214">
        <v>0</v>
      </c>
      <c r="E12" s="214">
        <v>4009</v>
      </c>
      <c r="F12" s="215"/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54716</v>
      </c>
      <c r="C14" s="214">
        <v>30891</v>
      </c>
      <c r="D14" s="214">
        <v>91277</v>
      </c>
      <c r="E14" s="214">
        <v>45994</v>
      </c>
      <c r="F14" s="215">
        <v>-49.610526200466708</v>
      </c>
    </row>
    <row r="15" spans="1:14" ht="15.6" customHeight="1" x14ac:dyDescent="0.25">
      <c r="A15" s="213" t="s">
        <v>145</v>
      </c>
      <c r="B15" s="214">
        <v>216503</v>
      </c>
      <c r="C15" s="214">
        <v>200387</v>
      </c>
      <c r="D15" s="214">
        <v>555862</v>
      </c>
      <c r="E15" s="214">
        <v>408661</v>
      </c>
      <c r="F15" s="215">
        <v>-26.48157276446312</v>
      </c>
    </row>
    <row r="16" spans="1:14" ht="15.6" customHeight="1" x14ac:dyDescent="0.5">
      <c r="A16" s="213" t="s">
        <v>144</v>
      </c>
      <c r="B16" s="214">
        <v>459641</v>
      </c>
      <c r="C16" s="214">
        <v>294913</v>
      </c>
      <c r="D16" s="214">
        <v>763590</v>
      </c>
      <c r="E16" s="214">
        <v>713876</v>
      </c>
      <c r="F16" s="215">
        <v>-6.5105619507851031</v>
      </c>
      <c r="G16" s="1"/>
    </row>
    <row r="17" spans="1:10" ht="15.6" customHeight="1" x14ac:dyDescent="0.35">
      <c r="A17" s="213" t="s">
        <v>150</v>
      </c>
      <c r="B17" s="214">
        <v>108526</v>
      </c>
      <c r="C17" s="214">
        <v>75909</v>
      </c>
      <c r="D17" s="214">
        <v>234736</v>
      </c>
      <c r="E17" s="214">
        <v>156504</v>
      </c>
      <c r="F17" s="215">
        <v>-33.327653193374687</v>
      </c>
      <c r="G17" s="2"/>
    </row>
    <row r="18" spans="1:10" ht="15.6" customHeight="1" x14ac:dyDescent="0.25">
      <c r="A18" s="213" t="s">
        <v>147</v>
      </c>
      <c r="B18" s="214">
        <v>0</v>
      </c>
      <c r="C18" s="214">
        <v>2997</v>
      </c>
      <c r="D18" s="214">
        <v>0</v>
      </c>
      <c r="E18" s="214">
        <v>2997</v>
      </c>
      <c r="F18" s="215"/>
    </row>
    <row r="19" spans="1:10" ht="15.6" customHeight="1" x14ac:dyDescent="0.25">
      <c r="A19" s="213" t="s">
        <v>143</v>
      </c>
      <c r="B19" s="214">
        <v>10769</v>
      </c>
      <c r="C19" s="214">
        <v>9313</v>
      </c>
      <c r="D19" s="214">
        <v>15637</v>
      </c>
      <c r="E19" s="214">
        <v>25020</v>
      </c>
      <c r="F19" s="215">
        <v>60.005116070857589</v>
      </c>
    </row>
    <row r="20" spans="1:10" ht="15.6" customHeight="1" x14ac:dyDescent="0.25">
      <c r="A20" s="213" t="s">
        <v>142</v>
      </c>
      <c r="B20" s="214">
        <v>3179</v>
      </c>
      <c r="C20" s="214">
        <v>3356</v>
      </c>
      <c r="D20" s="214">
        <v>7108</v>
      </c>
      <c r="E20" s="214">
        <v>10115</v>
      </c>
      <c r="F20" s="215">
        <v>42.304445694991557</v>
      </c>
      <c r="J20" s="224"/>
    </row>
    <row r="21" spans="1:10" ht="15.6" customHeight="1" x14ac:dyDescent="0.25">
      <c r="A21" s="213" t="s">
        <v>149</v>
      </c>
      <c r="B21" s="214">
        <v>355777</v>
      </c>
      <c r="C21" s="214">
        <v>227694</v>
      </c>
      <c r="D21" s="214">
        <v>814056</v>
      </c>
      <c r="E21" s="214">
        <v>565469</v>
      </c>
      <c r="F21" s="215">
        <v>-30.53684267421405</v>
      </c>
    </row>
    <row r="22" spans="1:10" ht="15.6" customHeight="1" x14ac:dyDescent="0.25">
      <c r="A22" s="213" t="s">
        <v>146</v>
      </c>
      <c r="B22" s="214">
        <v>6408</v>
      </c>
      <c r="C22" s="214">
        <v>26884</v>
      </c>
      <c r="D22" s="214">
        <v>27492</v>
      </c>
      <c r="E22" s="214">
        <v>44622</v>
      </c>
      <c r="F22" s="215">
        <v>62.309035355739873</v>
      </c>
    </row>
    <row r="23" spans="1:10" ht="15.6" customHeight="1" x14ac:dyDescent="0.25">
      <c r="A23" s="213" t="s">
        <v>165</v>
      </c>
      <c r="B23" s="214">
        <v>0</v>
      </c>
      <c r="C23" s="214">
        <v>0</v>
      </c>
      <c r="D23" s="214">
        <v>4216</v>
      </c>
      <c r="E23" s="214">
        <v>2709</v>
      </c>
      <c r="F23" s="215">
        <v>-35.744781783681219</v>
      </c>
    </row>
    <row r="24" spans="1:10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 x14ac:dyDescent="0.25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 x14ac:dyDescent="0.25">
      <c r="A28" s="213" t="s">
        <v>177</v>
      </c>
      <c r="B28" s="214">
        <v>41419</v>
      </c>
      <c r="C28" s="214">
        <v>23847</v>
      </c>
      <c r="D28" s="214">
        <v>70454</v>
      </c>
      <c r="E28" s="214">
        <v>53443</v>
      </c>
      <c r="F28" s="215">
        <v>-24.144832089022628</v>
      </c>
    </row>
    <row r="29" spans="1:10" ht="15.6" customHeight="1" x14ac:dyDescent="0.25">
      <c r="A29" s="213" t="s">
        <v>178</v>
      </c>
      <c r="B29" s="214">
        <v>0</v>
      </c>
      <c r="C29" s="214">
        <v>2304</v>
      </c>
      <c r="D29" s="214">
        <v>0</v>
      </c>
      <c r="E29" s="214">
        <v>2304</v>
      </c>
      <c r="F29" s="215"/>
    </row>
    <row r="30" spans="1:10" ht="15.6" customHeight="1" x14ac:dyDescent="0.25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 x14ac:dyDescent="0.25">
      <c r="A31" s="213" t="s">
        <v>180</v>
      </c>
      <c r="B31" s="214">
        <v>242676</v>
      </c>
      <c r="C31" s="214">
        <v>251785</v>
      </c>
      <c r="D31" s="214">
        <v>406899</v>
      </c>
      <c r="E31" s="214">
        <v>482586</v>
      </c>
      <c r="F31" s="215">
        <v>18.600930452028631</v>
      </c>
    </row>
    <row r="32" spans="1:10" ht="15.6" customHeight="1" x14ac:dyDescent="0.25">
      <c r="A32" s="213" t="s">
        <v>181</v>
      </c>
      <c r="B32" s="214">
        <v>13334</v>
      </c>
      <c r="C32" s="214">
        <v>15519</v>
      </c>
      <c r="D32" s="214">
        <v>34258</v>
      </c>
      <c r="E32" s="214">
        <v>28195</v>
      </c>
      <c r="F32" s="215">
        <v>-17.698055928542232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 x14ac:dyDescent="0.25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 x14ac:dyDescent="0.25">
      <c r="A35" s="217" t="s">
        <v>153</v>
      </c>
      <c r="B35" s="218">
        <f>SUM(B7:B34)</f>
        <v>2072412</v>
      </c>
      <c r="C35" s="218">
        <f>SUM(C7:C34)</f>
        <v>1537383</v>
      </c>
      <c r="D35" s="218">
        <f>SUM(D7:D34)</f>
        <v>4093113</v>
      </c>
      <c r="E35" s="218">
        <f>SUM(E7:E34)</f>
        <v>3220848</v>
      </c>
      <c r="F35" s="219">
        <f>E35*100/D35-100</f>
        <v>-21.310552628280718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32CF-9405-4F39-9BBB-14114AE0407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43707</v>
      </c>
      <c r="C7" s="214">
        <v>46232</v>
      </c>
      <c r="D7" s="214">
        <v>66899</v>
      </c>
      <c r="E7" s="214">
        <v>96682</v>
      </c>
      <c r="F7" s="215">
        <v>44.519350065023389</v>
      </c>
      <c r="G7" s="6"/>
    </row>
    <row r="8" spans="1:14" s="33" customFormat="1" ht="15.6" customHeight="1" x14ac:dyDescent="0.2">
      <c r="A8" s="213" t="s">
        <v>11</v>
      </c>
      <c r="B8" s="214">
        <v>121272</v>
      </c>
      <c r="C8" s="214">
        <v>50774</v>
      </c>
      <c r="D8" s="214">
        <v>170970</v>
      </c>
      <c r="E8" s="214">
        <v>50774</v>
      </c>
      <c r="F8" s="215">
        <v>-70.30239223255542</v>
      </c>
      <c r="G8" s="216"/>
    </row>
    <row r="9" spans="1:14" ht="15.6" customHeight="1" x14ac:dyDescent="0.25">
      <c r="A9" s="213" t="s">
        <v>8</v>
      </c>
      <c r="B9" s="214">
        <v>190889</v>
      </c>
      <c r="C9" s="214">
        <v>384042</v>
      </c>
      <c r="D9" s="214">
        <v>376846</v>
      </c>
      <c r="E9" s="214">
        <v>508381</v>
      </c>
      <c r="F9" s="215">
        <v>34.904178364636998</v>
      </c>
      <c r="G9" s="6"/>
    </row>
    <row r="10" spans="1:14" ht="15.6" customHeight="1" x14ac:dyDescent="0.25">
      <c r="A10" s="213" t="s">
        <v>10</v>
      </c>
      <c r="B10" s="214">
        <v>40686</v>
      </c>
      <c r="C10" s="214">
        <v>125028</v>
      </c>
      <c r="D10" s="214">
        <v>91619</v>
      </c>
      <c r="E10" s="214">
        <v>231545</v>
      </c>
      <c r="F10" s="215">
        <v>152.7259629552822</v>
      </c>
    </row>
    <row r="11" spans="1:14" ht="15.6" customHeight="1" x14ac:dyDescent="0.25">
      <c r="A11" s="213" t="s">
        <v>9</v>
      </c>
      <c r="B11" s="214">
        <v>0</v>
      </c>
      <c r="C11" s="214">
        <v>0</v>
      </c>
      <c r="D11" s="214">
        <v>0</v>
      </c>
      <c r="E11" s="214">
        <v>0</v>
      </c>
      <c r="F11" s="215"/>
    </row>
    <row r="12" spans="1:14" ht="15.6" customHeight="1" x14ac:dyDescent="0.25">
      <c r="A12" s="213" t="s">
        <v>6</v>
      </c>
      <c r="B12" s="214">
        <v>24586</v>
      </c>
      <c r="C12" s="214">
        <v>40251</v>
      </c>
      <c r="D12" s="214">
        <v>87973</v>
      </c>
      <c r="E12" s="214">
        <v>129757</v>
      </c>
      <c r="F12" s="215">
        <v>47.496390938128741</v>
      </c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145177</v>
      </c>
      <c r="C14" s="214">
        <v>81611</v>
      </c>
      <c r="D14" s="214">
        <v>221518</v>
      </c>
      <c r="E14" s="214">
        <v>171265</v>
      </c>
      <c r="F14" s="215">
        <v>-22.685741113588961</v>
      </c>
    </row>
    <row r="15" spans="1:14" ht="15.6" customHeight="1" x14ac:dyDescent="0.25">
      <c r="A15" s="213" t="s">
        <v>145</v>
      </c>
      <c r="B15" s="214">
        <v>75180</v>
      </c>
      <c r="C15" s="214">
        <v>139317</v>
      </c>
      <c r="D15" s="214">
        <v>188016</v>
      </c>
      <c r="E15" s="214">
        <v>326944</v>
      </c>
      <c r="F15" s="215">
        <v>73.89158369500467</v>
      </c>
    </row>
    <row r="16" spans="1:14" ht="15.6" customHeight="1" x14ac:dyDescent="0.5">
      <c r="A16" s="213" t="s">
        <v>144</v>
      </c>
      <c r="B16" s="214">
        <v>270187</v>
      </c>
      <c r="C16" s="214">
        <v>166902</v>
      </c>
      <c r="D16" s="214">
        <v>492976</v>
      </c>
      <c r="E16" s="214">
        <v>333468</v>
      </c>
      <c r="F16" s="215">
        <v>-32.356139041251502</v>
      </c>
      <c r="G16" s="1"/>
    </row>
    <row r="17" spans="1:7" ht="15.6" customHeight="1" x14ac:dyDescent="0.35">
      <c r="A17" s="213" t="s">
        <v>150</v>
      </c>
      <c r="B17" s="214">
        <v>86667</v>
      </c>
      <c r="C17" s="214">
        <v>102820</v>
      </c>
      <c r="D17" s="214">
        <v>190082</v>
      </c>
      <c r="E17" s="214">
        <v>189417</v>
      </c>
      <c r="F17" s="215">
        <v>-0.34984901253143619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66321</v>
      </c>
      <c r="C19" s="214">
        <v>90284</v>
      </c>
      <c r="D19" s="214">
        <v>120710</v>
      </c>
      <c r="E19" s="214">
        <v>151588</v>
      </c>
      <c r="F19" s="215">
        <v>25.580316460939439</v>
      </c>
    </row>
    <row r="20" spans="1:7" ht="15.6" customHeight="1" x14ac:dyDescent="0.25">
      <c r="A20" s="213" t="s">
        <v>142</v>
      </c>
      <c r="B20" s="214">
        <v>151616</v>
      </c>
      <c r="C20" s="214">
        <v>163145</v>
      </c>
      <c r="D20" s="214">
        <v>361282</v>
      </c>
      <c r="E20" s="214">
        <v>394049</v>
      </c>
      <c r="F20" s="215">
        <v>9.0696464257837306</v>
      </c>
    </row>
    <row r="21" spans="1:7" ht="15.6" customHeight="1" x14ac:dyDescent="0.25">
      <c r="A21" s="213" t="s">
        <v>149</v>
      </c>
      <c r="B21" s="214">
        <v>124753</v>
      </c>
      <c r="C21" s="214">
        <v>168623</v>
      </c>
      <c r="D21" s="214">
        <v>258164</v>
      </c>
      <c r="E21" s="214">
        <v>322834</v>
      </c>
      <c r="F21" s="215">
        <v>25.049968237244538</v>
      </c>
    </row>
    <row r="22" spans="1:7" ht="15.6" customHeight="1" x14ac:dyDescent="0.25">
      <c r="A22" s="213" t="s">
        <v>146</v>
      </c>
      <c r="B22" s="214">
        <v>3</v>
      </c>
      <c r="C22" s="214">
        <v>3</v>
      </c>
      <c r="D22" s="214">
        <v>11</v>
      </c>
      <c r="E22" s="214">
        <v>3</v>
      </c>
      <c r="F22" s="215">
        <v>-72.72727272727272</v>
      </c>
    </row>
    <row r="23" spans="1:7" ht="15.6" customHeight="1" x14ac:dyDescent="0.25">
      <c r="A23" s="213" t="s">
        <v>165</v>
      </c>
      <c r="B23" s="214">
        <v>16613</v>
      </c>
      <c r="C23" s="214">
        <v>24267</v>
      </c>
      <c r="D23" s="214">
        <v>38138</v>
      </c>
      <c r="E23" s="214">
        <v>35827</v>
      </c>
      <c r="F23" s="215">
        <v>-6.0595731291625148</v>
      </c>
    </row>
    <row r="24" spans="1:7" ht="15.6" customHeight="1" x14ac:dyDescent="0.25">
      <c r="A24" s="213" t="s">
        <v>141</v>
      </c>
      <c r="B24" s="214">
        <v>2904</v>
      </c>
      <c r="C24" s="214">
        <v>2596</v>
      </c>
      <c r="D24" s="214">
        <v>2904</v>
      </c>
      <c r="E24" s="214">
        <v>2596</v>
      </c>
      <c r="F24" s="215">
        <v>-10.606060606060611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65115</v>
      </c>
      <c r="C26" s="214">
        <v>25973</v>
      </c>
      <c r="D26" s="214">
        <v>102489</v>
      </c>
      <c r="E26" s="214">
        <v>41992</v>
      </c>
      <c r="F26" s="215">
        <v>-59.02779810516251</v>
      </c>
    </row>
    <row r="27" spans="1:7" ht="15.6" customHeight="1" x14ac:dyDescent="0.25">
      <c r="A27" s="213" t="s">
        <v>173</v>
      </c>
      <c r="B27" s="214">
        <v>2000</v>
      </c>
      <c r="C27" s="214">
        <v>5828</v>
      </c>
      <c r="D27" s="214">
        <v>4000</v>
      </c>
      <c r="E27" s="214">
        <v>5828</v>
      </c>
      <c r="F27" s="215">
        <v>45.699999999999989</v>
      </c>
    </row>
    <row r="28" spans="1:7" ht="15.6" customHeight="1" x14ac:dyDescent="0.25">
      <c r="A28" s="213" t="s">
        <v>177</v>
      </c>
      <c r="B28" s="214">
        <v>0</v>
      </c>
      <c r="C28" s="214">
        <v>491</v>
      </c>
      <c r="D28" s="214">
        <v>0</v>
      </c>
      <c r="E28" s="214">
        <v>1383</v>
      </c>
      <c r="F28" s="215"/>
    </row>
    <row r="29" spans="1:7" ht="15.6" customHeight="1" x14ac:dyDescent="0.25">
      <c r="A29" s="213" t="s">
        <v>178</v>
      </c>
      <c r="B29" s="214">
        <v>64172</v>
      </c>
      <c r="C29" s="214">
        <v>149796</v>
      </c>
      <c r="D29" s="214">
        <v>149458</v>
      </c>
      <c r="E29" s="214">
        <v>188942</v>
      </c>
      <c r="F29" s="215">
        <v>26.418124155281081</v>
      </c>
    </row>
    <row r="30" spans="1:7" ht="15.6" customHeight="1" x14ac:dyDescent="0.25">
      <c r="A30" s="213" t="s">
        <v>179</v>
      </c>
      <c r="B30" s="214">
        <v>35964</v>
      </c>
      <c r="C30" s="214">
        <v>37706</v>
      </c>
      <c r="D30" s="214">
        <v>68925</v>
      </c>
      <c r="E30" s="214">
        <v>78914</v>
      </c>
      <c r="F30" s="215">
        <v>14.492564381574169</v>
      </c>
    </row>
    <row r="31" spans="1:7" ht="15.6" customHeight="1" x14ac:dyDescent="0.25">
      <c r="A31" s="213" t="s">
        <v>180</v>
      </c>
      <c r="B31" s="214">
        <v>416</v>
      </c>
      <c r="C31" s="214">
        <v>5311</v>
      </c>
      <c r="D31" s="214">
        <v>416</v>
      </c>
      <c r="E31" s="214">
        <v>11996</v>
      </c>
      <c r="F31" s="215">
        <v>2783.6538461538462</v>
      </c>
    </row>
    <row r="32" spans="1:7" ht="15.6" customHeight="1" x14ac:dyDescent="0.25">
      <c r="A32" s="213" t="s">
        <v>181</v>
      </c>
      <c r="B32" s="214">
        <v>48828</v>
      </c>
      <c r="C32" s="214">
        <v>53502</v>
      </c>
      <c r="D32" s="214">
        <v>90407</v>
      </c>
      <c r="E32" s="214">
        <v>115098</v>
      </c>
      <c r="F32" s="215">
        <v>27.310938312298831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 x14ac:dyDescent="0.25">
      <c r="A34" s="213" t="s">
        <v>183</v>
      </c>
      <c r="B34" s="214">
        <v>0</v>
      </c>
      <c r="C34" s="214">
        <v>6203</v>
      </c>
      <c r="D34" s="214">
        <v>0</v>
      </c>
      <c r="E34" s="214">
        <v>9617</v>
      </c>
    </row>
    <row r="35" spans="1:6" ht="15.6" customHeight="1" x14ac:dyDescent="0.25">
      <c r="A35" s="217" t="s">
        <v>153</v>
      </c>
      <c r="B35" s="218">
        <f>SUM(B7:B34)</f>
        <v>1577056</v>
      </c>
      <c r="C35" s="218">
        <f>SUM(C7:C34)</f>
        <v>1870705</v>
      </c>
      <c r="D35" s="218">
        <f>SUM(D7:D34)</f>
        <v>3083803</v>
      </c>
      <c r="E35" s="218">
        <f>SUM(E7:E34)</f>
        <v>3398900</v>
      </c>
      <c r="F35" s="219">
        <f>E35*100/D35-100</f>
        <v>10.217805741806458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14510-595D-4734-8079-3E21B057438D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x14ac:dyDescent="0.2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x14ac:dyDescent="0.2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C864D-57B1-42FE-B52A-0403ACD82C5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 x14ac:dyDescent="0.25">
      <c r="A7" s="213" t="s">
        <v>18</v>
      </c>
      <c r="B7" s="214">
        <v>3147</v>
      </c>
      <c r="C7" s="214">
        <v>6554</v>
      </c>
      <c r="D7" s="214">
        <v>8239</v>
      </c>
      <c r="E7" s="214">
        <v>9564</v>
      </c>
      <c r="F7" s="215">
        <v>16.082048792329161</v>
      </c>
      <c r="G7" s="6"/>
    </row>
    <row r="8" spans="1:14" s="33" customFormat="1" ht="15.6" customHeight="1" x14ac:dyDescent="0.2">
      <c r="A8" s="213" t="s">
        <v>11</v>
      </c>
      <c r="B8" s="214">
        <v>3789</v>
      </c>
      <c r="C8" s="214">
        <v>9599</v>
      </c>
      <c r="D8" s="214">
        <v>6321</v>
      </c>
      <c r="E8" s="214">
        <v>17112</v>
      </c>
      <c r="F8" s="215">
        <v>170.7166587565259</v>
      </c>
    </row>
    <row r="9" spans="1:14" ht="15.6" customHeight="1" x14ac:dyDescent="0.25">
      <c r="A9" s="213" t="s">
        <v>8</v>
      </c>
      <c r="B9" s="214">
        <v>26364</v>
      </c>
      <c r="C9" s="214">
        <v>43733</v>
      </c>
      <c r="D9" s="214">
        <v>51985</v>
      </c>
      <c r="E9" s="214">
        <v>80914</v>
      </c>
      <c r="F9" s="215">
        <v>55.64874483023948</v>
      </c>
      <c r="G9" s="6"/>
    </row>
    <row r="10" spans="1:14" ht="15.6" customHeight="1" x14ac:dyDescent="0.25">
      <c r="A10" s="213" t="s">
        <v>10</v>
      </c>
      <c r="B10" s="214">
        <v>51039</v>
      </c>
      <c r="C10" s="214">
        <v>111972</v>
      </c>
      <c r="D10" s="214">
        <v>113790</v>
      </c>
      <c r="E10" s="214">
        <v>204461</v>
      </c>
      <c r="F10" s="215">
        <v>79.682748923455478</v>
      </c>
    </row>
    <row r="11" spans="1:14" ht="15.6" customHeight="1" x14ac:dyDescent="0.25">
      <c r="A11" s="213" t="s">
        <v>9</v>
      </c>
      <c r="B11" s="214">
        <v>431216</v>
      </c>
      <c r="C11" s="214">
        <v>484089</v>
      </c>
      <c r="D11" s="214">
        <v>811432</v>
      </c>
      <c r="E11" s="214">
        <v>908677</v>
      </c>
      <c r="F11" s="215">
        <v>11.98436837590828</v>
      </c>
    </row>
    <row r="12" spans="1:14" ht="15.6" customHeight="1" x14ac:dyDescent="0.25">
      <c r="A12" s="213" t="s">
        <v>6</v>
      </c>
      <c r="B12" s="214">
        <v>16476</v>
      </c>
      <c r="C12" s="214">
        <v>16911</v>
      </c>
      <c r="D12" s="214">
        <v>32752</v>
      </c>
      <c r="E12" s="214">
        <v>30446</v>
      </c>
      <c r="F12" s="215">
        <v>-7.0407914020517808</v>
      </c>
    </row>
    <row r="13" spans="1:14" ht="15.6" customHeight="1" x14ac:dyDescent="0.25">
      <c r="A13" s="213" t="s">
        <v>175</v>
      </c>
      <c r="B13" s="214">
        <v>426</v>
      </c>
      <c r="C13" s="214">
        <v>79</v>
      </c>
      <c r="D13" s="214">
        <v>745</v>
      </c>
      <c r="E13" s="214">
        <v>732</v>
      </c>
      <c r="F13" s="215">
        <v>-1.744966442953015</v>
      </c>
    </row>
    <row r="14" spans="1:14" ht="15.6" customHeight="1" x14ac:dyDescent="0.25">
      <c r="A14" s="213" t="s">
        <v>148</v>
      </c>
      <c r="B14" s="214">
        <v>773889</v>
      </c>
      <c r="C14" s="214">
        <v>831849</v>
      </c>
      <c r="D14" s="214">
        <v>1465047</v>
      </c>
      <c r="E14" s="214">
        <v>1564989</v>
      </c>
      <c r="F14" s="215">
        <v>6.821760667063927</v>
      </c>
    </row>
    <row r="15" spans="1:14" ht="15.6" customHeight="1" x14ac:dyDescent="0.25">
      <c r="A15" s="213" t="s">
        <v>145</v>
      </c>
      <c r="B15" s="214">
        <v>231737</v>
      </c>
      <c r="C15" s="214">
        <v>251229</v>
      </c>
      <c r="D15" s="214">
        <v>455966</v>
      </c>
      <c r="E15" s="214">
        <v>466868</v>
      </c>
      <c r="F15" s="215">
        <v>2.3909677475952118</v>
      </c>
    </row>
    <row r="16" spans="1:14" ht="15.6" customHeight="1" x14ac:dyDescent="0.5">
      <c r="A16" s="213" t="s">
        <v>144</v>
      </c>
      <c r="B16" s="214">
        <v>24676</v>
      </c>
      <c r="C16" s="214">
        <v>24821</v>
      </c>
      <c r="D16" s="214">
        <v>45419</v>
      </c>
      <c r="E16" s="214">
        <v>55766</v>
      </c>
      <c r="F16" s="215">
        <v>22.78121491005966</v>
      </c>
      <c r="G16" s="1"/>
    </row>
    <row r="17" spans="1:8" ht="15.6" customHeight="1" x14ac:dyDescent="0.35">
      <c r="A17" s="213" t="s">
        <v>150</v>
      </c>
      <c r="B17" s="214">
        <v>53539</v>
      </c>
      <c r="C17" s="214">
        <v>64094</v>
      </c>
      <c r="D17" s="214">
        <v>94139</v>
      </c>
      <c r="E17" s="214">
        <v>128190</v>
      </c>
      <c r="F17" s="215">
        <v>36.170981208638302</v>
      </c>
      <c r="G17" s="2"/>
    </row>
    <row r="18" spans="1:8" ht="15.6" customHeight="1" x14ac:dyDescent="0.25">
      <c r="A18" s="213" t="s">
        <v>147</v>
      </c>
      <c r="B18" s="214">
        <v>0</v>
      </c>
      <c r="C18" s="214">
        <v>39</v>
      </c>
      <c r="D18" s="214">
        <v>0</v>
      </c>
      <c r="E18" s="214">
        <v>39</v>
      </c>
      <c r="F18" s="215"/>
    </row>
    <row r="19" spans="1:8" ht="15.6" customHeight="1" x14ac:dyDescent="0.25">
      <c r="A19" s="213" t="s">
        <v>143</v>
      </c>
      <c r="B19" s="214">
        <v>25965</v>
      </c>
      <c r="C19" s="214">
        <v>40552</v>
      </c>
      <c r="D19" s="214">
        <v>71546</v>
      </c>
      <c r="E19" s="214">
        <v>85217</v>
      </c>
      <c r="F19" s="215">
        <v>19.107986470242921</v>
      </c>
      <c r="H19" s="225"/>
    </row>
    <row r="20" spans="1:8" ht="15.6" customHeight="1" x14ac:dyDescent="0.25">
      <c r="A20" s="213" t="s">
        <v>142</v>
      </c>
      <c r="B20" s="214">
        <v>56337</v>
      </c>
      <c r="C20" s="214">
        <v>78405</v>
      </c>
      <c r="D20" s="214">
        <v>107981</v>
      </c>
      <c r="E20" s="214">
        <v>134449</v>
      </c>
      <c r="F20" s="215">
        <v>24.51171965438364</v>
      </c>
    </row>
    <row r="21" spans="1:8" ht="15.6" customHeight="1" x14ac:dyDescent="0.25">
      <c r="A21" s="213" t="s">
        <v>149</v>
      </c>
      <c r="B21" s="214">
        <v>13062</v>
      </c>
      <c r="C21" s="214">
        <v>11061</v>
      </c>
      <c r="D21" s="214">
        <v>35420</v>
      </c>
      <c r="E21" s="214">
        <v>37288</v>
      </c>
      <c r="F21" s="215">
        <v>5.273856578204402</v>
      </c>
    </row>
    <row r="22" spans="1:8" ht="15.6" customHeight="1" x14ac:dyDescent="0.25">
      <c r="A22" s="213" t="s">
        <v>146</v>
      </c>
      <c r="B22" s="214">
        <v>18148</v>
      </c>
      <c r="C22" s="214">
        <v>15399</v>
      </c>
      <c r="D22" s="214">
        <v>34519</v>
      </c>
      <c r="E22" s="214">
        <v>35170</v>
      </c>
      <c r="F22" s="215">
        <v>1.885917900286799</v>
      </c>
    </row>
    <row r="23" spans="1:8" ht="15.6" customHeight="1" x14ac:dyDescent="0.25">
      <c r="A23" s="213" t="s">
        <v>165</v>
      </c>
      <c r="B23" s="214">
        <v>16793</v>
      </c>
      <c r="C23" s="214">
        <v>9621</v>
      </c>
      <c r="D23" s="214">
        <v>31370</v>
      </c>
      <c r="E23" s="214">
        <v>20221</v>
      </c>
      <c r="F23" s="215">
        <v>-35.540325151418557</v>
      </c>
    </row>
    <row r="24" spans="1:8" ht="15.6" customHeight="1" x14ac:dyDescent="0.25">
      <c r="A24" s="213" t="s">
        <v>141</v>
      </c>
      <c r="B24" s="214">
        <v>53890</v>
      </c>
      <c r="C24" s="214">
        <v>41116</v>
      </c>
      <c r="D24" s="214">
        <v>107594</v>
      </c>
      <c r="E24" s="214">
        <v>88245</v>
      </c>
      <c r="F24" s="215">
        <v>-17.98334479617823</v>
      </c>
    </row>
    <row r="25" spans="1:8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 x14ac:dyDescent="0.25">
      <c r="A26" s="213" t="s">
        <v>152</v>
      </c>
      <c r="B26" s="214">
        <v>4689</v>
      </c>
      <c r="C26" s="214">
        <v>7579</v>
      </c>
      <c r="D26" s="214">
        <v>8852</v>
      </c>
      <c r="E26" s="214">
        <v>13424</v>
      </c>
      <c r="F26" s="215">
        <v>51.649344780840487</v>
      </c>
    </row>
    <row r="27" spans="1:8" ht="15.6" customHeight="1" x14ac:dyDescent="0.25">
      <c r="A27" s="213" t="s">
        <v>173</v>
      </c>
      <c r="B27" s="214">
        <v>115807</v>
      </c>
      <c r="C27" s="214">
        <v>91138</v>
      </c>
      <c r="D27" s="214">
        <v>168340</v>
      </c>
      <c r="E27" s="214">
        <v>138548</v>
      </c>
      <c r="F27" s="215">
        <v>-17.697516930022569</v>
      </c>
    </row>
    <row r="28" spans="1:8" ht="15.6" customHeight="1" x14ac:dyDescent="0.25">
      <c r="A28" s="213" t="s">
        <v>177</v>
      </c>
      <c r="B28" s="214">
        <v>8847</v>
      </c>
      <c r="C28" s="214">
        <v>9565</v>
      </c>
      <c r="D28" s="214">
        <v>25660</v>
      </c>
      <c r="E28" s="214">
        <v>22462</v>
      </c>
      <c r="F28" s="215">
        <v>-12.462977396726419</v>
      </c>
    </row>
    <row r="29" spans="1:8" ht="15.6" customHeight="1" x14ac:dyDescent="0.25">
      <c r="A29" s="213" t="s">
        <v>178</v>
      </c>
      <c r="B29" s="214">
        <v>118695</v>
      </c>
      <c r="C29" s="214">
        <v>136433</v>
      </c>
      <c r="D29" s="214">
        <v>227420</v>
      </c>
      <c r="E29" s="214">
        <v>230047</v>
      </c>
      <c r="F29" s="215">
        <v>1.1551314748043211</v>
      </c>
    </row>
    <row r="30" spans="1:8" ht="15.6" customHeight="1" x14ac:dyDescent="0.25">
      <c r="A30" s="213" t="s">
        <v>179</v>
      </c>
      <c r="B30" s="214">
        <v>14354</v>
      </c>
      <c r="C30" s="214">
        <v>41214</v>
      </c>
      <c r="D30" s="214">
        <v>36414</v>
      </c>
      <c r="E30" s="214">
        <v>52588</v>
      </c>
      <c r="F30" s="215">
        <v>44.41698247926621</v>
      </c>
    </row>
    <row r="31" spans="1:8" ht="15.6" customHeight="1" x14ac:dyDescent="0.25">
      <c r="A31" s="213" t="s">
        <v>180</v>
      </c>
      <c r="B31" s="214">
        <v>35212</v>
      </c>
      <c r="C31" s="214">
        <v>52548</v>
      </c>
      <c r="D31" s="214">
        <v>78577</v>
      </c>
      <c r="E31" s="214">
        <v>105059</v>
      </c>
      <c r="F31" s="215">
        <v>33.701973860035373</v>
      </c>
    </row>
    <row r="32" spans="1:8" ht="15.6" customHeight="1" x14ac:dyDescent="0.25">
      <c r="A32" s="213" t="s">
        <v>181</v>
      </c>
      <c r="B32" s="214">
        <v>1131752</v>
      </c>
      <c r="C32" s="214">
        <v>1135513</v>
      </c>
      <c r="D32" s="214">
        <v>2089042</v>
      </c>
      <c r="E32" s="214">
        <v>2162964</v>
      </c>
      <c r="F32" s="215">
        <v>3.5385597800331401</v>
      </c>
    </row>
    <row r="33" spans="1:6" ht="15.6" customHeight="1" x14ac:dyDescent="0.25">
      <c r="A33" s="213" t="s">
        <v>182</v>
      </c>
      <c r="B33" s="214">
        <v>176307</v>
      </c>
      <c r="C33" s="214">
        <v>172841</v>
      </c>
      <c r="D33" s="214">
        <v>314382</v>
      </c>
      <c r="E33" s="214">
        <v>278945</v>
      </c>
      <c r="F33" s="215">
        <v>-11.271955773549379</v>
      </c>
    </row>
    <row r="34" spans="1:6" ht="15.6" customHeight="1" x14ac:dyDescent="0.25">
      <c r="A34" s="213" t="s">
        <v>183</v>
      </c>
      <c r="B34" s="214">
        <v>21065</v>
      </c>
      <c r="C34" s="214">
        <v>15679</v>
      </c>
      <c r="D34" s="214">
        <v>42639</v>
      </c>
      <c r="E34" s="214">
        <v>42017</v>
      </c>
      <c r="F34" s="215">
        <v>-1.4587584136588561</v>
      </c>
    </row>
    <row r="35" spans="1:6" ht="15.6" customHeight="1" x14ac:dyDescent="0.25">
      <c r="A35" s="217" t="s">
        <v>153</v>
      </c>
      <c r="B35" s="218">
        <f>SUM(B7:B34)</f>
        <v>3427221</v>
      </c>
      <c r="C35" s="218">
        <f>SUM(C7:C34)</f>
        <v>3703633</v>
      </c>
      <c r="D35" s="218">
        <f>SUM(D7:D34)</f>
        <v>6465591</v>
      </c>
      <c r="E35" s="218">
        <f>SUM(E7:E34)</f>
        <v>6914402</v>
      </c>
      <c r="F35" s="219">
        <f>E35*100/D35-100</f>
        <v>6.9415309443483153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D9093-136F-4E66-9D6C-D9CF0363632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C2802-6A76-4E5E-AF20-EE8BF206A09A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195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 x14ac:dyDescent="0.3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197</v>
      </c>
    </row>
    <row r="3" spans="1:42" ht="15" customHeight="1" x14ac:dyDescent="0.2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</row>
    <row r="4" spans="1:42" ht="15" customHeight="1" x14ac:dyDescent="0.2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 x14ac:dyDescent="0.2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199</v>
      </c>
      <c r="AA6" s="234"/>
      <c r="AF6" s="234" t="s">
        <v>200</v>
      </c>
      <c r="AG6" s="234"/>
      <c r="AL6" s="234" t="s">
        <v>201</v>
      </c>
      <c r="AM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 x14ac:dyDescent="0.2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202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202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202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 x14ac:dyDescent="0.2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203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203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203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 x14ac:dyDescent="0.2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204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204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204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 x14ac:dyDescent="0.2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205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205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205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 x14ac:dyDescent="0.2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206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206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206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 x14ac:dyDescent="0.2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207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207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207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 x14ac:dyDescent="0.2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208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208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208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 x14ac:dyDescent="0.2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209</v>
      </c>
      <c r="AA15" s="236">
        <v>48198107</v>
      </c>
      <c r="AB15" s="236">
        <v>42978437</v>
      </c>
      <c r="AC15" s="236">
        <v>48800280</v>
      </c>
      <c r="AD15" s="236"/>
      <c r="AF15" s="230" t="s">
        <v>209</v>
      </c>
      <c r="AG15" s="236">
        <v>17632595</v>
      </c>
      <c r="AH15" s="236">
        <v>14001773</v>
      </c>
      <c r="AI15" s="236">
        <v>16512152</v>
      </c>
      <c r="AJ15" s="236"/>
      <c r="AL15" s="230" t="s">
        <v>209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 x14ac:dyDescent="0.2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210</v>
      </c>
      <c r="AA16" s="236">
        <v>46635887</v>
      </c>
      <c r="AB16" s="236">
        <v>43349327</v>
      </c>
      <c r="AC16" s="236">
        <v>45052533</v>
      </c>
      <c r="AD16" s="236"/>
      <c r="AF16" s="230" t="s">
        <v>210</v>
      </c>
      <c r="AG16" s="236">
        <v>15419568</v>
      </c>
      <c r="AH16" s="236">
        <v>13231512</v>
      </c>
      <c r="AI16" s="236">
        <v>14197332</v>
      </c>
      <c r="AJ16" s="236"/>
      <c r="AL16" s="230" t="s">
        <v>210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 x14ac:dyDescent="0.2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211</v>
      </c>
      <c r="AA17" s="236">
        <v>48624088</v>
      </c>
      <c r="AB17" s="236">
        <v>45985008</v>
      </c>
      <c r="AC17" s="236">
        <v>46987477</v>
      </c>
      <c r="AD17" s="236"/>
      <c r="AF17" s="230" t="s">
        <v>211</v>
      </c>
      <c r="AG17" s="236">
        <v>15747355</v>
      </c>
      <c r="AH17" s="236">
        <v>13918205</v>
      </c>
      <c r="AI17" s="236">
        <v>15124052</v>
      </c>
      <c r="AJ17" s="236"/>
      <c r="AL17" s="230" t="s">
        <v>211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 x14ac:dyDescent="0.2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212</v>
      </c>
      <c r="AA18" s="236">
        <v>43594127</v>
      </c>
      <c r="AB18" s="236">
        <v>43641437</v>
      </c>
      <c r="AC18" s="236">
        <v>45669918</v>
      </c>
      <c r="AD18" s="236"/>
      <c r="AF18" s="230" t="s">
        <v>212</v>
      </c>
      <c r="AG18" s="236">
        <v>13891905</v>
      </c>
      <c r="AH18" s="236">
        <v>12143165</v>
      </c>
      <c r="AI18" s="236">
        <v>14606259</v>
      </c>
      <c r="AJ18" s="236"/>
      <c r="AL18" s="230" t="s">
        <v>212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 x14ac:dyDescent="0.2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213</v>
      </c>
      <c r="AA19" s="236">
        <v>43965686</v>
      </c>
      <c r="AB19" s="236">
        <v>43897248</v>
      </c>
      <c r="AC19" s="236">
        <v>46519669</v>
      </c>
      <c r="AD19" s="236"/>
      <c r="AF19" s="230" t="s">
        <v>213</v>
      </c>
      <c r="AG19" s="236">
        <v>15094063</v>
      </c>
      <c r="AH19" s="236">
        <v>13745088</v>
      </c>
      <c r="AI19" s="236">
        <v>14827296</v>
      </c>
      <c r="AJ19" s="236"/>
      <c r="AL19" s="230" t="s">
        <v>213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 x14ac:dyDescent="0.2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 x14ac:dyDescent="0.2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 x14ac:dyDescent="0.2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 x14ac:dyDescent="0.2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 x14ac:dyDescent="0.2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 x14ac:dyDescent="0.2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 x14ac:dyDescent="0.2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214</v>
      </c>
      <c r="AA33" s="234"/>
      <c r="AB33" s="234"/>
      <c r="AF33" s="234" t="s">
        <v>215</v>
      </c>
      <c r="AG33" s="234"/>
      <c r="AL33" s="234" t="s">
        <v>216</v>
      </c>
      <c r="AM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 x14ac:dyDescent="0.2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202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202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202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 x14ac:dyDescent="0.2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203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203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203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 x14ac:dyDescent="0.2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204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204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204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 x14ac:dyDescent="0.2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205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205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205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 x14ac:dyDescent="0.2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206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206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206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 x14ac:dyDescent="0.2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207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207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207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 x14ac:dyDescent="0.2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208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208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208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 x14ac:dyDescent="0.2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209</v>
      </c>
      <c r="AA42" s="236">
        <v>21902550</v>
      </c>
      <c r="AB42" s="236">
        <v>21829983</v>
      </c>
      <c r="AC42" s="236">
        <v>23119760</v>
      </c>
      <c r="AD42" s="236"/>
      <c r="AF42" s="230" t="s">
        <v>209</v>
      </c>
      <c r="AG42" s="236">
        <v>16173912</v>
      </c>
      <c r="AH42" s="236">
        <v>16721585</v>
      </c>
      <c r="AI42" s="236">
        <v>16886911</v>
      </c>
      <c r="AJ42" s="236"/>
      <c r="AL42" s="230" t="s">
        <v>209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210</v>
      </c>
      <c r="AA43" s="236">
        <v>21969911</v>
      </c>
      <c r="AB43" s="236">
        <v>21967773</v>
      </c>
      <c r="AC43" s="236">
        <v>22394269</v>
      </c>
      <c r="AD43" s="236"/>
      <c r="AF43" s="230" t="s">
        <v>210</v>
      </c>
      <c r="AG43" s="236">
        <v>15730480</v>
      </c>
      <c r="AH43" s="236">
        <v>16527782</v>
      </c>
      <c r="AI43" s="236">
        <v>15999030</v>
      </c>
      <c r="AJ43" s="236"/>
      <c r="AL43" s="230" t="s">
        <v>210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 x14ac:dyDescent="0.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211</v>
      </c>
      <c r="AA44" s="236">
        <v>23848860</v>
      </c>
      <c r="AB44" s="236">
        <v>23542586</v>
      </c>
      <c r="AC44" s="236">
        <v>23042069</v>
      </c>
      <c r="AD44" s="236"/>
      <c r="AF44" s="230" t="s">
        <v>211</v>
      </c>
      <c r="AG44" s="236">
        <v>16909291</v>
      </c>
      <c r="AH44" s="236">
        <v>17663441</v>
      </c>
      <c r="AI44" s="236">
        <v>16285920</v>
      </c>
      <c r="AJ44" s="236"/>
      <c r="AL44" s="230" t="s">
        <v>211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 x14ac:dyDescent="0.2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212</v>
      </c>
      <c r="AA45" s="236">
        <v>21694089</v>
      </c>
      <c r="AB45" s="236">
        <v>23498333</v>
      </c>
      <c r="AC45" s="236">
        <v>23050267</v>
      </c>
      <c r="AD45" s="236"/>
      <c r="AF45" s="230" t="s">
        <v>212</v>
      </c>
      <c r="AG45" s="236">
        <v>15188037</v>
      </c>
      <c r="AH45" s="236">
        <v>17495635</v>
      </c>
      <c r="AI45" s="236">
        <v>16197439</v>
      </c>
      <c r="AJ45" s="236"/>
      <c r="AL45" s="230" t="s">
        <v>212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 x14ac:dyDescent="0.2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213</v>
      </c>
      <c r="AA46" s="236">
        <v>20944890</v>
      </c>
      <c r="AB46" s="236">
        <v>23129018</v>
      </c>
      <c r="AC46" s="236">
        <v>23101926</v>
      </c>
      <c r="AD46" s="236"/>
      <c r="AF46" s="230" t="s">
        <v>213</v>
      </c>
      <c r="AG46" s="236">
        <v>15091336</v>
      </c>
      <c r="AH46" s="236">
        <v>17404768</v>
      </c>
      <c r="AI46" s="236">
        <v>16403302</v>
      </c>
      <c r="AJ46" s="236"/>
      <c r="AL46" s="230" t="s">
        <v>213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 x14ac:dyDescent="0.2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 x14ac:dyDescent="0.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 x14ac:dyDescent="0.2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A2F0-255C-4C34-A1FF-10F36A357955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 x14ac:dyDescent="0.25">
      <c r="B1" s="228" t="s">
        <v>217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218</v>
      </c>
    </row>
    <row r="2" spans="1:39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219</v>
      </c>
    </row>
    <row r="3" spans="1:39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220</v>
      </c>
    </row>
    <row r="4" spans="1:39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221</v>
      </c>
    </row>
    <row r="5" spans="1:39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  <c r="Z6" s="242" t="s">
        <v>199</v>
      </c>
      <c r="AA6" s="241"/>
      <c r="AC6" s="240"/>
      <c r="AD6" s="242" t="s">
        <v>200</v>
      </c>
      <c r="AE6" s="241"/>
      <c r="AG6" s="240"/>
      <c r="AH6" s="242" t="s">
        <v>201</v>
      </c>
      <c r="AI6" s="241"/>
      <c r="AK6" s="240"/>
    </row>
    <row r="7" spans="1:39" ht="15" customHeight="1" thickBot="1" x14ac:dyDescent="0.3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202</v>
      </c>
      <c r="AA8" s="241">
        <v>-7.2201224602575137E-2</v>
      </c>
      <c r="AB8" s="241">
        <v>0.10032763489485419</v>
      </c>
      <c r="AC8" s="240"/>
      <c r="AD8" s="240" t="s">
        <v>202</v>
      </c>
      <c r="AE8" s="241">
        <v>-0.17792630991703062</v>
      </c>
      <c r="AF8" s="241">
        <v>0.14856750269498575</v>
      </c>
      <c r="AG8" s="240"/>
      <c r="AH8" s="240" t="s">
        <v>202</v>
      </c>
      <c r="AI8" s="241">
        <v>-8.8871832047763069E-2</v>
      </c>
      <c r="AJ8" s="241">
        <v>0.26391040888376266</v>
      </c>
      <c r="AK8" s="240"/>
      <c r="AL8" s="244" t="s">
        <v>222</v>
      </c>
      <c r="AM8" s="245">
        <v>2022</v>
      </c>
    </row>
    <row r="9" spans="1:39" ht="15" customHeight="1" thickBot="1" x14ac:dyDescent="0.3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203</v>
      </c>
      <c r="AA9" s="241">
        <v>-6.6668414505015788E-2</v>
      </c>
      <c r="AB9" s="241">
        <v>9.3288286965419326E-2</v>
      </c>
      <c r="AC9" s="240"/>
      <c r="AD9" s="240" t="s">
        <v>203</v>
      </c>
      <c r="AE9" s="241">
        <v>-0.15681915443965877</v>
      </c>
      <c r="AF9" s="241">
        <v>0.14900524483073341</v>
      </c>
      <c r="AG9" s="240"/>
      <c r="AH9" s="240" t="s">
        <v>203</v>
      </c>
      <c r="AI9" s="241">
        <v>-7.108549272914047E-2</v>
      </c>
      <c r="AJ9" s="241">
        <v>0.24027416704411322</v>
      </c>
      <c r="AK9" s="240"/>
      <c r="AL9" s="246" t="s">
        <v>223</v>
      </c>
      <c r="AM9" s="247">
        <v>2021</v>
      </c>
    </row>
    <row r="10" spans="1:39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204</v>
      </c>
      <c r="AA10" s="241">
        <v>-2.8344070185333834E-2</v>
      </c>
      <c r="AB10" s="241">
        <v>5.6148488778304542E-2</v>
      </c>
      <c r="AC10" s="240"/>
      <c r="AD10" s="240" t="s">
        <v>204</v>
      </c>
      <c r="AE10" s="241">
        <v>-0.11696213495499108</v>
      </c>
      <c r="AF10" s="241">
        <v>0.11245768695199644</v>
      </c>
      <c r="AG10" s="240"/>
      <c r="AH10" s="240" t="s">
        <v>204</v>
      </c>
      <c r="AI10" s="241">
        <v>-1.7593952076477848E-2</v>
      </c>
      <c r="AJ10" s="241">
        <v>0.1387519431196732</v>
      </c>
      <c r="AK10" s="240"/>
    </row>
    <row r="11" spans="1:39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205</v>
      </c>
      <c r="AA11" s="241">
        <v>-5.7325572809745044E-4</v>
      </c>
      <c r="AB11" s="241">
        <v>5.8997513498875519E-2</v>
      </c>
      <c r="AC11" s="240"/>
      <c r="AD11" s="240" t="s">
        <v>205</v>
      </c>
      <c r="AE11" s="241">
        <v>-0.11595235834858542</v>
      </c>
      <c r="AF11" s="241">
        <v>0.13223409586123908</v>
      </c>
      <c r="AG11" s="240"/>
      <c r="AH11" s="240" t="s">
        <v>205</v>
      </c>
      <c r="AI11" s="241">
        <v>3.3997020675711698E-2</v>
      </c>
      <c r="AJ11" s="241">
        <v>0.12524430974707529</v>
      </c>
      <c r="AK11" s="240"/>
    </row>
    <row r="12" spans="1:39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206</v>
      </c>
      <c r="AA12" s="241">
        <v>3.390670658299328E-2</v>
      </c>
      <c r="AB12" s="241">
        <v>7.3313610554215536E-2</v>
      </c>
      <c r="AC12" s="240"/>
      <c r="AD12" s="240" t="s">
        <v>206</v>
      </c>
      <c r="AE12" s="241">
        <v>-7.7024265100422581E-2</v>
      </c>
      <c r="AF12" s="241">
        <v>0.12498097655058843</v>
      </c>
      <c r="AG12" s="240"/>
      <c r="AH12" s="240" t="s">
        <v>206</v>
      </c>
      <c r="AI12" s="241">
        <v>8.9313646457463564E-2</v>
      </c>
      <c r="AJ12" s="241">
        <v>0.13890323046813166</v>
      </c>
      <c r="AK12" s="240"/>
    </row>
    <row r="13" spans="1:39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207</v>
      </c>
      <c r="AA13" s="241">
        <v>4.6953426504110073E-2</v>
      </c>
      <c r="AB13" s="241">
        <v>7.3439596797486642E-2</v>
      </c>
      <c r="AC13" s="240"/>
      <c r="AD13" s="240" t="s">
        <v>207</v>
      </c>
      <c r="AE13" s="241">
        <v>-5.9606414433635138E-2</v>
      </c>
      <c r="AF13" s="241">
        <v>0.12482933296494295</v>
      </c>
      <c r="AG13" s="240"/>
      <c r="AH13" s="240" t="s">
        <v>207</v>
      </c>
      <c r="AI13" s="241">
        <v>0.1047887990879228</v>
      </c>
      <c r="AJ13" s="241">
        <v>0.1370323317680443</v>
      </c>
      <c r="AK13" s="240"/>
    </row>
    <row r="14" spans="1:39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208</v>
      </c>
      <c r="AA14" s="241">
        <v>5.321626473091072E-2</v>
      </c>
      <c r="AB14" s="241">
        <v>6.9328686383827859E-2</v>
      </c>
      <c r="AC14" s="240"/>
      <c r="AD14" s="240" t="s">
        <v>208</v>
      </c>
      <c r="AE14" s="241">
        <v>-4.2766537305600705E-2</v>
      </c>
      <c r="AF14" s="241">
        <v>0.12420096505996853</v>
      </c>
      <c r="AG14" s="240"/>
      <c r="AH14" s="240" t="s">
        <v>208</v>
      </c>
      <c r="AI14" s="241">
        <v>0.12234334972297461</v>
      </c>
      <c r="AJ14" s="241">
        <v>0.12142355404340237</v>
      </c>
      <c r="AK14" s="240"/>
    </row>
    <row r="15" spans="1:39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209</v>
      </c>
      <c r="AA15" s="241">
        <v>6.3655221527360764E-2</v>
      </c>
      <c r="AC15" s="240"/>
      <c r="AD15" s="240" t="s">
        <v>209</v>
      </c>
      <c r="AE15" s="241">
        <v>-1.5460735481822497E-2</v>
      </c>
      <c r="AG15" s="240"/>
      <c r="AH15" s="240" t="s">
        <v>209</v>
      </c>
      <c r="AI15" s="241">
        <v>0.14209143876768907</v>
      </c>
      <c r="AK15" s="240"/>
    </row>
    <row r="16" spans="1:39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210</v>
      </c>
      <c r="AA16" s="241">
        <v>6.0889961969038495E-2</v>
      </c>
      <c r="AC16" s="240"/>
      <c r="AD16" s="240" t="s">
        <v>210</v>
      </c>
      <c r="AE16" s="241">
        <v>-6.2521025784393206E-3</v>
      </c>
      <c r="AG16" s="240"/>
      <c r="AH16" s="240" t="s">
        <v>210</v>
      </c>
      <c r="AI16" s="241">
        <v>0.12490043182571028</v>
      </c>
      <c r="AK16" s="240"/>
    </row>
    <row r="17" spans="1:37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211</v>
      </c>
      <c r="AA17" s="241">
        <v>5.6689476150910849E-2</v>
      </c>
      <c r="AC17" s="240"/>
      <c r="AD17" s="240" t="s">
        <v>211</v>
      </c>
      <c r="AE17" s="241">
        <v>2.9161693914144847E-3</v>
      </c>
      <c r="AG17" s="240"/>
      <c r="AH17" s="240" t="s">
        <v>211</v>
      </c>
      <c r="AI17" s="241">
        <v>0.11001445710713412</v>
      </c>
      <c r="AK17" s="240"/>
    </row>
    <row r="18" spans="1:37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212</v>
      </c>
      <c r="AA18" s="241">
        <v>5.5744720786396015E-2</v>
      </c>
      <c r="AC18" s="240"/>
      <c r="AD18" s="240" t="s">
        <v>212</v>
      </c>
      <c r="AE18" s="241">
        <v>1.8766975941681495E-2</v>
      </c>
      <c r="AG18" s="240"/>
      <c r="AH18" s="240" t="s">
        <v>212</v>
      </c>
      <c r="AI18" s="241">
        <v>9.4031503256254603E-2</v>
      </c>
      <c r="AK18" s="240"/>
    </row>
    <row r="19" spans="1:37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213</v>
      </c>
      <c r="AA19" s="241">
        <v>5.608495042650645E-2</v>
      </c>
      <c r="AC19" s="240"/>
      <c r="AD19" s="240" t="s">
        <v>213</v>
      </c>
      <c r="AE19" s="241">
        <v>2.3705487428082678E-2</v>
      </c>
      <c r="AG19" s="240"/>
      <c r="AH19" s="240" t="s">
        <v>213</v>
      </c>
      <c r="AI19" s="241">
        <v>0.10195977755221521</v>
      </c>
      <c r="AK19" s="240"/>
    </row>
    <row r="20" spans="1:37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214</v>
      </c>
      <c r="AA33" s="241"/>
      <c r="AC33" s="240"/>
      <c r="AD33" s="242" t="s">
        <v>215</v>
      </c>
      <c r="AE33" s="241"/>
      <c r="AG33" s="240"/>
      <c r="AH33" s="242" t="s">
        <v>216</v>
      </c>
      <c r="AI33" s="241"/>
      <c r="AK33" s="240"/>
    </row>
    <row r="34" spans="1:39" ht="15" customHeight="1" thickBot="1" x14ac:dyDescent="0.3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202</v>
      </c>
      <c r="AA35" s="241">
        <v>1.107712372789095E-2</v>
      </c>
      <c r="AB35" s="241">
        <v>1.3617729202092192E-2</v>
      </c>
      <c r="AC35" s="240"/>
      <c r="AD35" s="240" t="s">
        <v>202</v>
      </c>
      <c r="AE35" s="241">
        <v>5.7702178807125935E-2</v>
      </c>
      <c r="AF35" s="241">
        <v>-4.2899690826657774E-2</v>
      </c>
      <c r="AG35" s="240"/>
      <c r="AH35" s="240" t="s">
        <v>202</v>
      </c>
      <c r="AI35" s="241">
        <v>3.5561986624737897E-2</v>
      </c>
      <c r="AJ35" s="241">
        <v>-1.7596698122723069E-2</v>
      </c>
      <c r="AK35" s="240"/>
      <c r="AL35" s="244" t="s">
        <v>224</v>
      </c>
      <c r="AM35" s="245">
        <v>2022</v>
      </c>
    </row>
    <row r="36" spans="1:39" ht="15" customHeight="1" thickBot="1" x14ac:dyDescent="0.3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203</v>
      </c>
      <c r="AA36" s="241">
        <v>-2.6407888128539979E-3</v>
      </c>
      <c r="AB36" s="241">
        <v>5.0830838375992473E-3</v>
      </c>
      <c r="AC36" s="240"/>
      <c r="AD36" s="240" t="s">
        <v>203</v>
      </c>
      <c r="AE36" s="241">
        <v>3.552762386362019E-2</v>
      </c>
      <c r="AF36" s="241">
        <v>-4.7422795923507836E-2</v>
      </c>
      <c r="AG36" s="240"/>
      <c r="AH36" s="240" t="s">
        <v>203</v>
      </c>
      <c r="AI36" s="241">
        <v>1.2245191833654018E-2</v>
      </c>
      <c r="AJ36" s="241">
        <v>-1.5256137090447481E-2</v>
      </c>
      <c r="AK36" s="240"/>
      <c r="AL36" s="246" t="s">
        <v>225</v>
      </c>
      <c r="AM36" s="247">
        <v>2021</v>
      </c>
    </row>
    <row r="37" spans="1:39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204</v>
      </c>
      <c r="AA37" s="241">
        <v>2.8855395171990778E-2</v>
      </c>
      <c r="AB37" s="241">
        <v>-1.284478356427286E-2</v>
      </c>
      <c r="AC37" s="240"/>
      <c r="AD37" s="240" t="s">
        <v>204</v>
      </c>
      <c r="AE37" s="241">
        <v>5.0681658217141885E-2</v>
      </c>
      <c r="AF37" s="241">
        <v>-5.55630587123494E-2</v>
      </c>
      <c r="AG37" s="240"/>
      <c r="AH37" s="240" t="s">
        <v>204</v>
      </c>
      <c r="AI37" s="241">
        <v>4.1217445412865886E-2</v>
      </c>
      <c r="AJ37" s="241">
        <v>-3.2306988207925116E-2</v>
      </c>
      <c r="AK37" s="240"/>
    </row>
    <row r="38" spans="1:39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205</v>
      </c>
      <c r="AA38" s="241">
        <v>6.8715312845533699E-2</v>
      </c>
      <c r="AB38" s="241">
        <v>-1.2023722822037683E-2</v>
      </c>
      <c r="AC38" s="240"/>
      <c r="AD38" s="240" t="s">
        <v>205</v>
      </c>
      <c r="AE38" s="241">
        <v>6.7634882360427612E-2</v>
      </c>
      <c r="AF38" s="241">
        <v>-5.2026269293068451E-2</v>
      </c>
      <c r="AG38" s="240"/>
      <c r="AH38" s="240" t="s">
        <v>205</v>
      </c>
      <c r="AI38" s="241">
        <v>6.8522051849220555E-2</v>
      </c>
      <c r="AJ38" s="241">
        <v>-2.7999117117938396E-2</v>
      </c>
      <c r="AK38" s="240"/>
    </row>
    <row r="39" spans="1:39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206</v>
      </c>
      <c r="AA39" s="241">
        <v>9.2903636992539868E-2</v>
      </c>
      <c r="AB39" s="241">
        <v>1.3513406253361638E-2</v>
      </c>
      <c r="AC39" s="240"/>
      <c r="AD39" s="240" t="s">
        <v>206</v>
      </c>
      <c r="AE39" s="241">
        <v>8.0935625370566977E-2</v>
      </c>
      <c r="AF39" s="241">
        <v>-2.376697641821451E-2</v>
      </c>
      <c r="AG39" s="240"/>
      <c r="AH39" s="240" t="s">
        <v>206</v>
      </c>
      <c r="AI39" s="241">
        <v>8.6158597028014441E-2</v>
      </c>
      <c r="AJ39" s="241">
        <v>8.4440500189259633E-4</v>
      </c>
      <c r="AK39" s="240"/>
    </row>
    <row r="40" spans="1:39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207</v>
      </c>
      <c r="AA40" s="241">
        <v>0.10074488478716503</v>
      </c>
      <c r="AB40" s="241">
        <v>1.4873865078394033E-2</v>
      </c>
      <c r="AC40" s="240"/>
      <c r="AD40" s="240" t="s">
        <v>207</v>
      </c>
      <c r="AE40" s="241">
        <v>8.4121339467344292E-2</v>
      </c>
      <c r="AF40" s="241">
        <v>-2.3986076114950662E-2</v>
      </c>
      <c r="AG40" s="240"/>
      <c r="AH40" s="240" t="s">
        <v>207</v>
      </c>
      <c r="AI40" s="241">
        <v>9.8328483445521045E-2</v>
      </c>
      <c r="AJ40" s="241">
        <v>2.2550924456453457E-4</v>
      </c>
      <c r="AK40" s="240"/>
    </row>
    <row r="41" spans="1:39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208</v>
      </c>
      <c r="AA41" s="241">
        <v>9.4909456423107053E-2</v>
      </c>
      <c r="AB41" s="241">
        <v>1.2042047645319798E-2</v>
      </c>
      <c r="AC41" s="240"/>
      <c r="AD41" s="240" t="s">
        <v>208</v>
      </c>
      <c r="AE41" s="241">
        <v>7.7750834127204627E-2</v>
      </c>
      <c r="AF41" s="241">
        <v>-2.5859921395592948E-2</v>
      </c>
      <c r="AG41" s="240"/>
      <c r="AH41" s="240" t="s">
        <v>208</v>
      </c>
      <c r="AI41" s="241">
        <v>9.940200064407477E-2</v>
      </c>
      <c r="AJ41" s="241">
        <v>-3.2136817372885674E-3</v>
      </c>
      <c r="AK41" s="240"/>
    </row>
    <row r="42" spans="1:39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209</v>
      </c>
      <c r="AA42" s="241">
        <v>9.0290162283593392E-2</v>
      </c>
      <c r="AC42" s="240"/>
      <c r="AD42" s="240" t="s">
        <v>209</v>
      </c>
      <c r="AE42" s="241">
        <v>6.8637918315036045E-2</v>
      </c>
      <c r="AG42" s="240"/>
      <c r="AH42" s="240" t="s">
        <v>209</v>
      </c>
      <c r="AI42" s="241">
        <v>9.2844062944951983E-2</v>
      </c>
      <c r="AK42" s="240"/>
    </row>
    <row r="43" spans="1:39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210</v>
      </c>
      <c r="AA43" s="241">
        <v>8.2150303625241602E-2</v>
      </c>
      <c r="AC43" s="240"/>
      <c r="AD43" s="240" t="s">
        <v>210</v>
      </c>
      <c r="AE43" s="241">
        <v>5.6846746119525449E-2</v>
      </c>
      <c r="AG43" s="240"/>
      <c r="AH43" s="240" t="s">
        <v>210</v>
      </c>
      <c r="AI43" s="241">
        <v>8.5496124241785196E-2</v>
      </c>
      <c r="AK43" s="240"/>
    </row>
    <row r="44" spans="1:39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211</v>
      </c>
      <c r="AA44" s="241">
        <v>7.0817381667195894E-2</v>
      </c>
      <c r="AC44" s="240"/>
      <c r="AD44" s="240" t="s">
        <v>211</v>
      </c>
      <c r="AE44" s="241">
        <v>4.1841214184188825E-2</v>
      </c>
      <c r="AG44" s="240"/>
      <c r="AH44" s="240" t="s">
        <v>211</v>
      </c>
      <c r="AI44" s="241">
        <v>7.0526888604864404E-2</v>
      </c>
      <c r="AK44" s="240"/>
    </row>
    <row r="45" spans="1:39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212</v>
      </c>
      <c r="AA45" s="241">
        <v>6.1954659598844726E-2</v>
      </c>
      <c r="AC45" s="240"/>
      <c r="AD45" s="240" t="s">
        <v>212</v>
      </c>
      <c r="AE45" s="241">
        <v>3.0319697512395861E-2</v>
      </c>
      <c r="AG45" s="240"/>
      <c r="AH45" s="240" t="s">
        <v>212</v>
      </c>
      <c r="AI45" s="241">
        <v>6.2552353605993996E-2</v>
      </c>
      <c r="AK45" s="240"/>
    </row>
    <row r="46" spans="1:39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213</v>
      </c>
      <c r="AA46" s="241">
        <v>5.6370216489294196E-2</v>
      </c>
      <c r="AC46" s="240"/>
      <c r="AD46" s="240" t="s">
        <v>213</v>
      </c>
      <c r="AE46" s="241">
        <v>2.2421777253976812E-2</v>
      </c>
      <c r="AG46" s="240"/>
      <c r="AH46" s="240" t="s">
        <v>213</v>
      </c>
      <c r="AI46" s="241">
        <v>5.6038250010495713E-2</v>
      </c>
      <c r="AK46" s="240"/>
    </row>
    <row r="47" spans="1:39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 x14ac:dyDescent="0.25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0841-1B6C-45EB-876A-EAE34C9D3495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226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 t="s">
        <v>227</v>
      </c>
    </row>
    <row r="2" spans="1:42" ht="15" customHeight="1" x14ac:dyDescent="0.25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197</v>
      </c>
      <c r="AB2" s="39" t="s">
        <v>228</v>
      </c>
    </row>
    <row r="3" spans="1:42" ht="15" customHeight="1" x14ac:dyDescent="0.25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  <c r="AB3" s="39" t="s">
        <v>229</v>
      </c>
    </row>
    <row r="4" spans="1:42" ht="15" customHeight="1" x14ac:dyDescent="0.25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230</v>
      </c>
    </row>
    <row r="5" spans="1:42" ht="15" customHeight="1" x14ac:dyDescent="0.25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231</v>
      </c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172</v>
      </c>
      <c r="Z6" s="234" t="s">
        <v>199</v>
      </c>
      <c r="AA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199</v>
      </c>
      <c r="AE7" s="248" t="s">
        <v>200</v>
      </c>
      <c r="AH7" s="248" t="s">
        <v>201</v>
      </c>
      <c r="AP7" s="235">
        <v>2022</v>
      </c>
    </row>
    <row r="8" spans="1:42" ht="15" customHeight="1" thickBot="1" x14ac:dyDescent="0.3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202</v>
      </c>
      <c r="AA8" s="236">
        <v>46820440</v>
      </c>
      <c r="AP8" s="236">
        <v>8185760</v>
      </c>
    </row>
    <row r="9" spans="1:42" ht="15" customHeight="1" x14ac:dyDescent="0.25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203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222</v>
      </c>
      <c r="AL9" s="251">
        <v>2022</v>
      </c>
      <c r="AP9" s="236">
        <v>7406116</v>
      </c>
    </row>
    <row r="10" spans="1:42" ht="15" customHeight="1" thickBot="1" x14ac:dyDescent="0.3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204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232</v>
      </c>
      <c r="AL10" s="253">
        <v>2021</v>
      </c>
      <c r="AP10" s="236">
        <v>6819146</v>
      </c>
    </row>
    <row r="11" spans="1:42" ht="15" customHeight="1" x14ac:dyDescent="0.25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205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 x14ac:dyDescent="0.25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206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 x14ac:dyDescent="0.25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207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 x14ac:dyDescent="0.25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208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 x14ac:dyDescent="0.25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209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 x14ac:dyDescent="0.25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210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 x14ac:dyDescent="0.25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211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 x14ac:dyDescent="0.25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212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 x14ac:dyDescent="0.25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213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 x14ac:dyDescent="0.25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 x14ac:dyDescent="0.25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 x14ac:dyDescent="0.25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 x14ac:dyDescent="0.25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 x14ac:dyDescent="0.25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 x14ac:dyDescent="0.25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 x14ac:dyDescent="0.25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 x14ac:dyDescent="0.25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 x14ac:dyDescent="0.25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 x14ac:dyDescent="0.25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214</v>
      </c>
      <c r="AA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214</v>
      </c>
      <c r="AE34" s="248" t="s">
        <v>215</v>
      </c>
      <c r="AH34" s="248" t="s">
        <v>233</v>
      </c>
      <c r="AP34" s="235">
        <v>2022</v>
      </c>
    </row>
    <row r="35" spans="1:42" ht="15" customHeight="1" thickBot="1" x14ac:dyDescent="0.3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202</v>
      </c>
      <c r="AA35" s="236">
        <v>21616722</v>
      </c>
      <c r="AP35" s="236">
        <v>1460985</v>
      </c>
    </row>
    <row r="36" spans="1:42" ht="15" customHeight="1" x14ac:dyDescent="0.25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203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224</v>
      </c>
      <c r="AL36" s="251">
        <v>2022</v>
      </c>
      <c r="AP36" s="236">
        <v>1349473</v>
      </c>
    </row>
    <row r="37" spans="1:42" ht="15" customHeight="1" thickBot="1" x14ac:dyDescent="0.3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204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234</v>
      </c>
      <c r="AL37" s="253">
        <v>2021</v>
      </c>
      <c r="AP37" s="236">
        <v>1386654</v>
      </c>
    </row>
    <row r="38" spans="1:42" ht="15" customHeight="1" x14ac:dyDescent="0.25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205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 x14ac:dyDescent="0.25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206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 x14ac:dyDescent="0.25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207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 x14ac:dyDescent="0.25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208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 x14ac:dyDescent="0.25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209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 x14ac:dyDescent="0.25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210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 x14ac:dyDescent="0.25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211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 x14ac:dyDescent="0.25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212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 x14ac:dyDescent="0.25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213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 x14ac:dyDescent="0.25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 x14ac:dyDescent="0.25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 x14ac:dyDescent="0.25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 x14ac:dyDescent="0.25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 x14ac:dyDescent="0.25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 x14ac:dyDescent="0.25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 x14ac:dyDescent="0.25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 x14ac:dyDescent="0.25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 x14ac:dyDescent="0.25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 x14ac:dyDescent="0.25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 x14ac:dyDescent="0.25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 x14ac:dyDescent="0.25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 x14ac:dyDescent="0.25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 x14ac:dyDescent="0.25">
      <c r="Z60" s="236"/>
      <c r="AA60" s="236"/>
    </row>
    <row r="61" spans="1:35" ht="15" customHeight="1" x14ac:dyDescent="0.25">
      <c r="Z61" s="236"/>
      <c r="AA61" s="236"/>
    </row>
    <row r="62" spans="1:35" ht="15" customHeight="1" x14ac:dyDescent="0.25">
      <c r="Z62" s="236"/>
      <c r="AA62" s="236"/>
    </row>
    <row r="63" spans="1:35" ht="15" customHeight="1" x14ac:dyDescent="0.25">
      <c r="Z63" s="236"/>
      <c r="AA63" s="236"/>
    </row>
    <row r="64" spans="1:35" ht="15" customHeight="1" x14ac:dyDescent="0.25">
      <c r="Z64" s="236"/>
      <c r="AA64" s="236"/>
    </row>
    <row r="65" spans="26:27" ht="15" customHeight="1" x14ac:dyDescent="0.25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B39BA-3589-44FB-ACD5-3334E04E49D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 x14ac:dyDescent="0.25">
      <c r="B1" s="228" t="s">
        <v>235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227</v>
      </c>
    </row>
    <row r="2" spans="1:36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236</v>
      </c>
    </row>
    <row r="3" spans="1:36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237</v>
      </c>
    </row>
    <row r="4" spans="1:36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230</v>
      </c>
    </row>
    <row r="5" spans="1:36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231</v>
      </c>
    </row>
    <row r="6" spans="1:36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172</v>
      </c>
      <c r="Y6" s="238"/>
    </row>
    <row r="7" spans="1:36" ht="15" customHeight="1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199</v>
      </c>
      <c r="AC7" s="242" t="s">
        <v>200</v>
      </c>
      <c r="AF7" s="242" t="s">
        <v>201</v>
      </c>
    </row>
    <row r="8" spans="1:36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222</v>
      </c>
      <c r="AJ9" s="240">
        <v>2022</v>
      </c>
    </row>
    <row r="10" spans="1:36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232</v>
      </c>
      <c r="AJ10" s="240">
        <v>2021</v>
      </c>
    </row>
    <row r="11" spans="1:36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238</v>
      </c>
      <c r="AJ12" s="240">
        <v>2021</v>
      </c>
    </row>
    <row r="13" spans="1:36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239</v>
      </c>
      <c r="AJ13" s="240">
        <v>2020</v>
      </c>
    </row>
    <row r="14" spans="1:36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214</v>
      </c>
      <c r="AC34" s="242" t="s">
        <v>215</v>
      </c>
      <c r="AF34" s="242" t="s">
        <v>216</v>
      </c>
    </row>
    <row r="35" spans="1:36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224</v>
      </c>
      <c r="AJ36" s="240">
        <v>2022</v>
      </c>
    </row>
    <row r="37" spans="1:36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234</v>
      </c>
      <c r="AJ37" s="240">
        <v>2021</v>
      </c>
    </row>
    <row r="38" spans="1:36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240</v>
      </c>
      <c r="AJ39" s="240">
        <v>2021</v>
      </c>
    </row>
    <row r="40" spans="1:36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241</v>
      </c>
      <c r="AJ40" s="240">
        <v>2020</v>
      </c>
    </row>
    <row r="41" spans="1:36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78618-1092-415C-A8E4-89C4AC0F3DAA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 x14ac:dyDescent="0.25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 x14ac:dyDescent="0.25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11047411</v>
      </c>
      <c r="D8" s="184">
        <v>10238043</v>
      </c>
      <c r="E8" s="185">
        <v>-809368</v>
      </c>
      <c r="F8" s="186">
        <v>-7.3263138304531319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3222070</v>
      </c>
      <c r="D9" s="184">
        <v>1816140</v>
      </c>
      <c r="E9" s="185">
        <v>-1405930</v>
      </c>
      <c r="F9" s="186">
        <v>-43.63437169273169</v>
      </c>
      <c r="G9" s="187">
        <v>0</v>
      </c>
      <c r="H9" s="184">
        <v>0</v>
      </c>
      <c r="I9" s="185">
        <v>0</v>
      </c>
      <c r="J9" s="186" t="s">
        <v>151</v>
      </c>
      <c r="K9" s="187">
        <v>69839</v>
      </c>
      <c r="L9" s="184">
        <v>75094</v>
      </c>
      <c r="M9" s="185">
        <v>5255</v>
      </c>
      <c r="N9" s="186">
        <v>7.5244490900499699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3537701</v>
      </c>
      <c r="D10" s="184">
        <v>3368028</v>
      </c>
      <c r="E10" s="185">
        <v>-169673</v>
      </c>
      <c r="F10" s="186">
        <v>-4.7961373784839338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2727978</v>
      </c>
      <c r="D11" s="184">
        <v>3191614</v>
      </c>
      <c r="E11" s="185">
        <v>463636</v>
      </c>
      <c r="F11" s="186">
        <v>16.995591606677181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1443390</v>
      </c>
      <c r="D12" s="184">
        <v>923106</v>
      </c>
      <c r="E12" s="185">
        <v>-520284</v>
      </c>
      <c r="F12" s="186">
        <v>-36.04597510028475</v>
      </c>
      <c r="G12" s="187">
        <v>0</v>
      </c>
      <c r="H12" s="184">
        <v>0</v>
      </c>
      <c r="I12" s="185">
        <v>0</v>
      </c>
      <c r="J12" s="186" t="s">
        <v>151</v>
      </c>
      <c r="K12" s="187">
        <v>52754</v>
      </c>
      <c r="L12" s="184">
        <v>57508</v>
      </c>
      <c r="M12" s="185">
        <v>4754</v>
      </c>
      <c r="N12" s="186">
        <v>9.0116389278538094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22233</v>
      </c>
      <c r="L13" s="184">
        <v>26139</v>
      </c>
      <c r="M13" s="185">
        <v>3906</v>
      </c>
      <c r="N13" s="186">
        <v>17.568479287545539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53098</v>
      </c>
      <c r="L14" s="184">
        <v>47064</v>
      </c>
      <c r="M14" s="185">
        <v>-6034</v>
      </c>
      <c r="N14" s="186">
        <v>-11.3638931786508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2907748</v>
      </c>
      <c r="D15" s="184">
        <v>2655604</v>
      </c>
      <c r="E15" s="185">
        <v>-252144</v>
      </c>
      <c r="F15" s="186">
        <v>-8.6714529594724183</v>
      </c>
      <c r="G15" s="187">
        <v>0</v>
      </c>
      <c r="H15" s="184">
        <v>0</v>
      </c>
      <c r="I15" s="185">
        <v>0</v>
      </c>
      <c r="J15" s="186" t="s">
        <v>151</v>
      </c>
      <c r="K15" s="187">
        <v>322</v>
      </c>
      <c r="L15" s="184">
        <v>577</v>
      </c>
      <c r="M15" s="185">
        <v>255</v>
      </c>
      <c r="N15" s="186">
        <v>79.192546583850941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695682</v>
      </c>
      <c r="D16" s="184">
        <v>597415</v>
      </c>
      <c r="E16" s="185">
        <v>-98267</v>
      </c>
      <c r="F16" s="186">
        <v>-14.125275628807421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129403</v>
      </c>
      <c r="L16" s="184">
        <v>149396</v>
      </c>
      <c r="M16" s="185">
        <v>19993</v>
      </c>
      <c r="N16" s="186">
        <v>15.45018276237799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320492</v>
      </c>
      <c r="L18" s="184">
        <v>342592</v>
      </c>
      <c r="M18" s="185">
        <v>22100</v>
      </c>
      <c r="N18" s="186">
        <v>6.8956479412902647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247839</v>
      </c>
      <c r="I19" s="185">
        <v>4953</v>
      </c>
      <c r="J19" s="186">
        <v>2.0392282799337949</v>
      </c>
      <c r="K19" s="187">
        <v>368955</v>
      </c>
      <c r="L19" s="184">
        <v>218133</v>
      </c>
      <c r="M19" s="185">
        <v>-150822</v>
      </c>
      <c r="N19" s="186">
        <v>-40.878155872667399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76569</v>
      </c>
      <c r="I20" s="185">
        <v>17176</v>
      </c>
      <c r="J20" s="186">
        <v>28.91923290623475</v>
      </c>
      <c r="K20" s="187">
        <v>2326248</v>
      </c>
      <c r="L20" s="184">
        <v>2331993</v>
      </c>
      <c r="M20" s="185">
        <v>5745</v>
      </c>
      <c r="N20" s="186">
        <v>0.24696421017878831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560584</v>
      </c>
      <c r="L21" s="184">
        <v>642383</v>
      </c>
      <c r="M21" s="185">
        <v>81799</v>
      </c>
      <c r="N21" s="186">
        <v>14.591747177943001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113945</v>
      </c>
      <c r="H22" s="184">
        <v>82212</v>
      </c>
      <c r="I22" s="185">
        <v>-31733</v>
      </c>
      <c r="J22" s="186">
        <v>-27.849401026811179</v>
      </c>
      <c r="K22" s="187">
        <v>64587</v>
      </c>
      <c r="L22" s="184">
        <v>45080</v>
      </c>
      <c r="M22" s="185">
        <v>-19507</v>
      </c>
      <c r="N22" s="186">
        <v>-30.202672364407711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2503770</v>
      </c>
      <c r="I23" s="185">
        <v>762927</v>
      </c>
      <c r="J23" s="186">
        <v>43.82514678233477</v>
      </c>
      <c r="K23" s="187">
        <v>605358</v>
      </c>
      <c r="L23" s="184">
        <v>431052</v>
      </c>
      <c r="M23" s="185">
        <v>-174306</v>
      </c>
      <c r="N23" s="186">
        <v>-28.79387073434232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74293</v>
      </c>
      <c r="I25" s="185">
        <v>-42418</v>
      </c>
      <c r="J25" s="186">
        <v>-36.344474813856451</v>
      </c>
      <c r="K25" s="187">
        <v>29278</v>
      </c>
      <c r="L25" s="184">
        <v>31311</v>
      </c>
      <c r="M25" s="185">
        <v>2033</v>
      </c>
      <c r="N25" s="186">
        <v>6.9437803128628977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566955</v>
      </c>
      <c r="H26" s="184">
        <v>642975</v>
      </c>
      <c r="I26" s="185">
        <v>76020</v>
      </c>
      <c r="J26" s="186">
        <v>13.40847157181787</v>
      </c>
      <c r="K26" s="187">
        <v>327240</v>
      </c>
      <c r="L26" s="184">
        <v>343284</v>
      </c>
      <c r="M26" s="185">
        <v>16044</v>
      </c>
      <c r="N26" s="186">
        <v>4.9028236156948992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2916299</v>
      </c>
      <c r="D27" s="184">
        <v>3586761</v>
      </c>
      <c r="E27" s="185">
        <v>670462</v>
      </c>
      <c r="F27" s="186">
        <v>22.990166646149792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3635806</v>
      </c>
      <c r="L27" s="184">
        <v>4189689</v>
      </c>
      <c r="M27" s="185">
        <v>553883</v>
      </c>
      <c r="N27" s="186">
        <v>15.23411865209531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238786</v>
      </c>
      <c r="D28" s="184">
        <v>298428</v>
      </c>
      <c r="E28" s="185">
        <v>59642</v>
      </c>
      <c r="F28" s="186">
        <v>24.977176216361091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22697</v>
      </c>
      <c r="L28" s="184">
        <v>14171</v>
      </c>
      <c r="M28" s="185">
        <v>-8526</v>
      </c>
      <c r="N28" s="186">
        <v>-37.564435828523592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166447</v>
      </c>
      <c r="L29" s="184">
        <v>217858</v>
      </c>
      <c r="M29" s="185">
        <v>51411</v>
      </c>
      <c r="N29" s="186">
        <v>30.887309473886571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2816833</v>
      </c>
      <c r="L30" s="184">
        <v>2995808</v>
      </c>
      <c r="M30" s="185">
        <v>178975</v>
      </c>
      <c r="N30" s="186">
        <v>6.3537668012267687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4142125</v>
      </c>
      <c r="H31" s="184">
        <v>2976239</v>
      </c>
      <c r="I31" s="185">
        <v>-1165886</v>
      </c>
      <c r="J31" s="186">
        <v>-28.147050125237659</v>
      </c>
      <c r="K31" s="187">
        <v>477767</v>
      </c>
      <c r="L31" s="184">
        <v>323977</v>
      </c>
      <c r="M31" s="185">
        <v>-153790</v>
      </c>
      <c r="N31" s="186">
        <v>-32.189330782578118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113621</v>
      </c>
      <c r="L32" s="184">
        <v>30092</v>
      </c>
      <c r="M32" s="185">
        <v>-83529</v>
      </c>
      <c r="N32" s="186">
        <v>-73.515459290096018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2077733</v>
      </c>
      <c r="L33" s="184">
        <v>1715877</v>
      </c>
      <c r="M33" s="185">
        <v>-361856</v>
      </c>
      <c r="N33" s="186">
        <v>-17.4159047384818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32533</v>
      </c>
      <c r="D34" s="184">
        <v>24245</v>
      </c>
      <c r="E34" s="185">
        <v>-8288</v>
      </c>
      <c r="F34" s="186">
        <v>-25.475670857283379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1342775</v>
      </c>
      <c r="L34" s="184">
        <v>1372460</v>
      </c>
      <c r="M34" s="185">
        <v>29685</v>
      </c>
      <c r="N34" s="186">
        <v>2.2107203366163328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534608</v>
      </c>
      <c r="L35" s="184">
        <v>578936</v>
      </c>
      <c r="M35" s="185">
        <v>44328</v>
      </c>
      <c r="N35" s="186">
        <v>8.2916828779217724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674646</v>
      </c>
      <c r="L36" s="184">
        <v>752434</v>
      </c>
      <c r="M36" s="185">
        <v>77788</v>
      </c>
      <c r="N36" s="186">
        <v>11.530195094909031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395295</v>
      </c>
      <c r="L37" s="184">
        <v>425216</v>
      </c>
      <c r="M37" s="185">
        <v>29921</v>
      </c>
      <c r="N37" s="186">
        <v>7.5692836995155517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3600148</v>
      </c>
      <c r="L38" s="184">
        <v>3236796</v>
      </c>
      <c r="M38" s="185">
        <v>-363352</v>
      </c>
      <c r="N38" s="186">
        <v>-10.092696189156671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509477</v>
      </c>
      <c r="L39" s="184">
        <v>509265</v>
      </c>
      <c r="M39" s="185">
        <v>-212</v>
      </c>
      <c r="N39" s="186">
        <v>-4.1611299430599047E-2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663035</v>
      </c>
      <c r="I40" s="185">
        <v>-40776</v>
      </c>
      <c r="J40" s="186">
        <v>-5.7936008388615639</v>
      </c>
      <c r="K40" s="187">
        <v>521022</v>
      </c>
      <c r="L40" s="184">
        <v>801776</v>
      </c>
      <c r="M40" s="185">
        <v>280754</v>
      </c>
      <c r="N40" s="186">
        <v>53.885248607544412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808573</v>
      </c>
      <c r="L41" s="184">
        <v>791688</v>
      </c>
      <c r="M41" s="185">
        <v>-16885</v>
      </c>
      <c r="N41" s="186">
        <v>-2.088246824961999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1855298</v>
      </c>
      <c r="L42" s="184">
        <v>1761385</v>
      </c>
      <c r="M42" s="185">
        <v>-93913</v>
      </c>
      <c r="N42" s="186">
        <v>-5.0618822420980356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2052960</v>
      </c>
      <c r="L43" s="184">
        <v>2186028</v>
      </c>
      <c r="M43" s="185">
        <v>133068</v>
      </c>
      <c r="N43" s="186">
        <v>6.4817629179331249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9201</v>
      </c>
      <c r="I44" s="185">
        <v>-21278</v>
      </c>
      <c r="J44" s="186">
        <v>-69.812001706092715</v>
      </c>
      <c r="K44" s="187">
        <v>4267532</v>
      </c>
      <c r="L44" s="184">
        <v>5532502</v>
      </c>
      <c r="M44" s="185">
        <v>1264970</v>
      </c>
      <c r="N44" s="186">
        <v>29.64172266312238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1638410</v>
      </c>
      <c r="L45" s="184">
        <v>1458160</v>
      </c>
      <c r="M45" s="185">
        <v>-180250</v>
      </c>
      <c r="N45" s="186">
        <v>-11.001519766114709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4635976</v>
      </c>
      <c r="L46" s="184">
        <v>4728569</v>
      </c>
      <c r="M46" s="185">
        <v>92593</v>
      </c>
      <c r="N46" s="186">
        <v>1.9972709090814931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5692496</v>
      </c>
      <c r="L47" s="184">
        <v>5830077</v>
      </c>
      <c r="M47" s="185">
        <v>137581</v>
      </c>
      <c r="N47" s="186">
        <v>2.4168835603924919</v>
      </c>
      <c r="O47" s="152"/>
    </row>
    <row r="48" spans="1:15" ht="19.5" customHeight="1" x14ac:dyDescent="0.25">
      <c r="A48" s="272" t="s">
        <v>162</v>
      </c>
      <c r="B48" s="272"/>
      <c r="C48" s="175">
        <f>SUM(C8:C47)</f>
        <v>29978969</v>
      </c>
      <c r="D48" s="175">
        <f>SUM(D8:D47)</f>
        <v>27844154</v>
      </c>
      <c r="E48" s="175">
        <f>D48-C48</f>
        <v>-2134815</v>
      </c>
      <c r="F48" s="176">
        <f t="shared" ref="F48" si="0">((D48*100/C48)-100)</f>
        <v>-7.1210420878716718</v>
      </c>
      <c r="G48" s="175">
        <f>SUM(G8:G47)</f>
        <v>13699550</v>
      </c>
      <c r="H48" s="175">
        <f>SUM(H8:H47)</f>
        <v>12966371</v>
      </c>
      <c r="I48" s="175">
        <f>H48-G48</f>
        <v>-733179</v>
      </c>
      <c r="J48" s="176">
        <f t="shared" ref="J48" si="1">((H48*100/G48)-100)</f>
        <v>-5.3518473234522332</v>
      </c>
      <c r="K48" s="175">
        <f>SUM(K8:K47)</f>
        <v>42781823</v>
      </c>
      <c r="L48" s="175">
        <f>SUM(L8:L47)</f>
        <v>44243560</v>
      </c>
      <c r="M48" s="175">
        <f>L48-K48</f>
        <v>1461737</v>
      </c>
      <c r="N48" s="176">
        <f t="shared" ref="N48" si="2">((L48*100/K48)-100)</f>
        <v>3.4167244345805443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07AA4-564B-4A6D-B957-AA0856EAAC87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-9.6070916461454345</v>
      </c>
      <c r="G7" s="37"/>
    </row>
    <row r="8" spans="1:27" ht="15.6" customHeight="1" x14ac:dyDescent="0.25">
      <c r="A8" s="188" t="s">
        <v>11</v>
      </c>
      <c r="B8" s="189">
        <v>272484.69400000002</v>
      </c>
      <c r="C8" s="189">
        <v>215082</v>
      </c>
      <c r="D8" s="189">
        <v>477669.18300000002</v>
      </c>
      <c r="E8" s="189">
        <v>425475</v>
      </c>
      <c r="F8" s="190">
        <v>-10.92684746212737</v>
      </c>
      <c r="G8" s="6"/>
    </row>
    <row r="9" spans="1:27" ht="15.6" customHeight="1" x14ac:dyDescent="0.25">
      <c r="A9" s="188" t="s">
        <v>8</v>
      </c>
      <c r="B9" s="189">
        <v>396883.66100000002</v>
      </c>
      <c r="C9" s="189">
        <v>597678.90100000007</v>
      </c>
      <c r="D9" s="189">
        <v>787184.16599999997</v>
      </c>
      <c r="E9" s="189">
        <v>954306.03799999994</v>
      </c>
      <c r="F9" s="190">
        <v>21.230339635667931</v>
      </c>
      <c r="G9" s="6"/>
    </row>
    <row r="10" spans="1:27" ht="15.6" customHeight="1" x14ac:dyDescent="0.25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 x14ac:dyDescent="0.25">
      <c r="A11" s="188" t="s">
        <v>9</v>
      </c>
      <c r="B11" s="189">
        <v>8928247.4289999995</v>
      </c>
      <c r="C11" s="189">
        <v>8243763.9069999997</v>
      </c>
      <c r="D11" s="189">
        <v>17982310.965999998</v>
      </c>
      <c r="E11" s="189">
        <v>16416228.956</v>
      </c>
      <c r="F11" s="190">
        <v>-8.7090141693193033</v>
      </c>
    </row>
    <row r="12" spans="1:27" ht="15.6" customHeight="1" x14ac:dyDescent="0.25">
      <c r="A12" s="188" t="s">
        <v>6</v>
      </c>
      <c r="B12" s="189">
        <v>353501.08399999997</v>
      </c>
      <c r="C12" s="189">
        <v>415752.90399999998</v>
      </c>
      <c r="D12" s="189">
        <v>760488.71299999999</v>
      </c>
      <c r="E12" s="189">
        <v>887264.98</v>
      </c>
      <c r="F12" s="190">
        <v>16.67036799269367</v>
      </c>
    </row>
    <row r="13" spans="1:27" ht="15.6" customHeight="1" x14ac:dyDescent="0.25">
      <c r="A13" s="188" t="s">
        <v>175</v>
      </c>
      <c r="B13" s="189">
        <v>1233636.8330000001</v>
      </c>
      <c r="C13" s="189">
        <v>2019833.0789999999</v>
      </c>
      <c r="D13" s="189">
        <v>2347294.5699999998</v>
      </c>
      <c r="E13" s="189">
        <v>3262427.1120000002</v>
      </c>
      <c r="F13" s="190">
        <v>38.986693604458821</v>
      </c>
    </row>
    <row r="14" spans="1:27" ht="15.6" customHeight="1" x14ac:dyDescent="0.25">
      <c r="A14" s="188" t="s">
        <v>148</v>
      </c>
      <c r="B14" s="189">
        <v>5517555.307</v>
      </c>
      <c r="C14" s="189">
        <v>5311275.22</v>
      </c>
      <c r="D14" s="189">
        <v>10566314.515000001</v>
      </c>
      <c r="E14" s="189">
        <v>10112237.668</v>
      </c>
      <c r="F14" s="190">
        <v>-4.2974004451163239</v>
      </c>
    </row>
    <row r="15" spans="1:27" ht="15.6" customHeight="1" x14ac:dyDescent="0.25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 x14ac:dyDescent="0.5">
      <c r="A16" s="188" t="s">
        <v>144</v>
      </c>
      <c r="B16" s="189">
        <v>3462467.8139999998</v>
      </c>
      <c r="C16" s="189">
        <v>2486023.8879999998</v>
      </c>
      <c r="D16" s="189">
        <v>6549451.1780000003</v>
      </c>
      <c r="E16" s="189">
        <v>5642485.5389999999</v>
      </c>
      <c r="F16" s="190">
        <v>-13.84796396447007</v>
      </c>
      <c r="G16" s="1"/>
    </row>
    <row r="17" spans="1:7" ht="15.6" customHeight="1" x14ac:dyDescent="0.35">
      <c r="A17" s="188" t="s">
        <v>150</v>
      </c>
      <c r="B17" s="189">
        <v>1310944.94</v>
      </c>
      <c r="C17" s="189">
        <v>1444887.9480000001</v>
      </c>
      <c r="D17" s="189">
        <v>2363109.2779999999</v>
      </c>
      <c r="E17" s="189">
        <v>2918036.7779999999</v>
      </c>
      <c r="F17" s="190">
        <v>23.482938565992129</v>
      </c>
      <c r="G17" s="2"/>
    </row>
    <row r="18" spans="1:7" ht="15.6" customHeight="1" x14ac:dyDescent="0.25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 x14ac:dyDescent="0.25">
      <c r="A19" s="188" t="s">
        <v>143</v>
      </c>
      <c r="B19" s="189">
        <v>427593.97899999999</v>
      </c>
      <c r="C19" s="189">
        <v>448091.08399999997</v>
      </c>
      <c r="D19" s="189">
        <v>1047041.819</v>
      </c>
      <c r="E19" s="189">
        <v>855673.33499999996</v>
      </c>
      <c r="F19" s="190">
        <v>-18.277062150466019</v>
      </c>
    </row>
    <row r="20" spans="1:7" ht="15.6" customHeight="1" x14ac:dyDescent="0.25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 x14ac:dyDescent="0.25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 x14ac:dyDescent="0.25">
      <c r="A22" s="188" t="s">
        <v>146</v>
      </c>
      <c r="B22" s="189">
        <v>2334511.0759999999</v>
      </c>
      <c r="C22" s="189">
        <v>2270023.2629999998</v>
      </c>
      <c r="D22" s="189">
        <v>5006229.9350000015</v>
      </c>
      <c r="E22" s="189">
        <v>5398070.8530000001</v>
      </c>
      <c r="F22" s="190">
        <v>7.8270659375935869</v>
      </c>
    </row>
    <row r="23" spans="1:7" ht="15.6" customHeight="1" x14ac:dyDescent="0.25">
      <c r="A23" s="188" t="s">
        <v>165</v>
      </c>
      <c r="B23" s="189">
        <v>170792.67199999999</v>
      </c>
      <c r="C23" s="189">
        <v>343086.38</v>
      </c>
      <c r="D23" s="189">
        <v>476273.13500000001</v>
      </c>
      <c r="E23" s="189">
        <v>745010.96900000004</v>
      </c>
      <c r="F23" s="190">
        <v>56.425150664859594</v>
      </c>
    </row>
    <row r="24" spans="1:7" ht="15.6" customHeight="1" x14ac:dyDescent="0.25">
      <c r="A24" s="188" t="s">
        <v>141</v>
      </c>
      <c r="B24" s="189">
        <v>110426.43700000001</v>
      </c>
      <c r="C24" s="189">
        <v>224320.60800000001</v>
      </c>
      <c r="D24" s="189">
        <v>413220.9</v>
      </c>
      <c r="E24" s="189">
        <v>407215.76199999999</v>
      </c>
      <c r="F24" s="190">
        <v>-1.4532512755284299</v>
      </c>
    </row>
    <row r="25" spans="1:7" ht="15.6" customHeight="1" x14ac:dyDescent="0.25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 x14ac:dyDescent="0.25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 x14ac:dyDescent="0.25">
      <c r="A27" s="188" t="s">
        <v>173</v>
      </c>
      <c r="B27" s="189">
        <v>288437.19400000002</v>
      </c>
      <c r="C27" s="189">
        <v>333168.33600000001</v>
      </c>
      <c r="D27" s="189">
        <v>542297.44400000002</v>
      </c>
      <c r="E27" s="189">
        <v>543721.30900000001</v>
      </c>
      <c r="F27" s="190">
        <v>0.2625616284483101</v>
      </c>
    </row>
    <row r="28" spans="1:7" ht="15.6" customHeight="1" x14ac:dyDescent="0.25">
      <c r="A28" s="188" t="s">
        <v>177</v>
      </c>
      <c r="B28" s="189">
        <v>1166127.1740000001</v>
      </c>
      <c r="C28" s="189">
        <v>1270501.9140000001</v>
      </c>
      <c r="D28" s="189">
        <v>2332900.4939999999</v>
      </c>
      <c r="E28" s="189">
        <v>2547832.639</v>
      </c>
      <c r="F28" s="190">
        <v>9.2130866941297</v>
      </c>
    </row>
    <row r="29" spans="1:7" ht="15.6" customHeight="1" x14ac:dyDescent="0.25">
      <c r="A29" s="188" t="s">
        <v>178</v>
      </c>
      <c r="B29" s="189">
        <v>540714.85199999996</v>
      </c>
      <c r="C29" s="189">
        <v>586981.87400000019</v>
      </c>
      <c r="D29" s="189">
        <v>1230633.5989999999</v>
      </c>
      <c r="E29" s="189">
        <v>1003523.31</v>
      </c>
      <c r="F29" s="190">
        <v>-18.45474470911142</v>
      </c>
    </row>
    <row r="30" spans="1:7" ht="15.6" customHeight="1" x14ac:dyDescent="0.25">
      <c r="A30" s="188" t="s">
        <v>179</v>
      </c>
      <c r="B30" s="189">
        <v>322320</v>
      </c>
      <c r="C30" s="189">
        <v>408004</v>
      </c>
      <c r="D30" s="189">
        <v>715978</v>
      </c>
      <c r="E30" s="189">
        <v>708665</v>
      </c>
      <c r="F30" s="190">
        <v>-1.021400098885721</v>
      </c>
    </row>
    <row r="31" spans="1:7" ht="15.6" customHeight="1" x14ac:dyDescent="0.25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4898770.233</v>
      </c>
      <c r="F31" s="190">
        <v>-8.7274203344345267</v>
      </c>
    </row>
    <row r="32" spans="1:7" ht="15.6" customHeight="1" x14ac:dyDescent="0.25">
      <c r="A32" s="188" t="s">
        <v>181</v>
      </c>
      <c r="B32" s="189">
        <v>6047109.3590000002</v>
      </c>
      <c r="C32" s="189">
        <v>6412922.6909999996</v>
      </c>
      <c r="D32" s="189">
        <v>12377301.596000001</v>
      </c>
      <c r="E32" s="189">
        <v>12486950.048</v>
      </c>
      <c r="F32" s="190">
        <v>0.88588333369393979</v>
      </c>
    </row>
    <row r="33" spans="1:6" ht="15.6" customHeight="1" x14ac:dyDescent="0.25">
      <c r="A33" s="188" t="s">
        <v>182</v>
      </c>
      <c r="B33" s="189">
        <v>413156.21899999998</v>
      </c>
      <c r="C33" s="189">
        <v>422610.20699999999</v>
      </c>
      <c r="D33" s="189">
        <v>769046.59</v>
      </c>
      <c r="E33" s="189">
        <v>752384.96100000001</v>
      </c>
      <c r="F33" s="190">
        <v>-2.1665305088993421</v>
      </c>
    </row>
    <row r="34" spans="1:6" ht="15.6" customHeight="1" x14ac:dyDescent="0.25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248348</v>
      </c>
      <c r="F34" s="190">
        <v>24.464001122615699</v>
      </c>
    </row>
    <row r="35" spans="1:6" ht="15.6" customHeight="1" x14ac:dyDescent="0.25">
      <c r="A35" s="179" t="s">
        <v>153</v>
      </c>
      <c r="B35" s="178">
        <f>SUM(B7:B34)</f>
        <v>42979567.32599999</v>
      </c>
      <c r="C35" s="77">
        <f>SUM(C7:C34)</f>
        <v>44606201.182999991</v>
      </c>
      <c r="D35" s="76">
        <f>SUM(D7:D34)</f>
        <v>88983162.430000007</v>
      </c>
      <c r="E35" s="78">
        <f>SUM(E7:E34)</f>
        <v>87504160.717999995</v>
      </c>
      <c r="F35" s="177">
        <f>E35*100/D35-100</f>
        <v>-1.6621141254262568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3A7A7-BEAE-4CE8-AF31-8EE6A0BC2707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 x14ac:dyDescent="0.25">
      <c r="A8" s="188" t="s">
        <v>11</v>
      </c>
      <c r="B8" s="189">
        <v>270135</v>
      </c>
      <c r="C8" s="189">
        <v>214626</v>
      </c>
      <c r="D8" s="189">
        <v>474374</v>
      </c>
      <c r="E8" s="189">
        <v>424341</v>
      </c>
      <c r="F8" s="190">
        <v>-10.547163208776199</v>
      </c>
      <c r="G8" s="6"/>
    </row>
    <row r="9" spans="1:14" ht="15.6" customHeight="1" x14ac:dyDescent="0.25">
      <c r="A9" s="188" t="s">
        <v>8</v>
      </c>
      <c r="B9" s="189">
        <v>391663</v>
      </c>
      <c r="C9" s="189">
        <v>593172</v>
      </c>
      <c r="D9" s="189">
        <v>775647</v>
      </c>
      <c r="E9" s="189">
        <v>943694</v>
      </c>
      <c r="F9" s="190">
        <v>21.665396759092729</v>
      </c>
      <c r="G9" s="6"/>
    </row>
    <row r="10" spans="1:14" ht="15.6" customHeight="1" x14ac:dyDescent="0.25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 x14ac:dyDescent="0.25">
      <c r="A11" s="188" t="s">
        <v>9</v>
      </c>
      <c r="B11" s="189">
        <v>8330044</v>
      </c>
      <c r="C11" s="189">
        <v>7693875</v>
      </c>
      <c r="D11" s="189">
        <v>16684920</v>
      </c>
      <c r="E11" s="189">
        <v>15329633</v>
      </c>
      <c r="F11" s="190">
        <v>-8.1228258810950251</v>
      </c>
    </row>
    <row r="12" spans="1:14" ht="15.6" customHeight="1" x14ac:dyDescent="0.25">
      <c r="A12" s="188" t="s">
        <v>6</v>
      </c>
      <c r="B12" s="189">
        <v>343301</v>
      </c>
      <c r="C12" s="189">
        <v>409474</v>
      </c>
      <c r="D12" s="189">
        <v>741687</v>
      </c>
      <c r="E12" s="189">
        <v>871702</v>
      </c>
      <c r="F12" s="190">
        <v>17.529631771892991</v>
      </c>
    </row>
    <row r="13" spans="1:14" ht="15.6" customHeight="1" x14ac:dyDescent="0.25">
      <c r="A13" s="188" t="s">
        <v>175</v>
      </c>
      <c r="B13" s="189">
        <v>1227337</v>
      </c>
      <c r="C13" s="189">
        <v>2013012</v>
      </c>
      <c r="D13" s="189">
        <v>2334213</v>
      </c>
      <c r="E13" s="189">
        <v>3247697</v>
      </c>
      <c r="F13" s="190">
        <v>39.134560556384542</v>
      </c>
    </row>
    <row r="14" spans="1:14" ht="15.6" customHeight="1" x14ac:dyDescent="0.25">
      <c r="A14" s="188" t="s">
        <v>148</v>
      </c>
      <c r="B14" s="189">
        <v>5423508</v>
      </c>
      <c r="C14" s="189">
        <v>5190036</v>
      </c>
      <c r="D14" s="189">
        <v>10359141</v>
      </c>
      <c r="E14" s="189">
        <v>9881867</v>
      </c>
      <c r="F14" s="190">
        <v>-4.6072739042744928</v>
      </c>
    </row>
    <row r="15" spans="1:14" ht="15.6" customHeight="1" x14ac:dyDescent="0.25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 x14ac:dyDescent="0.5">
      <c r="A16" s="188" t="s">
        <v>144</v>
      </c>
      <c r="B16" s="189">
        <v>3447794</v>
      </c>
      <c r="C16" s="189">
        <v>2465811</v>
      </c>
      <c r="D16" s="189">
        <v>6522822</v>
      </c>
      <c r="E16" s="189">
        <v>5602256</v>
      </c>
      <c r="F16" s="190">
        <v>-14.113002010479519</v>
      </c>
      <c r="G16" s="1"/>
    </row>
    <row r="17" spans="1:7" ht="15.6" customHeight="1" x14ac:dyDescent="0.35">
      <c r="A17" s="188" t="s">
        <v>150</v>
      </c>
      <c r="B17" s="189">
        <v>1308425</v>
      </c>
      <c r="C17" s="189">
        <v>1443037</v>
      </c>
      <c r="D17" s="189">
        <v>2358096</v>
      </c>
      <c r="E17" s="189">
        <v>2915142</v>
      </c>
      <c r="F17" s="190">
        <v>23.62270238361798</v>
      </c>
      <c r="G17" s="2"/>
    </row>
    <row r="18" spans="1:7" ht="15.6" customHeight="1" x14ac:dyDescent="0.25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 x14ac:dyDescent="0.25">
      <c r="A19" s="188" t="s">
        <v>143</v>
      </c>
      <c r="B19" s="189">
        <v>426840</v>
      </c>
      <c r="C19" s="189">
        <v>447012</v>
      </c>
      <c r="D19" s="189">
        <v>1045691</v>
      </c>
      <c r="E19" s="189">
        <v>854078</v>
      </c>
      <c r="F19" s="190">
        <v>-18.32405557664741</v>
      </c>
    </row>
    <row r="20" spans="1:7" ht="15.6" customHeight="1" x14ac:dyDescent="0.25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 x14ac:dyDescent="0.25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 x14ac:dyDescent="0.25">
      <c r="A22" s="188" t="s">
        <v>146</v>
      </c>
      <c r="B22" s="189">
        <v>2102244</v>
      </c>
      <c r="C22" s="189">
        <v>2040017</v>
      </c>
      <c r="D22" s="189">
        <v>4525496</v>
      </c>
      <c r="E22" s="189">
        <v>4938280</v>
      </c>
      <c r="F22" s="190">
        <v>9.1212985272774461</v>
      </c>
    </row>
    <row r="23" spans="1:7" ht="15.6" customHeight="1" x14ac:dyDescent="0.25">
      <c r="A23" s="188" t="s">
        <v>165</v>
      </c>
      <c r="B23" s="189">
        <v>166506</v>
      </c>
      <c r="C23" s="189">
        <v>341539</v>
      </c>
      <c r="D23" s="189">
        <v>466283</v>
      </c>
      <c r="E23" s="189">
        <v>740035</v>
      </c>
      <c r="F23" s="190">
        <v>58.709410379533473</v>
      </c>
    </row>
    <row r="24" spans="1:7" ht="15.6" customHeight="1" x14ac:dyDescent="0.25">
      <c r="A24" s="188" t="s">
        <v>141</v>
      </c>
      <c r="B24" s="189">
        <v>107575</v>
      </c>
      <c r="C24" s="189">
        <v>222318</v>
      </c>
      <c r="D24" s="189">
        <v>408834</v>
      </c>
      <c r="E24" s="189">
        <v>401595</v>
      </c>
      <c r="F24" s="190">
        <v>-1.770645298580845</v>
      </c>
    </row>
    <row r="25" spans="1:7" ht="15.6" customHeight="1" x14ac:dyDescent="0.25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 x14ac:dyDescent="0.25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 x14ac:dyDescent="0.25">
      <c r="A27" s="188" t="s">
        <v>173</v>
      </c>
      <c r="B27" s="189">
        <v>285184</v>
      </c>
      <c r="C27" s="189">
        <v>330015</v>
      </c>
      <c r="D27" s="189">
        <v>535537</v>
      </c>
      <c r="E27" s="189">
        <v>536574</v>
      </c>
      <c r="F27" s="190">
        <v>0.19363741440834301</v>
      </c>
    </row>
    <row r="28" spans="1:7" ht="15.6" customHeight="1" x14ac:dyDescent="0.25">
      <c r="A28" s="188" t="s">
        <v>177</v>
      </c>
      <c r="B28" s="189">
        <v>1093340</v>
      </c>
      <c r="C28" s="189">
        <v>1205011</v>
      </c>
      <c r="D28" s="189">
        <v>2188153</v>
      </c>
      <c r="E28" s="189">
        <v>2418085</v>
      </c>
      <c r="F28" s="190">
        <v>10.50804034269999</v>
      </c>
    </row>
    <row r="29" spans="1:7" ht="15.6" customHeight="1" x14ac:dyDescent="0.25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994909</v>
      </c>
      <c r="F29" s="190">
        <v>-18.466455506885911</v>
      </c>
    </row>
    <row r="30" spans="1:7" ht="15.6" customHeight="1" x14ac:dyDescent="0.25">
      <c r="A30" s="188" t="s">
        <v>179</v>
      </c>
      <c r="B30" s="189">
        <v>320556</v>
      </c>
      <c r="C30" s="189">
        <v>405269</v>
      </c>
      <c r="D30" s="189">
        <v>711394</v>
      </c>
      <c r="E30" s="189">
        <v>704150</v>
      </c>
      <c r="F30" s="190">
        <v>-1.0182824145269651</v>
      </c>
    </row>
    <row r="31" spans="1:7" ht="15.6" customHeight="1" x14ac:dyDescent="0.25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 x14ac:dyDescent="0.25">
      <c r="A32" s="188" t="s">
        <v>181</v>
      </c>
      <c r="B32" s="189">
        <v>5999224</v>
      </c>
      <c r="C32" s="189">
        <v>6328601</v>
      </c>
      <c r="D32" s="189">
        <v>12290982</v>
      </c>
      <c r="E32" s="189">
        <v>12372163</v>
      </c>
      <c r="F32" s="190">
        <v>0.66049238376560027</v>
      </c>
    </row>
    <row r="33" spans="1:6" ht="15.6" customHeight="1" x14ac:dyDescent="0.25">
      <c r="A33" s="188" t="s">
        <v>182</v>
      </c>
      <c r="B33" s="189">
        <v>404108</v>
      </c>
      <c r="C33" s="189">
        <v>413459</v>
      </c>
      <c r="D33" s="189">
        <v>747367</v>
      </c>
      <c r="E33" s="189">
        <v>733224</v>
      </c>
      <c r="F33" s="190">
        <v>-1.8923768376179311</v>
      </c>
    </row>
    <row r="34" spans="1:6" ht="15.6" customHeight="1" x14ac:dyDescent="0.25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247140</v>
      </c>
      <c r="F34" s="190">
        <v>24.704184558560101</v>
      </c>
    </row>
    <row r="35" spans="1:6" ht="15.6" customHeight="1" x14ac:dyDescent="0.25">
      <c r="A35" s="156" t="s">
        <v>153</v>
      </c>
      <c r="B35" s="178">
        <f>SUM(B7:B34)</f>
        <v>41815909</v>
      </c>
      <c r="C35" s="178">
        <f>SUM(C7:C34)</f>
        <v>43290844</v>
      </c>
      <c r="D35" s="76">
        <f>SUM(D7:D34)</f>
        <v>86460342</v>
      </c>
      <c r="E35" s="78">
        <f>SUM(E7:E34)</f>
        <v>85054085</v>
      </c>
      <c r="F35" s="140">
        <f>E35*100/D35-100</f>
        <v>-1.626476332929613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D722D-BB0E-4AD0-B381-82EE01651556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 x14ac:dyDescent="0.25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 x14ac:dyDescent="0.25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 x14ac:dyDescent="0.25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 x14ac:dyDescent="0.25">
      <c r="A11" s="188" t="s">
        <v>9</v>
      </c>
      <c r="B11" s="189">
        <v>2478471</v>
      </c>
      <c r="C11" s="189">
        <v>2498532</v>
      </c>
      <c r="D11" s="189">
        <v>5292391</v>
      </c>
      <c r="E11" s="189">
        <v>4703388</v>
      </c>
      <c r="F11" s="190">
        <v>-11.12924196265922</v>
      </c>
    </row>
    <row r="12" spans="1:14" ht="15.6" customHeight="1" x14ac:dyDescent="0.25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 x14ac:dyDescent="0.25">
      <c r="A13" s="188" t="s">
        <v>175</v>
      </c>
      <c r="B13" s="189">
        <v>79818</v>
      </c>
      <c r="C13" s="189">
        <v>68603</v>
      </c>
      <c r="D13" s="189">
        <v>182464</v>
      </c>
      <c r="E13" s="189">
        <v>210839</v>
      </c>
      <c r="F13" s="190">
        <v>15.551012802525429</v>
      </c>
    </row>
    <row r="14" spans="1:14" ht="15.6" customHeight="1" x14ac:dyDescent="0.25">
      <c r="A14" s="188" t="s">
        <v>148</v>
      </c>
      <c r="B14" s="189">
        <v>1012582</v>
      </c>
      <c r="C14" s="189">
        <v>1073957</v>
      </c>
      <c r="D14" s="189">
        <v>1778654</v>
      </c>
      <c r="E14" s="189">
        <v>1787505</v>
      </c>
      <c r="F14" s="190">
        <v>0.49762348382540722</v>
      </c>
    </row>
    <row r="15" spans="1:14" ht="15.6" customHeight="1" x14ac:dyDescent="0.25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 x14ac:dyDescent="0.5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 x14ac:dyDescent="0.35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 x14ac:dyDescent="0.25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 x14ac:dyDescent="0.25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287022</v>
      </c>
      <c r="F19" s="190">
        <v>-1.7818217904451641</v>
      </c>
    </row>
    <row r="20" spans="1:7" ht="15.6" customHeight="1" x14ac:dyDescent="0.25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 x14ac:dyDescent="0.25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 x14ac:dyDescent="0.25">
      <c r="A22" s="188" t="s">
        <v>146</v>
      </c>
      <c r="B22" s="189">
        <v>604892</v>
      </c>
      <c r="C22" s="189">
        <v>576663</v>
      </c>
      <c r="D22" s="189">
        <v>1350516</v>
      </c>
      <c r="E22" s="189">
        <v>1493727</v>
      </c>
      <c r="F22" s="190">
        <v>10.604169073154271</v>
      </c>
    </row>
    <row r="23" spans="1:7" ht="15.6" customHeight="1" x14ac:dyDescent="0.25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 x14ac:dyDescent="0.25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343358</v>
      </c>
      <c r="C28" s="189">
        <v>312030</v>
      </c>
      <c r="D28" s="189">
        <v>685542</v>
      </c>
      <c r="E28" s="189">
        <v>662517</v>
      </c>
      <c r="F28" s="190">
        <v>-3.3586563624110539</v>
      </c>
    </row>
    <row r="29" spans="1:7" ht="15.6" customHeight="1" x14ac:dyDescent="0.25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 x14ac:dyDescent="0.25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 x14ac:dyDescent="0.25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 x14ac:dyDescent="0.25">
      <c r="A32" s="188" t="s">
        <v>181</v>
      </c>
      <c r="B32" s="189">
        <v>353093</v>
      </c>
      <c r="C32" s="189">
        <v>207428</v>
      </c>
      <c r="D32" s="189">
        <v>691983</v>
      </c>
      <c r="E32" s="189">
        <v>547761</v>
      </c>
      <c r="F32" s="190">
        <v>-20.841841490325631</v>
      </c>
    </row>
    <row r="33" spans="1:6" ht="15.6" customHeight="1" x14ac:dyDescent="0.25">
      <c r="A33" s="188" t="s">
        <v>182</v>
      </c>
      <c r="B33" s="189">
        <v>6006</v>
      </c>
      <c r="C33" s="189">
        <v>2986</v>
      </c>
      <c r="D33" s="189">
        <v>6006</v>
      </c>
      <c r="E33" s="189">
        <v>2986</v>
      </c>
      <c r="F33" s="190">
        <v>-50.283050283050287</v>
      </c>
    </row>
    <row r="34" spans="1:6" ht="15.6" customHeight="1" x14ac:dyDescent="0.25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 x14ac:dyDescent="0.25">
      <c r="A35" s="156" t="s">
        <v>153</v>
      </c>
      <c r="B35" s="76">
        <f>SUM(B7:B34)</f>
        <v>14243108</v>
      </c>
      <c r="C35" s="77">
        <f>SUM(C7:C34)</f>
        <v>13790200</v>
      </c>
      <c r="D35" s="76">
        <f>SUM(D7:D34)</f>
        <v>29978969</v>
      </c>
      <c r="E35" s="78">
        <f>SUM(E7:E34)</f>
        <v>27844154</v>
      </c>
      <c r="F35" s="140">
        <f>E35*100/D35-100</f>
        <v>-7.1210420878716718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57B38-DA73-47FD-87F1-78FE72A72E30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 x14ac:dyDescent="0.25">
      <c r="A8" s="188" t="s">
        <v>11</v>
      </c>
      <c r="B8" s="189">
        <v>175579</v>
      </c>
      <c r="C8" s="189">
        <v>90689</v>
      </c>
      <c r="D8" s="189">
        <v>284702</v>
      </c>
      <c r="E8" s="189">
        <v>185623</v>
      </c>
      <c r="F8" s="190">
        <v>-34.800949765017457</v>
      </c>
      <c r="G8" s="6"/>
    </row>
    <row r="9" spans="1:14" ht="15.6" customHeight="1" x14ac:dyDescent="0.25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 x14ac:dyDescent="0.25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 x14ac:dyDescent="0.25">
      <c r="A11" s="188" t="s">
        <v>9</v>
      </c>
      <c r="B11" s="189">
        <v>23432</v>
      </c>
      <c r="C11" s="189">
        <v>44053</v>
      </c>
      <c r="D11" s="189">
        <v>66336</v>
      </c>
      <c r="E11" s="189">
        <v>60197</v>
      </c>
      <c r="F11" s="190">
        <v>-9.2544018330921318</v>
      </c>
    </row>
    <row r="12" spans="1:14" ht="15.6" customHeight="1" x14ac:dyDescent="0.25">
      <c r="A12" s="188" t="s">
        <v>6</v>
      </c>
      <c r="B12" s="189">
        <v>144393</v>
      </c>
      <c r="C12" s="189">
        <v>131542</v>
      </c>
      <c r="D12" s="189">
        <v>350616</v>
      </c>
      <c r="E12" s="189">
        <v>365132</v>
      </c>
      <c r="F12" s="190">
        <v>4.1401419216464754</v>
      </c>
    </row>
    <row r="13" spans="1:14" ht="15.6" customHeight="1" x14ac:dyDescent="0.25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 x14ac:dyDescent="0.25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 x14ac:dyDescent="0.25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 x14ac:dyDescent="0.5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 x14ac:dyDescent="0.35">
      <c r="A17" s="188" t="s">
        <v>150</v>
      </c>
      <c r="B17" s="189">
        <v>455495</v>
      </c>
      <c r="C17" s="189">
        <v>647921</v>
      </c>
      <c r="D17" s="189">
        <v>830125</v>
      </c>
      <c r="E17" s="189">
        <v>1204505</v>
      </c>
      <c r="F17" s="190">
        <v>45.099232043366953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 x14ac:dyDescent="0.25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 x14ac:dyDescent="0.25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 x14ac:dyDescent="0.25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 x14ac:dyDescent="0.25">
      <c r="A22" s="188" t="s">
        <v>146</v>
      </c>
      <c r="B22" s="189">
        <v>21187</v>
      </c>
      <c r="C22" s="189">
        <v>24083</v>
      </c>
      <c r="D22" s="189">
        <v>49288</v>
      </c>
      <c r="E22" s="189">
        <v>61459</v>
      </c>
      <c r="F22" s="190">
        <v>24.69363739652654</v>
      </c>
    </row>
    <row r="23" spans="1:7" ht="15.6" customHeight="1" x14ac:dyDescent="0.25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 x14ac:dyDescent="0.25">
      <c r="A24" s="188" t="s">
        <v>141</v>
      </c>
      <c r="B24" s="189">
        <v>19990</v>
      </c>
      <c r="C24" s="189">
        <v>135472</v>
      </c>
      <c r="D24" s="189">
        <v>237095</v>
      </c>
      <c r="E24" s="189">
        <v>228468</v>
      </c>
      <c r="F24" s="190">
        <v>-3.638625867268388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 x14ac:dyDescent="0.25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 x14ac:dyDescent="0.25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 x14ac:dyDescent="0.25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 x14ac:dyDescent="0.25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 x14ac:dyDescent="0.25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 x14ac:dyDescent="0.25">
      <c r="A32" s="188" t="s">
        <v>181</v>
      </c>
      <c r="B32" s="189">
        <v>295743</v>
      </c>
      <c r="C32" s="189">
        <v>231154</v>
      </c>
      <c r="D32" s="189">
        <v>538431</v>
      </c>
      <c r="E32" s="189">
        <v>440742</v>
      </c>
      <c r="F32" s="190">
        <v>-18.143271839845781</v>
      </c>
    </row>
    <row r="33" spans="1:6" ht="15.6" customHeight="1" x14ac:dyDescent="0.25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 x14ac:dyDescent="0.25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 x14ac:dyDescent="0.25">
      <c r="A35" s="156" t="s">
        <v>153</v>
      </c>
      <c r="B35" s="76">
        <f>SUM(B7:B34)</f>
        <v>6127686</v>
      </c>
      <c r="C35" s="77">
        <f>SUM(C7:C34)</f>
        <v>6792787</v>
      </c>
      <c r="D35" s="76">
        <f>SUM(D7:D34)</f>
        <v>13699550</v>
      </c>
      <c r="E35" s="78">
        <f>SUM(E7:E34)</f>
        <v>12966371</v>
      </c>
      <c r="F35" s="140">
        <f>E35*100/D35-100</f>
        <v>-5.3518473234522332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Oscar Souto Pascual</cp:lastModifiedBy>
  <dcterms:created xsi:type="dcterms:W3CDTF">2014-04-30T10:51:23Z</dcterms:created>
  <dcterms:modified xsi:type="dcterms:W3CDTF">2025-04-25T06:05:17Z</dcterms:modified>
  <cp:category/>
</cp:coreProperties>
</file>