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97DE50B2-8BDF-4CF4-8CAB-B79B5323BB61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D35" i="31"/>
  <c r="F35" i="31" s="1"/>
  <c r="C35" i="31"/>
  <c r="B35" i="31"/>
  <c r="E35" i="30"/>
  <c r="F35" i="30" s="1"/>
  <c r="D35" i="30"/>
  <c r="C35" i="30"/>
  <c r="D34" i="6" s="1" a="1"/>
  <c r="B35" i="30"/>
  <c r="E35" i="29"/>
  <c r="D35" i="29"/>
  <c r="F35" i="29" s="1"/>
  <c r="C35" i="29"/>
  <c r="B35" i="29"/>
  <c r="F35" i="38"/>
  <c r="E35" i="38"/>
  <c r="D35" i="38"/>
  <c r="C35" i="38"/>
  <c r="B35" i="38"/>
  <c r="D32" i="6" s="1" a="1"/>
  <c r="F35" i="28"/>
  <c r="E35" i="28"/>
  <c r="D35" i="28"/>
  <c r="C35" i="28"/>
  <c r="B35" i="28"/>
  <c r="E35" i="34"/>
  <c r="F35" i="34" s="1"/>
  <c r="D35" i="34"/>
  <c r="C35" i="34"/>
  <c r="B35" i="34"/>
  <c r="E35" i="33"/>
  <c r="F35" i="33" s="1"/>
  <c r="D35" i="33"/>
  <c r="D29" i="6" s="1" a="1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D27" i="6" s="1" a="1"/>
  <c r="F35" i="25"/>
  <c r="E35" i="25"/>
  <c r="D35" i="25"/>
  <c r="C35" i="25"/>
  <c r="B35" i="25"/>
  <c r="F35" i="24"/>
  <c r="E35" i="24"/>
  <c r="D35" i="24"/>
  <c r="C35" i="24"/>
  <c r="B35" i="24"/>
  <c r="D25" i="6" s="1" a="1"/>
  <c r="E35" i="22"/>
  <c r="F35" i="22" s="1"/>
  <c r="D35" i="22"/>
  <c r="C35" i="22"/>
  <c r="B35" i="22"/>
  <c r="E35" i="21"/>
  <c r="D35" i="21"/>
  <c r="F35" i="21" s="1"/>
  <c r="C35" i="21"/>
  <c r="B35" i="21"/>
  <c r="E35" i="20"/>
  <c r="F35" i="20" s="1"/>
  <c r="D35" i="20"/>
  <c r="C35" i="20"/>
  <c r="D22" i="6" s="1" a="1"/>
  <c r="B35" i="20"/>
  <c r="E35" i="19"/>
  <c r="D35" i="19"/>
  <c r="F35" i="19" s="1"/>
  <c r="C35" i="19"/>
  <c r="B35" i="19"/>
  <c r="F35" i="18"/>
  <c r="E35" i="18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E35" i="15"/>
  <c r="F35" i="15" s="1"/>
  <c r="D35" i="15"/>
  <c r="D14" i="6" s="1" a="1"/>
  <c r="C35" i="15"/>
  <c r="B35" i="15"/>
  <c r="E35" i="14"/>
  <c r="F35" i="14" s="1"/>
  <c r="D35" i="14"/>
  <c r="C35" i="14"/>
  <c r="D13" i="6" s="1" a="1"/>
  <c r="B35" i="14"/>
  <c r="E35" i="13"/>
  <c r="F35" i="13" s="1"/>
  <c r="D35" i="13"/>
  <c r="C35" i="13"/>
  <c r="B35" i="13"/>
  <c r="D10" i="6" s="1" a="1"/>
  <c r="F35" i="12"/>
  <c r="E35" i="12"/>
  <c r="D35" i="12"/>
  <c r="C35" i="12"/>
  <c r="B35" i="12"/>
  <c r="F35" i="11"/>
  <c r="E35" i="11"/>
  <c r="D35" i="11"/>
  <c r="C35" i="11"/>
  <c r="B35" i="11"/>
  <c r="D8" i="6" s="1" a="1"/>
  <c r="E35" i="10"/>
  <c r="F35" i="10" s="1"/>
  <c r="D35" i="10"/>
  <c r="C35" i="10"/>
  <c r="B35" i="10"/>
  <c r="E35" i="9"/>
  <c r="D35" i="9"/>
  <c r="F35" i="9" s="1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J48" i="40" s="1"/>
  <c r="G48" i="40"/>
  <c r="F48" i="40"/>
  <c r="D48" i="40"/>
  <c r="E48" i="40" s="1"/>
  <c r="C48" i="40"/>
  <c r="L48" i="39"/>
  <c r="N48" i="39" s="1"/>
  <c r="K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I35" i="6" s="1"/>
  <c r="D35" i="6"/>
  <c r="I33" i="6"/>
  <c r="H33" i="6"/>
  <c r="D33" i="6" a="1"/>
  <c r="D33" i="6"/>
  <c r="I31" i="6"/>
  <c r="D31" i="6" a="1"/>
  <c r="H31" i="6" s="1"/>
  <c r="D31" i="6"/>
  <c r="I30" i="6"/>
  <c r="H30" i="6"/>
  <c r="D30" i="6" a="1"/>
  <c r="D30" i="6"/>
  <c r="I28" i="6"/>
  <c r="D28" i="6" a="1"/>
  <c r="H28" i="6" s="1"/>
  <c r="D28" i="6"/>
  <c r="I26" i="6"/>
  <c r="H26" i="6"/>
  <c r="D26" i="6" a="1"/>
  <c r="D26" i="6"/>
  <c r="I23" i="6"/>
  <c r="H23" i="6"/>
  <c r="D23" i="6" a="1"/>
  <c r="D23" i="6"/>
  <c r="I21" i="6"/>
  <c r="H21" i="6"/>
  <c r="D21" i="6" a="1"/>
  <c r="D21" i="6"/>
  <c r="I16" i="6"/>
  <c r="D16" i="6" a="1"/>
  <c r="H16" i="6" s="1"/>
  <c r="D16" i="6"/>
  <c r="I15" i="6"/>
  <c r="H15" i="6"/>
  <c r="D15" i="6" a="1"/>
  <c r="D15" i="6"/>
  <c r="H9" i="6"/>
  <c r="D9" i="6" a="1"/>
  <c r="I9" i="6" s="1"/>
  <c r="D9" i="6"/>
  <c r="I22" i="6" l="1"/>
  <c r="H22" i="6"/>
  <c r="D22" i="6"/>
  <c r="I20" i="6"/>
  <c r="H20" i="6"/>
  <c r="D20" i="6"/>
  <c r="I25" i="6"/>
  <c r="H25" i="6"/>
  <c r="D25" i="6"/>
  <c r="I34" i="6"/>
  <c r="H34" i="6"/>
  <c r="D34" i="6"/>
  <c r="D11" i="6"/>
  <c r="H10" i="6"/>
  <c r="I10" i="6"/>
  <c r="G11" i="6"/>
  <c r="D10" i="6"/>
  <c r="I32" i="6"/>
  <c r="H32" i="6"/>
  <c r="D32" i="6"/>
  <c r="I8" i="6"/>
  <c r="H8" i="6"/>
  <c r="D8" i="6"/>
  <c r="I29" i="6"/>
  <c r="H29" i="6"/>
  <c r="D29" i="6"/>
  <c r="I14" i="6"/>
  <c r="H14" i="6"/>
  <c r="D14" i="6"/>
  <c r="I27" i="6"/>
  <c r="H27" i="6"/>
  <c r="D27" i="6"/>
  <c r="G17" i="6"/>
  <c r="F17" i="6"/>
  <c r="E17" i="6"/>
  <c r="I13" i="6"/>
  <c r="H13" i="6"/>
  <c r="D13" i="6"/>
  <c r="D17" i="6" s="1"/>
  <c r="D7" i="6" a="1"/>
  <c r="D24" i="6" a="1"/>
  <c r="E11" i="6"/>
  <c r="I48" i="39"/>
  <c r="I48" i="40"/>
  <c r="F11" i="6"/>
  <c r="M48" i="39"/>
  <c r="M48" i="40"/>
  <c r="I17" i="6" l="1"/>
  <c r="H17" i="6"/>
  <c r="I24" i="6"/>
  <c r="D24" i="6"/>
  <c r="H24" i="6"/>
  <c r="I11" i="6"/>
  <c r="H11" i="6"/>
  <c r="E12" i="6"/>
  <c r="E18" i="6" s="1"/>
  <c r="H7" i="6"/>
  <c r="I7" i="6"/>
  <c r="G12" i="6"/>
  <c r="D7" i="6"/>
  <c r="D12" i="6" s="1"/>
  <c r="D18" i="6" s="1"/>
  <c r="F12" i="6"/>
  <c r="F18" i="6" s="1"/>
  <c r="I12" i="6" l="1"/>
  <c r="H12" i="6"/>
  <c r="G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<sst xmlns="http://schemas.openxmlformats.org/spreadsheetml/2006/main" count="1926" uniqueCount="244">
  <si>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</si>
  <si>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</si>
  <si>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</si>
  <si>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</si>
  <si>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</si>
  <si>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</si>
  <si>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</si>
  <si>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</si>
  <si>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</si>
  <si>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</si>
  <si>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</si>
  <si>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</si>
  <si>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</si>
  <si>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</si>
  <si>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</si>
  <si>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</si>
  <si>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</si>
  <si>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</si>
  <si>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</si>
  <si>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</si>
  <si>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</si>
  <si>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</si>
  <si>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</si>
  <si>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</si>
  <si>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</si>
  <si>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</si>
  <si>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</si>
  <si>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</si>
  <si>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</si>
  <si>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</si>
  <si>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</si>
  <si>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</si>
  <si>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</si>
  <si>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</si>
  <si>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</si>
  <si>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</si>
  <si>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</si>
  <si>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</si>
  <si>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</si>
  <si>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</si>
  <si>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</si>
  <si>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</si>
  <si>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</si>
  <si>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</si>
  <si>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</si>
  <si>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</si>
  <si>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</si>
  <si>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</si>
  <si>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</si>
  <si>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</si>
  <si>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</si>
  <si>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</si>
  <si>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</si>
  <si>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</si>
  <si>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</si>
  <si>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</si>
  <si>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</si>
  <si>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</si>
  <si>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</si>
  <si>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</si>
  <si>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</si>
  <si>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</si>
  <si>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</si>
  <si>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</si>
  <si>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</si>
  <si>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</si>
  <si>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</si>
  <si>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</si>
  <si>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</si>
  <si>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</si>
  <si>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</si>
  <si>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</si>
  <si>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</si>
  <si>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</si>
  <si>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</si>
  <si>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</si>
  <si>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</si>
  <si>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</si>
  <si>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</si>
  <si>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</si>
  <si>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</si>
  <si>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</si>
  <si>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</si>
  <si>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</si>
  <si>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</si>
  <si>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</si>
  <si>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</si>
  <si>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</si>
  <si>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</si>
  <si>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</si>
  <si>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</si>
  <si>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</si>
  <si>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</si>
  <si>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</si>
  <si>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</si>
  <si>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</si>
  <si>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</si>
  <si>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</si>
  <si>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</si>
  <si>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</si>
  <si>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</si>
  <si>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</si>
  <si>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</si>
  <si>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</si>
  <si>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</si>
  <si>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</si>
  <si>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</si>
  <si>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</si>
  <si>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</si>
  <si>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</si>
  <si>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</si>
  <si>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</si>
  <si>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</si>
  <si>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</si>
  <si>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</si>
  <si>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</si>
  <si>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</si>
  <si>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</si>
  <si>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</si>
  <si>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</si>
  <si>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</si>
  <si>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</si>
  <si>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</si>
  <si>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</si>
  <si>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</si>
  <si>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</si>
  <si>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</si>
  <si>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</si>
  <si>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</si>
  <si>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</si>
  <si>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</si>
  <si>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</si>
  <si>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</si>
  <si>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</si>
  <si>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</si>
  <si>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</si>
  <si>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</si>
  <si>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</si>
  <si>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</si>
  <si>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</si>
  <si>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</si>
  <si>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</si>
  <si>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</si>
  <si>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</si>
  <si>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</si>
  <si>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</si>
  <si>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</si>
  <si>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</si>
  <si>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</si>
  <si>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</si>
  <si>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</si>
  <si>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</si>
  <si>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</si>
  <si>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</si>
  <si>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</si>
  <si>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</si>
  <si>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</si>
  <si>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</si>
  <si>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</si>
  <si>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</si>
  <si>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</si>
  <si>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</si>
  <si>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</si>
  <si>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</si>
  <si>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</si>
  <si>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</si>
  <si>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</si>
  <si>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</si>
  <si>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</si>
  <si>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</si>
  <si>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</si>
  <si>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</si>
  <si>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21/8/2025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</si>
  <si>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</si>
  <si>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</si>
  <si>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</si>
  <si>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</si>
  <si>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</si>
  <si>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</si>
  <si>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</si>
  <si>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</si>
  <si>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</si>
  <si>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</si>
  <si>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</si>
  <si>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</si>
  <si>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20/08/2025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</si>
  <si>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</si>
  <si>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</si>
  <si>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</si>
  <si>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</si>
  <si>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</si>
  <si>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</si>
  <si>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</si>
  <si>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</si>
  <si>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</si>
  <si>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</si>
  <si>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</si>
  <si>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</si>
  <si>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</si>
  <si>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</si>
  <si>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20/8/2025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</si>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</sst>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8CE05179-EAF7-463C-A15C-895A8A8938A1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425585</c:v>
                </c:pt>
                <c:pt idx="2">
                  <c:v>954552.03799999994</c:v>
                </c:pt>
                <c:pt idx="3">
                  <c:v>791507.02799999982</c:v>
                </c:pt>
                <c:pt idx="4">
                  <c:v>16429285.956</c:v>
                </c:pt>
                <c:pt idx="5">
                  <c:v>896907.41599999997</c:v>
                </c:pt>
                <c:pt idx="6">
                  <c:v>2512427.1120000002</c:v>
                </c:pt>
                <c:pt idx="7">
                  <c:v>10108903.668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2918124.7779999999</c:v>
                </c:pt>
                <c:pt idx="11">
                  <c:v>336413</c:v>
                </c:pt>
                <c:pt idx="12">
                  <c:v>855807.33499999996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5402352.8530000001</c:v>
                </c:pt>
                <c:pt idx="16">
                  <c:v>745142.96900000004</c:v>
                </c:pt>
                <c:pt idx="17">
                  <c:v>407216.76199999999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543740.30900000001</c:v>
                </c:pt>
                <c:pt idx="21">
                  <c:v>2578107.605</c:v>
                </c:pt>
                <c:pt idx="22">
                  <c:v>1003759.31</c:v>
                </c:pt>
                <c:pt idx="23">
                  <c:v>708665</c:v>
                </c:pt>
                <c:pt idx="24">
                  <c:v>4901604.233</c:v>
                </c:pt>
                <c:pt idx="25">
                  <c:v>12492675.057</c:v>
                </c:pt>
                <c:pt idx="26">
                  <c:v>752835.96100000001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2347192.5699999998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2332894.4939999999</c:v>
                </c:pt>
                <c:pt idx="22">
                  <c:v>1230633.5989999999</c:v>
                </c:pt>
                <c:pt idx="23">
                  <c:v>715979</c:v>
                </c:pt>
                <c:pt idx="24">
                  <c:v>5367187.2220000001</c:v>
                </c:pt>
                <c:pt idx="25">
                  <c:v>12324361.596000001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47517"/>
        <c:axId val="6418141"/>
      </c:barChart>
      <c:catAx>
        <c:axId val="532475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8141"/>
        <c:crosses val="autoZero"/>
        <c:auto val="1"/>
        <c:lblAlgn val="ctr"/>
        <c:lblOffset val="100"/>
        <c:noMultiLvlLbl val="0"/>
      </c:catAx>
      <c:valAx>
        <c:axId val="64181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4751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54676"/>
        <c:axId val="60053053"/>
      </c:barChart>
      <c:catAx>
        <c:axId val="260546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53053"/>
        <c:crosses val="autoZero"/>
        <c:auto val="1"/>
        <c:lblAlgn val="ctr"/>
        <c:lblOffset val="100"/>
        <c:noMultiLvlLbl val="0"/>
      </c:catAx>
      <c:valAx>
        <c:axId val="600530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546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9885985</c:v>
                </c:pt>
                <c:pt idx="5">
                  <c:v>146591</c:v>
                </c:pt>
                <c:pt idx="6">
                  <c:v>2321</c:v>
                </c:pt>
                <c:pt idx="7">
                  <c:v>3623309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313823</c:v>
                </c:pt>
                <c:pt idx="15">
                  <c:v>2492059</c:v>
                </c:pt>
                <c:pt idx="16">
                  <c:v>410297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275412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5001623</c:v>
                </c:pt>
                <c:pt idx="26">
                  <c:v>56225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1677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134176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5116517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682387"/>
        <c:axId val="42032257"/>
      </c:barChart>
      <c:catAx>
        <c:axId val="60682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32257"/>
        <c:crosses val="autoZero"/>
        <c:auto val="1"/>
        <c:lblAlgn val="ctr"/>
        <c:lblOffset val="100"/>
        <c:noMultiLvlLbl val="0"/>
      </c:catAx>
      <c:valAx>
        <c:axId val="420322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82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7326170</c:v>
                </c:pt>
                <c:pt idx="5">
                  <c:v>33663</c:v>
                </c:pt>
                <c:pt idx="6">
                  <c:v>10</c:v>
                </c:pt>
                <c:pt idx="7">
                  <c:v>2677494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400212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4918211</c:v>
                </c:pt>
                <c:pt idx="26">
                  <c:v>37784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5055479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1114"/>
        <c:axId val="46580372"/>
      </c:barChart>
      <c:catAx>
        <c:axId val="40911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80372"/>
        <c:crosses val="autoZero"/>
        <c:auto val="1"/>
        <c:lblAlgn val="ctr"/>
        <c:lblOffset val="100"/>
        <c:noMultiLvlLbl val="0"/>
      </c:catAx>
      <c:valAx>
        <c:axId val="465803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11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2253607</c:v>
                </c:pt>
                <c:pt idx="5">
                  <c:v>165204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69027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805611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2106079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2067408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805314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2160868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944627"/>
        <c:axId val="63599485"/>
      </c:barChart>
      <c:catAx>
        <c:axId val="339446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99485"/>
        <c:crosses val="autoZero"/>
        <c:auto val="1"/>
        <c:lblAlgn val="ctr"/>
        <c:lblOffset val="100"/>
        <c:noMultiLvlLbl val="0"/>
      </c:catAx>
      <c:valAx>
        <c:axId val="635994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446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93146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96282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79853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71401"/>
        <c:axId val="45000380"/>
      </c:barChart>
      <c:catAx>
        <c:axId val="101714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000380"/>
        <c:crosses val="autoZero"/>
        <c:auto val="1"/>
        <c:lblAlgn val="ctr"/>
        <c:lblOffset val="100"/>
        <c:noMultiLvlLbl val="0"/>
      </c:catAx>
      <c:valAx>
        <c:axId val="450003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714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690794</c:v>
                </c:pt>
                <c:pt idx="5">
                  <c:v>35411.75</c:v>
                </c:pt>
                <c:pt idx="6">
                  <c:v>12244</c:v>
                </c:pt>
                <c:pt idx="7">
                  <c:v>599206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17656.5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863894</c:v>
                </c:pt>
                <c:pt idx="26">
                  <c:v>42660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782903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944449"/>
        <c:axId val="2864201"/>
      </c:barChart>
      <c:catAx>
        <c:axId val="549444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4201"/>
        <c:crosses val="autoZero"/>
        <c:auto val="1"/>
        <c:lblAlgn val="ctr"/>
        <c:lblOffset val="100"/>
        <c:noMultiLvlLbl val="0"/>
      </c:catAx>
      <c:valAx>
        <c:axId val="28642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444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595977</c:v>
                </c:pt>
                <c:pt idx="5">
                  <c:v>2938.75</c:v>
                </c:pt>
                <c:pt idx="6">
                  <c:v>4</c:v>
                </c:pt>
                <c:pt idx="7">
                  <c:v>243773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37521.25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399191</c:v>
                </c:pt>
                <c:pt idx="26">
                  <c:v>2741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402628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25892"/>
        <c:axId val="24535319"/>
      </c:barChart>
      <c:catAx>
        <c:axId val="552258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35319"/>
        <c:crosses val="autoZero"/>
        <c:auto val="1"/>
        <c:lblAlgn val="ctr"/>
        <c:lblOffset val="100"/>
        <c:noMultiLvlLbl val="0"/>
      </c:catAx>
      <c:valAx>
        <c:axId val="245353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258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30999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31622"/>
        <c:axId val="26537442"/>
      </c:barChart>
      <c:catAx>
        <c:axId val="99316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37442"/>
        <c:crosses val="autoZero"/>
        <c:auto val="1"/>
        <c:lblAlgn val="ctr"/>
        <c:lblOffset val="100"/>
        <c:noMultiLvlLbl val="0"/>
      </c:catAx>
      <c:valAx>
        <c:axId val="265374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316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94817</c:v>
                </c:pt>
                <c:pt idx="5">
                  <c:v>4657</c:v>
                </c:pt>
                <c:pt idx="6">
                  <c:v>16</c:v>
                </c:pt>
                <c:pt idx="7">
                  <c:v>319620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2471.5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431557</c:v>
                </c:pt>
                <c:pt idx="26">
                  <c:v>37952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349276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117187"/>
        <c:axId val="37322054"/>
      </c:barChart>
      <c:catAx>
        <c:axId val="301171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22054"/>
        <c:crosses val="autoZero"/>
        <c:auto val="1"/>
        <c:lblAlgn val="ctr"/>
        <c:lblOffset val="100"/>
        <c:noMultiLvlLbl val="0"/>
      </c:catAx>
      <c:valAx>
        <c:axId val="37322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171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243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5765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16898"/>
        <c:axId val="3306157"/>
      </c:barChart>
      <c:catAx>
        <c:axId val="19216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6157"/>
        <c:crosses val="autoZero"/>
        <c:auto val="1"/>
        <c:lblAlgn val="ctr"/>
        <c:lblOffset val="100"/>
        <c:noMultiLvlLbl val="0"/>
      </c:catAx>
      <c:valAx>
        <c:axId val="33061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16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15336914</c:v>
                </c:pt>
                <c:pt idx="5">
                  <c:v>880823</c:v>
                </c:pt>
                <c:pt idx="6">
                  <c:v>2497697</c:v>
                </c:pt>
                <c:pt idx="7">
                  <c:v>9877262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4797953</c:v>
                </c:pt>
                <c:pt idx="15">
                  <c:v>4942345</c:v>
                </c:pt>
                <c:pt idx="16">
                  <c:v>740174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536574</c:v>
                </c:pt>
                <c:pt idx="21">
                  <c:v>2448260</c:v>
                </c:pt>
                <c:pt idx="22">
                  <c:v>995345</c:v>
                </c:pt>
                <c:pt idx="23">
                  <c:v>704150</c:v>
                </c:pt>
                <c:pt idx="24">
                  <c:v>4816767</c:v>
                </c:pt>
                <c:pt idx="25">
                  <c:v>12410776</c:v>
                </c:pt>
                <c:pt idx="26">
                  <c:v>733675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2334376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2188146</c:v>
                </c:pt>
                <c:pt idx="22">
                  <c:v>1220245</c:v>
                </c:pt>
                <c:pt idx="23">
                  <c:v>711395</c:v>
                </c:pt>
                <c:pt idx="24">
                  <c:v>5347725</c:v>
                </c:pt>
                <c:pt idx="25">
                  <c:v>12217388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104076"/>
        <c:axId val="62482024"/>
      </c:barChart>
      <c:catAx>
        <c:axId val="531040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82024"/>
        <c:crosses val="autoZero"/>
        <c:auto val="1"/>
        <c:lblAlgn val="ctr"/>
        <c:lblOffset val="100"/>
        <c:noMultiLvlLbl val="0"/>
      </c:catAx>
      <c:valAx>
        <c:axId val="624820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040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86174513</c:v>
                </c:pt>
                <c:pt idx="5">
                  <c:v>3533064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61083630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6800377</c:v>
                </c:pt>
                <c:pt idx="25">
                  <c:v>40558723</c:v>
                </c:pt>
                <c:pt idx="26">
                  <c:v>6183967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33151536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22176"/>
        <c:axId val="63751671"/>
      </c:barChart>
      <c:catAx>
        <c:axId val="65322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51671"/>
        <c:crosses val="autoZero"/>
        <c:auto val="1"/>
        <c:lblAlgn val="ctr"/>
        <c:lblOffset val="100"/>
        <c:noMultiLvlLbl val="0"/>
      </c:catAx>
      <c:valAx>
        <c:axId val="637516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22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77214"/>
        <c:axId val="49520010"/>
      </c:barChart>
      <c:catAx>
        <c:axId val="424772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20010"/>
        <c:crosses val="autoZero"/>
        <c:auto val="1"/>
        <c:lblAlgn val="ctr"/>
        <c:lblOffset val="100"/>
        <c:noMultiLvlLbl val="0"/>
      </c:catAx>
      <c:valAx>
        <c:axId val="495200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772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1307135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593208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126422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58363"/>
        <c:axId val="34043335"/>
      </c:barChart>
      <c:catAx>
        <c:axId val="152583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43335"/>
        <c:crosses val="autoZero"/>
        <c:auto val="1"/>
        <c:lblAlgn val="ctr"/>
        <c:lblOffset val="100"/>
        <c:noMultiLvlLbl val="0"/>
      </c:catAx>
      <c:valAx>
        <c:axId val="3404333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83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491785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87746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38139"/>
        <c:axId val="29798519"/>
      </c:barChart>
      <c:catAx>
        <c:axId val="63138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98519"/>
        <c:crosses val="autoZero"/>
        <c:auto val="1"/>
        <c:lblAlgn val="ctr"/>
        <c:lblOffset val="100"/>
        <c:noMultiLvlLbl val="0"/>
      </c:catAx>
      <c:valAx>
        <c:axId val="297985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8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468741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667216"/>
        <c:axId val="11190670"/>
      </c:barChart>
      <c:catAx>
        <c:axId val="576672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90670"/>
        <c:crosses val="autoZero"/>
        <c:auto val="1"/>
        <c:lblAlgn val="ctr"/>
        <c:lblOffset val="100"/>
        <c:noMultiLvlLbl val="0"/>
      </c:catAx>
      <c:valAx>
        <c:axId val="111906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672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109260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25664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812545"/>
        <c:axId val="47796173"/>
      </c:barChart>
      <c:catAx>
        <c:axId val="468125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96173"/>
        <c:crosses val="autoZero"/>
        <c:auto val="1"/>
        <c:lblAlgn val="ctr"/>
        <c:lblOffset val="100"/>
        <c:noMultiLvlLbl val="0"/>
      </c:catAx>
      <c:valAx>
        <c:axId val="477961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125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55116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18872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83972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434817"/>
        <c:axId val="2432750"/>
      </c:barChart>
      <c:catAx>
        <c:axId val="24434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2750"/>
        <c:crosses val="autoZero"/>
        <c:auto val="1"/>
        <c:lblAlgn val="ctr"/>
        <c:lblOffset val="100"/>
        <c:noMultiLvlLbl val="0"/>
      </c:catAx>
      <c:valAx>
        <c:axId val="24327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34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2853373</c:v>
                </c:pt>
                <c:pt idx="5">
                  <c:v>185772</c:v>
                </c:pt>
                <c:pt idx="6">
                  <c:v>21347</c:v>
                </c:pt>
                <c:pt idx="7">
                  <c:v>2474078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381815</c:v>
                </c:pt>
                <c:pt idx="21">
                  <c:v>180310</c:v>
                </c:pt>
                <c:pt idx="22">
                  <c:v>397088</c:v>
                </c:pt>
                <c:pt idx="23">
                  <c:v>332253</c:v>
                </c:pt>
                <c:pt idx="24">
                  <c:v>3524885</c:v>
                </c:pt>
                <c:pt idx="25">
                  <c:v>2611863</c:v>
                </c:pt>
                <c:pt idx="26">
                  <c:v>260405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D-4344-97F7-A987BD01792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85392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2461749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1D-4344-97F7-A987BD01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218090"/>
        <c:axId val="20783756"/>
      </c:barChart>
      <c:catAx>
        <c:axId val="352180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83756"/>
        <c:crosses val="autoZero"/>
        <c:auto val="1"/>
        <c:lblAlgn val="ctr"/>
        <c:lblOffset val="100"/>
        <c:noMultiLvlLbl val="0"/>
      </c:catAx>
      <c:valAx>
        <c:axId val="207837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180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10292</c:v>
                </c:pt>
                <c:pt idx="6">
                  <c:v>9492</c:v>
                </c:pt>
                <c:pt idx="7">
                  <c:v>837109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5-4EE4-A86A-D7EBD2C85DE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62381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5-4EE4-A86A-D7EBD2C85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19199"/>
        <c:axId val="27011540"/>
      </c:barChart>
      <c:catAx>
        <c:axId val="408191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11540"/>
        <c:crosses val="autoZero"/>
        <c:auto val="1"/>
        <c:lblAlgn val="ctr"/>
        <c:lblOffset val="100"/>
        <c:noMultiLvlLbl val="0"/>
      </c:catAx>
      <c:valAx>
        <c:axId val="270115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91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C-44B7-B626-F5FAA99FE30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349757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C-44B7-B626-F5FAA99F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915325"/>
        <c:axId val="36335120"/>
      </c:barChart>
      <c:catAx>
        <c:axId val="299153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35120"/>
        <c:crosses val="autoZero"/>
        <c:auto val="1"/>
        <c:lblAlgn val="ctr"/>
        <c:lblOffset val="100"/>
        <c:noMultiLvlLbl val="0"/>
      </c:catAx>
      <c:valAx>
        <c:axId val="363351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153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4701412</c:v>
                </c:pt>
                <c:pt idx="5">
                  <c:v>109656</c:v>
                </c:pt>
                <c:pt idx="6">
                  <c:v>210839</c:v>
                </c:pt>
                <c:pt idx="7">
                  <c:v>1781284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287024</c:v>
                </c:pt>
                <c:pt idx="13">
                  <c:v>247435</c:v>
                </c:pt>
                <c:pt idx="14">
                  <c:v>3656367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667348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182358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685542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684408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75266"/>
        <c:axId val="45928226"/>
      </c:barChart>
      <c:catAx>
        <c:axId val="563752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28226"/>
        <c:crosses val="autoZero"/>
        <c:auto val="1"/>
        <c:lblAlgn val="ctr"/>
        <c:lblOffset val="100"/>
        <c:noMultiLvlLbl val="0"/>
      </c:catAx>
      <c:valAx>
        <c:axId val="459282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752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981152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216889</c:v>
                </c:pt>
                <c:pt idx="21">
                  <c:v>82049</c:v>
                </c:pt>
                <c:pt idx="22">
                  <c:v>134324</c:v>
                </c:pt>
                <c:pt idx="23">
                  <c:v>23284</c:v>
                </c:pt>
                <c:pt idx="24">
                  <c:v>157230</c:v>
                </c:pt>
                <c:pt idx="25">
                  <c:v>1890806</c:v>
                </c:pt>
                <c:pt idx="26">
                  <c:v>248653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0-477D-B471-21E65E23964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1676041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0-477D-B471-21E65E2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98623"/>
        <c:axId val="48948861"/>
      </c:barChart>
      <c:catAx>
        <c:axId val="162986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48861"/>
        <c:crosses val="autoZero"/>
        <c:auto val="1"/>
        <c:lblAlgn val="ctr"/>
        <c:lblOffset val="100"/>
        <c:noMultiLvlLbl val="0"/>
      </c:catAx>
      <c:valAx>
        <c:axId val="489488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2986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596387</c:v>
                </c:pt>
                <c:pt idx="3">
                  <c:v>455838</c:v>
                </c:pt>
                <c:pt idx="4">
                  <c:v>1339680</c:v>
                </c:pt>
                <c:pt idx="5">
                  <c:v>168672</c:v>
                </c:pt>
                <c:pt idx="6">
                  <c:v>732</c:v>
                </c:pt>
                <c:pt idx="7">
                  <c:v>1782862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925591</c:v>
                </c:pt>
                <c:pt idx="15">
                  <c:v>76244</c:v>
                </c:pt>
                <c:pt idx="16">
                  <c:v>58875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78662</c:v>
                </c:pt>
                <c:pt idx="22">
                  <c:v>421382</c:v>
                </c:pt>
                <c:pt idx="23">
                  <c:v>131502</c:v>
                </c:pt>
                <c:pt idx="24">
                  <c:v>599641</c:v>
                </c:pt>
                <c:pt idx="25">
                  <c:v>2324295</c:v>
                </c:pt>
                <c:pt idx="26">
                  <c:v>279358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0-42D6-91E3-626E7727CC0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96114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2207335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0-42D6-91E3-626E7727C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97114"/>
        <c:axId val="63438679"/>
      </c:barChart>
      <c:catAx>
        <c:axId val="164971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438679"/>
        <c:crosses val="autoZero"/>
        <c:auto val="1"/>
        <c:lblAlgn val="ctr"/>
        <c:lblOffset val="100"/>
        <c:noMultiLvlLbl val="0"/>
      </c:catAx>
      <c:valAx>
        <c:axId val="634386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971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54789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D-45CC-8D5B-7B73515DF0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70454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40208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D-45CC-8D5B-7B73515DF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081617"/>
        <c:axId val="63841464"/>
      </c:barChart>
      <c:catAx>
        <c:axId val="440816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1464"/>
        <c:crosses val="autoZero"/>
        <c:auto val="1"/>
        <c:lblAlgn val="ctr"/>
        <c:lblOffset val="100"/>
        <c:noMultiLvlLbl val="0"/>
      </c:catAx>
      <c:valAx>
        <c:axId val="638414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816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12A-924B-5D76B83A2E9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7-412A-924B-5D76B83A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997"/>
        <c:axId val="37375838"/>
      </c:barChart>
      <c:catAx>
        <c:axId val="5119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75838"/>
        <c:crosses val="autoZero"/>
        <c:auto val="1"/>
        <c:lblAlgn val="ctr"/>
        <c:lblOffset val="100"/>
        <c:noMultiLvlLbl val="0"/>
      </c:catAx>
      <c:valAx>
        <c:axId val="373758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9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80915</c:v>
                </c:pt>
                <c:pt idx="3">
                  <c:v>204461</c:v>
                </c:pt>
                <c:pt idx="4">
                  <c:v>908880</c:v>
                </c:pt>
                <c:pt idx="5">
                  <c:v>34906</c:v>
                </c:pt>
                <c:pt idx="6">
                  <c:v>732</c:v>
                </c:pt>
                <c:pt idx="7">
                  <c:v>1565603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35190</c:v>
                </c:pt>
                <c:pt idx="16">
                  <c:v>20339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22490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2181002</c:v>
                </c:pt>
                <c:pt idx="26">
                  <c:v>279358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B-4995-B50B-E37B483DF6E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25660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2076720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B-4995-B50B-E37B483DF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756037"/>
        <c:axId val="1142568"/>
      </c:barChart>
      <c:catAx>
        <c:axId val="25756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2568"/>
        <c:crosses val="autoZero"/>
        <c:auto val="1"/>
        <c:lblAlgn val="ctr"/>
        <c:lblOffset val="100"/>
        <c:noMultiLvlLbl val="0"/>
      </c:catAx>
      <c:valAx>
        <c:axId val="11425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56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42968687.037</c:v>
              </c:pt>
              <c:pt idx="1">
                <c:v>43849383.092000008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89-46C0-BE5C-87C5D5A1B3C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45832321.104000002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49124220.273000002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45294250.763999999</c:v>
              </c:pt>
              <c:pt idx="9">
                <c:v>46134039.717999987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89-46C0-BE5C-87C5D5A1B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3496"/>
        <c:axId val="14356494"/>
      </c:lineChart>
      <c:catAx>
        <c:axId val="211034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356494"/>
        <c:crosses val="autoZero"/>
        <c:auto val="1"/>
        <c:lblAlgn val="ctr"/>
        <c:lblOffset val="100"/>
        <c:noMultiLvlLbl val="0"/>
      </c:catAx>
      <c:valAx>
        <c:axId val="1435649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034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14053011</c:v>
              </c:pt>
              <c:pt idx="1">
                <c:v>13791767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72-430F-8A06-2FF73EEF857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15306586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72-430F-8A06-2FF73EEF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3102"/>
        <c:axId val="42108168"/>
      </c:lineChart>
      <c:catAx>
        <c:axId val="153631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08168"/>
        <c:crosses val="autoZero"/>
        <c:auto val="1"/>
        <c:lblAlgn val="ctr"/>
        <c:lblOffset val="100"/>
        <c:noMultiLvlLbl val="0"/>
      </c:catAx>
      <c:valAx>
        <c:axId val="421081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6310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6173538</c:v>
              </c:pt>
              <c:pt idx="1">
                <c:v>6804325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A6-44C9-A799-89CB34D75C3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A6-44C9-A799-89CB34D75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08235"/>
        <c:axId val="12468227"/>
      </c:lineChart>
      <c:catAx>
        <c:axId val="263082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68227"/>
        <c:crosses val="autoZero"/>
        <c:auto val="1"/>
        <c:lblAlgn val="ctr"/>
        <c:lblOffset val="100"/>
        <c:noMultiLvlLbl val="0"/>
      </c:catAx>
      <c:valAx>
        <c:axId val="1246822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082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21592408</c:v>
              </c:pt>
              <c:pt idx="1">
                <c:v>21974810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5C-44A8-841F-6972C730D5F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5C-44A8-841F-6972C730D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564195"/>
        <c:axId val="25169355"/>
      </c:lineChart>
      <c:catAx>
        <c:axId val="665641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9355"/>
        <c:crosses val="autoZero"/>
        <c:auto val="1"/>
        <c:lblAlgn val="ctr"/>
        <c:lblOffset val="100"/>
        <c:noMultiLvlLbl val="0"/>
      </c:catAx>
      <c:valAx>
        <c:axId val="251693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641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14973044</c:v>
              </c:pt>
              <c:pt idx="1">
                <c:v>14854655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0D-4CBE-8E66-A57A3A28CEA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0D-4CBE-8E66-A57A3A28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8614"/>
        <c:axId val="47927829"/>
      </c:lineChart>
      <c:catAx>
        <c:axId val="41086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927829"/>
        <c:crosses val="autoZero"/>
        <c:auto val="1"/>
        <c:lblAlgn val="ctr"/>
        <c:lblOffset val="100"/>
        <c:noMultiLvlLbl val="0"/>
      </c:catAx>
      <c:valAx>
        <c:axId val="4792782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861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449365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426666"/>
        <c:axId val="49886002"/>
      </c:barChart>
      <c:catAx>
        <c:axId val="564266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86002"/>
        <c:crosses val="autoZero"/>
        <c:auto val="1"/>
        <c:lblAlgn val="ctr"/>
        <c:lblOffset val="100"/>
        <c:noMultiLvlLbl val="0"/>
      </c:catAx>
      <c:valAx>
        <c:axId val="498860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266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1413517.25</c:v>
              </c:pt>
              <c:pt idx="1">
                <c:v>1417901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B-487D-80F0-2596887E949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CB-487D-80F0-2596887E9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76601"/>
        <c:axId val="17484232"/>
      </c:lineChart>
      <c:catAx>
        <c:axId val="507766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84232"/>
        <c:crosses val="autoZero"/>
        <c:auto val="1"/>
        <c:lblAlgn val="ctr"/>
        <c:lblOffset val="100"/>
        <c:noMultiLvlLbl val="0"/>
      </c:catAx>
      <c:valAx>
        <c:axId val="1748423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7766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-6.2480668620339193E-2</c:v>
              </c:pt>
              <c:pt idx="1">
                <c:v>-2.376380939993283E-2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79-4D54-A615-16447DFC8AA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3.8813720183656031E-2</c:v>
              </c:pt>
              <c:pt idx="1">
                <c:v>2.670676102070613E-2</c:v>
              </c:pt>
              <c:pt idx="2">
                <c:v>1.7126763647207891E-2</c:v>
              </c:pt>
              <c:pt idx="3">
                <c:v>2.4772849802388471E-2</c:v>
              </c:pt>
              <c:pt idx="4">
                <c:v>3.6954944863133443E-2</c:v>
              </c:pt>
              <c:pt idx="5">
                <c:v>3.6630557818014831E-2</c:v>
              </c:pt>
              <c:pt idx="6">
                <c:v>3.3543565024659383E-2</c:v>
              </c:pt>
              <c:pt idx="7">
                <c:v>3.3494608242195863E-2</c:v>
              </c:pt>
              <c:pt idx="8">
                <c:v>3.2901298687897373E-2</c:v>
              </c:pt>
              <c:pt idx="9">
                <c:v>3.1767103701094257E-2</c:v>
              </c:pt>
              <c:pt idx="10">
                <c:v>2.8125713089071299E-2</c:v>
              </c:pt>
              <c:pt idx="11">
                <c:v>2.7946180554115459E-2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479-4D54-A615-16447DFC8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8176"/>
        <c:axId val="24602744"/>
      </c:lineChart>
      <c:catAx>
        <c:axId val="334381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02744"/>
        <c:crosses val="autoZero"/>
        <c:auto val="1"/>
        <c:lblAlgn val="ctr"/>
        <c:lblOffset val="100"/>
        <c:noMultiLvlLbl val="0"/>
      </c:catAx>
      <c:valAx>
        <c:axId val="246027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381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-0.1067306928314129</c:v>
              </c:pt>
              <c:pt idx="1">
                <c:v>-7.0956810674903115E-2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56-48B8-BEC5-1844B58E620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4.178823541354526E-2</c:v>
              </c:pt>
              <c:pt idx="8">
                <c:v>3.6691905291299509E-2</c:v>
              </c:pt>
              <c:pt idx="9">
                <c:v>2.938652066891834E-2</c:v>
              </c:pt>
              <c:pt idx="10">
                <c:v>2.6460564840041109E-2</c:v>
              </c:pt>
              <c:pt idx="11">
                <c:v>2.595491481562151E-2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56-48B8-BEC5-1844B58E6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81036"/>
        <c:axId val="39861161"/>
      </c:lineChart>
      <c:catAx>
        <c:axId val="475810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61161"/>
        <c:crosses val="autoZero"/>
        <c:auto val="1"/>
        <c:lblAlgn val="ctr"/>
        <c:lblOffset val="100"/>
        <c:noMultiLvlLbl val="0"/>
      </c:catAx>
      <c:valAx>
        <c:axId val="398611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810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-0.17959693321174769</c:v>
              </c:pt>
              <c:pt idx="1">
                <c:v>-4.6353527636383007E-2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AD-455D-B1B8-365BDF6B838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AD-455D-B1B8-365BDF6B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44302"/>
        <c:axId val="3855387"/>
      </c:lineChart>
      <c:catAx>
        <c:axId val="645443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55387"/>
        <c:crosses val="autoZero"/>
        <c:auto val="1"/>
        <c:lblAlgn val="ctr"/>
        <c:lblOffset val="100"/>
        <c:noMultiLvlLbl val="0"/>
      </c:catAx>
      <c:valAx>
        <c:axId val="38553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443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1.8242570676262119E-2</c:v>
              </c:pt>
              <c:pt idx="1">
                <c:v>1.7733830401639009E-2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8B-40D9-B238-07F6B6CA8FD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8B-40D9-B238-07F6B6CA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20326"/>
        <c:axId val="4324412"/>
      </c:lineChart>
      <c:catAx>
        <c:axId val="532203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4412"/>
        <c:crosses val="autoZero"/>
        <c:auto val="1"/>
        <c:lblAlgn val="ctr"/>
        <c:lblOffset val="100"/>
        <c:noMultiLvlLbl val="0"/>
      </c:catAx>
      <c:valAx>
        <c:axId val="43244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203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1.989362294875829E-2</c:v>
              </c:pt>
              <c:pt idx="1">
                <c:v>5.5287446311478314E-3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FF-48A6-87BF-79B6417A239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FF-48A6-87BF-79B6417A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61716"/>
        <c:axId val="46011444"/>
      </c:lineChart>
      <c:catAx>
        <c:axId val="537617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11444"/>
        <c:crosses val="autoZero"/>
        <c:auto val="1"/>
        <c:lblAlgn val="ctr"/>
        <c:lblOffset val="100"/>
        <c:noMultiLvlLbl val="0"/>
      </c:catAx>
      <c:valAx>
        <c:axId val="460114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617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4.8272411045326542E-2</c:v>
              </c:pt>
              <c:pt idx="1">
                <c:v>3.2404640649731808E-2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71-4DF9-9D30-8EF3CB7FE1D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71-4DF9-9D30-8EF3CB7FE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14523"/>
        <c:axId val="37303039"/>
      </c:lineChart>
      <c:catAx>
        <c:axId val="118145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03039"/>
        <c:crosses val="autoZero"/>
        <c:auto val="1"/>
        <c:lblAlgn val="ctr"/>
        <c:lblOffset val="100"/>
        <c:noMultiLvlLbl val="0"/>
      </c:catAx>
      <c:valAx>
        <c:axId val="373030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145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4-47DE-B531-EB5579C0EBB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4-47DE-B531-EB5579C0EBB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4-47DE-B531-EB5579C0EBB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4-47DE-B531-EB5579C0EB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4-47DE-B531-EB5579C0EB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4-47DE-B531-EB5579C0EB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4-47DE-B531-EB5579C0EBB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4-47DE-B531-EB5579C0EBB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4-47DE-B531-EB5579C0EBB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4-47DE-B531-EB5579C0EBB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4-47DE-B531-EB5579C0EBB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545.38391764799985</c:v>
              </c:pt>
              <c:pt idx="1">
                <c:v>547.57203109699981</c:v>
              </c:pt>
              <c:pt idx="2">
                <c:v>551.52350887699993</c:v>
              </c:pt>
              <c:pt idx="3">
                <c:v>553.12717093300012</c:v>
              </c:pt>
              <c:pt idx="4">
                <c:v>553.84092389800003</c:v>
              </c:pt>
              <c:pt idx="5">
                <c:v>555.325643754</c:v>
              </c:pt>
              <c:pt idx="6">
                <c:v>556.55853215100012</c:v>
              </c:pt>
              <c:pt idx="7">
                <c:v>557.52885815500019</c:v>
              </c:pt>
              <c:pt idx="8">
                <c:v>557.14017952600011</c:v>
              </c:pt>
              <c:pt idx="9">
                <c:v>558.26435803700008</c:v>
              </c:pt>
              <c:pt idx="10">
                <c:v>555.40072397000017</c:v>
              </c:pt>
              <c:pt idx="11">
                <c:v>556.15100873599999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E74-47DE-B531-EB5579C0EB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410573"/>
        <c:axId val="46517780"/>
      </c:lineChart>
      <c:catAx>
        <c:axId val="494105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17780"/>
        <c:crosses val="autoZero"/>
        <c:auto val="1"/>
        <c:lblAlgn val="ctr"/>
        <c:lblOffset val="100"/>
        <c:noMultiLvlLbl val="0"/>
      </c:catAx>
      <c:valAx>
        <c:axId val="465177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4105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E-4EFA-910E-674C39BF71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E-4EFA-910E-674C39BF71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E-4EFA-910E-674C39BF71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E-4EFA-910E-674C39BF71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E-4EFA-910E-674C39BF71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E-4EFA-910E-674C39BF71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E-4EFA-910E-674C39BF71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E-4EFA-910E-674C39BF71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E-4EFA-910E-674C39BF71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E-4EFA-910E-674C39BF71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E-4EFA-910E-674C39BF71B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175.57957099999999</c:v>
              </c:pt>
              <c:pt idx="1">
                <c:v>175.68853999999999</c:v>
              </c:pt>
              <c:pt idx="2">
                <c:v>177.449296</c:v>
              </c:pt>
              <c:pt idx="3">
                <c:v>179.03416200000001</c:v>
              </c:pt>
              <c:pt idx="4">
                <c:v>179.07545300000001</c:v>
              </c:pt>
              <c:pt idx="5">
                <c:v>179.66235399999999</c:v>
              </c:pt>
              <c:pt idx="6">
                <c:v>179.576504</c:v>
              </c:pt>
              <c:pt idx="7">
                <c:v>179.04252</c:v>
              </c:pt>
              <c:pt idx="8">
                <c:v>178.999189</c:v>
              </c:pt>
              <c:pt idx="9">
                <c:v>179.29122000000001</c:v>
              </c:pt>
              <c:pt idx="10">
                <c:v>177.612121</c:v>
              </c:pt>
              <c:pt idx="11">
                <c:v>177.16454100000001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57E-4EFA-910E-674C39BF71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33537"/>
        <c:axId val="18736679"/>
      </c:lineChart>
      <c:catAx>
        <c:axId val="342335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36679"/>
        <c:crosses val="autoZero"/>
        <c:auto val="1"/>
        <c:lblAlgn val="ctr"/>
        <c:lblOffset val="100"/>
        <c:noMultiLvlLbl val="0"/>
      </c:catAx>
      <c:valAx>
        <c:axId val="187366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335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E-4DFB-9E7F-DFEF23F1B83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E-4DFB-9E7F-DFEF23F1B83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E-4DFB-9E7F-DFEF23F1B83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E-4DFB-9E7F-DFEF23F1B8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E-4DFB-9E7F-DFEF23F1B8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E-4DFB-9E7F-DFEF23F1B83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E-4DFB-9E7F-DFEF23F1B83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E-4DFB-9E7F-DFEF23F1B83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E-4DFB-9E7F-DFEF23F1B83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E-4DFB-9E7F-DFEF23F1B8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E-4DFB-9E7F-DFEF23F1B83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87.229146</c:v>
              </c:pt>
              <c:pt idx="1">
                <c:v>86.517984999999996</c:v>
              </c:pt>
              <c:pt idx="2">
                <c:v>86.859581999999989</c:v>
              </c:pt>
              <c:pt idx="3">
                <c:v>85.269965999999997</c:v>
              </c:pt>
              <c:pt idx="4">
                <c:v>85.147390999999999</c:v>
              </c:pt>
              <c:pt idx="5">
                <c:v>84.840806000000001</c:v>
              </c:pt>
              <c:pt idx="6">
                <c:v>84.871956999999995</c:v>
              </c:pt>
              <c:pt idx="7">
                <c:v>84.825072999999989</c:v>
              </c:pt>
              <c:pt idx="8">
                <c:v>84.887242999999998</c:v>
              </c:pt>
              <c:pt idx="9">
                <c:v>84.763587000000001</c:v>
              </c:pt>
              <c:pt idx="10">
                <c:v>83.41211899999999</c:v>
              </c:pt>
              <c:pt idx="11">
                <c:v>84.13277699999999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AE-4DFB-9E7F-DFEF23F1B8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201559"/>
        <c:axId val="6383261"/>
      </c:lineChart>
      <c:catAx>
        <c:axId val="332015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3261"/>
        <c:crosses val="autoZero"/>
        <c:auto val="1"/>
        <c:lblAlgn val="ctr"/>
        <c:lblOffset val="100"/>
        <c:noMultiLvlLbl val="0"/>
      </c:catAx>
      <c:valAx>
        <c:axId val="63832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015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10565323</c:v>
                </c:pt>
                <c:pt idx="5">
                  <c:v>404477</c:v>
                </c:pt>
                <c:pt idx="6">
                  <c:v>2230126</c:v>
                </c:pt>
                <c:pt idx="7">
                  <c:v>7585868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102278</c:v>
                </c:pt>
                <c:pt idx="13">
                  <c:v>232575</c:v>
                </c:pt>
                <c:pt idx="14">
                  <c:v>235329</c:v>
                </c:pt>
                <c:pt idx="15">
                  <c:v>3383171</c:v>
                </c:pt>
                <c:pt idx="16">
                  <c:v>506066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365820</c:v>
                </c:pt>
                <c:pt idx="21">
                  <c:v>1699616</c:v>
                </c:pt>
                <c:pt idx="22">
                  <c:v>539295</c:v>
                </c:pt>
                <c:pt idx="23">
                  <c:v>289041</c:v>
                </c:pt>
                <c:pt idx="24">
                  <c:v>307673</c:v>
                </c:pt>
                <c:pt idx="25">
                  <c:v>11422273</c:v>
                </c:pt>
                <c:pt idx="26">
                  <c:v>694057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2088236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1459040</c:v>
                </c:pt>
                <c:pt idx="22">
                  <c:v>557159</c:v>
                </c:pt>
                <c:pt idx="23">
                  <c:v>259559</c:v>
                </c:pt>
                <c:pt idx="24">
                  <c:v>217118</c:v>
                </c:pt>
                <c:pt idx="25">
                  <c:v>11083615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86507"/>
        <c:axId val="14991295"/>
      </c:barChart>
      <c:catAx>
        <c:axId val="463865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1295"/>
        <c:crosses val="autoZero"/>
        <c:auto val="1"/>
        <c:lblAlgn val="ctr"/>
        <c:lblOffset val="100"/>
        <c:noMultiLvlLbl val="0"/>
      </c:catAx>
      <c:valAx>
        <c:axId val="149912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865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3E-4F8A-8958-0F89100CBC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E-4F8A-8958-0F89100CBCC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E-4F8A-8958-0F89100CBC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E-4F8A-8958-0F89100CBCC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E-4F8A-8958-0F89100CBC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E-4F8A-8958-0F89100CBCC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E-4F8A-8958-0F89100CBCC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E-4F8A-8958-0F89100CBCC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E-4F8A-8958-0F89100CBCC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E-4F8A-8958-0F89100CBC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3E-4F8A-8958-0F89100CBCC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267.07011199999999</c:v>
              </c:pt>
              <c:pt idx="1">
                <c:v>269.60415499999999</c:v>
              </c:pt>
              <c:pt idx="2">
                <c:v>271.43212299999999</c:v>
              </c:pt>
              <c:pt idx="3">
                <c:v>272.96129000000002</c:v>
              </c:pt>
              <c:pt idx="4">
                <c:v>273.76442400000002</c:v>
              </c:pt>
              <c:pt idx="5">
                <c:v>274.98374899999999</c:v>
              </c:pt>
              <c:pt idx="6">
                <c:v>276.27261700000003</c:v>
              </c:pt>
              <c:pt idx="7">
                <c:v>277.76362499999999</c:v>
              </c:pt>
              <c:pt idx="8">
                <c:v>277.43173000000002</c:v>
              </c:pt>
              <c:pt idx="9">
                <c:v>278.51155</c:v>
              </c:pt>
              <c:pt idx="10">
                <c:v>278.898394</c:v>
              </c:pt>
              <c:pt idx="11">
                <c:v>279.27070099999997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B3E-4F8A-8958-0F89100CBC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479392"/>
        <c:axId val="58824616"/>
      </c:lineChart>
      <c:catAx>
        <c:axId val="94793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24616"/>
        <c:crosses val="autoZero"/>
        <c:auto val="1"/>
        <c:lblAlgn val="ctr"/>
        <c:lblOffset val="100"/>
        <c:noMultiLvlLbl val="0"/>
      </c:catAx>
      <c:valAx>
        <c:axId val="5882461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793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6-4949-89DE-7B543DA4D6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6-4949-89DE-7B543DA4D6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6-4949-89DE-7B543DA4D6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6-4949-89DE-7B543DA4D6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6-4949-89DE-7B543DA4D6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6-4949-89DE-7B543DA4D6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6-4949-89DE-7B543DA4D6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6-4949-89DE-7B543DA4D6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6-4949-89DE-7B543DA4D6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6-4949-89DE-7B543DA4D6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6-4949-89DE-7B543DA4D6A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183.19062199999999</c:v>
              </c:pt>
              <c:pt idx="1">
                <c:v>185.103589</c:v>
              </c:pt>
              <c:pt idx="2">
                <c:v>186.63892799999999</c:v>
              </c:pt>
              <c:pt idx="3">
                <c:v>188.568524</c:v>
              </c:pt>
              <c:pt idx="4">
                <c:v>189.30317500000001</c:v>
              </c:pt>
              <c:pt idx="5">
                <c:v>190.546774</c:v>
              </c:pt>
              <c:pt idx="6">
                <c:v>191.689562</c:v>
              </c:pt>
              <c:pt idx="7">
                <c:v>192.72677100000001</c:v>
              </c:pt>
              <c:pt idx="8">
                <c:v>192.44849199999999</c:v>
              </c:pt>
              <c:pt idx="9">
                <c:v>192.98977500000001</c:v>
              </c:pt>
              <c:pt idx="10">
                <c:v>193.28183300000001</c:v>
              </c:pt>
              <c:pt idx="11">
                <c:v>193.15377799999999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36-4949-89DE-7B543DA4D6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999472"/>
        <c:axId val="51544186"/>
      </c:lineChart>
      <c:catAx>
        <c:axId val="11999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44186"/>
        <c:crosses val="autoZero"/>
        <c:auto val="1"/>
        <c:lblAlgn val="ctr"/>
        <c:lblOffset val="100"/>
        <c:noMultiLvlLbl val="0"/>
      </c:catAx>
      <c:valAx>
        <c:axId val="515441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9947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6-4F78-A904-CF0E53EF29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6-4F78-A904-CF0E53EF291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6-4F78-A904-CF0E53EF29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6-4F78-A904-CF0E53EF291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6-4F78-A904-CF0E53EF29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6-4F78-A904-CF0E53EF29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6-4F78-A904-CF0E53EF291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6-4F78-A904-CF0E53EF29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6-4F78-A904-CF0E53EF291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6-4F78-A904-CF0E53EF291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C6-4F78-A904-CF0E53EF291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16.805279250000002</c:v>
              </c:pt>
              <c:pt idx="1">
                <c:v>17.016875750000001</c:v>
              </c:pt>
              <c:pt idx="2">
                <c:v>17.222191250000002</c:v>
              </c:pt>
              <c:pt idx="3">
                <c:v>17.4286925</c:v>
              </c:pt>
              <c:pt idx="4">
                <c:v>17.526011499999999</c:v>
              </c:pt>
              <c:pt idx="5">
                <c:v>17.6713825</c:v>
              </c:pt>
              <c:pt idx="6">
                <c:v>17.83876575</c:v>
              </c:pt>
              <c:pt idx="7">
                <c:v>17.9965735</c:v>
              </c:pt>
              <c:pt idx="8">
                <c:v>18.037866000000001</c:v>
              </c:pt>
              <c:pt idx="9">
                <c:v>18.132217499999999</c:v>
              </c:pt>
              <c:pt idx="10">
                <c:v>18.19730925</c:v>
              </c:pt>
              <c:pt idx="11">
                <c:v>18.22108875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EC6-4F78-A904-CF0E53EF29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58377"/>
        <c:axId val="18458254"/>
      </c:lineChart>
      <c:catAx>
        <c:axId val="333583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58254"/>
        <c:crosses val="autoZero"/>
        <c:auto val="1"/>
        <c:lblAlgn val="ctr"/>
        <c:lblOffset val="100"/>
        <c:noMultiLvlLbl val="0"/>
      </c:catAx>
      <c:valAx>
        <c:axId val="184582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583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AE-485A-AD0C-48C435E00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E-485A-AD0C-48C435E00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E-485A-AD0C-48C435E00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E-485A-AD0C-48C435E00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E-485A-AD0C-48C435E00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E-485A-AD0C-48C435E00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E-485A-AD0C-48C435E00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E-485A-AD0C-48C435E00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E-485A-AD0C-48C435E00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AE-485A-AD0C-48C435E00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E-485A-AD0C-48C435E0092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-2.4850840180582239E-2</c:v>
              </c:pt>
              <c:pt idx="1">
                <c:v>-1.7733091648515061E-2</c:v>
              </c:pt>
              <c:pt idx="2">
                <c:v>-3.1578137336464888E-3</c:v>
              </c:pt>
              <c:pt idx="3">
                <c:v>4.4521469846225568E-3</c:v>
              </c:pt>
              <c:pt idx="4">
                <c:v>9.2142168130591624E-3</c:v>
              </c:pt>
              <c:pt idx="5">
                <c:v>1.716287199360093E-2</c:v>
              </c:pt>
              <c:pt idx="6">
                <c:v>2.0227510332200899E-2</c:v>
              </c:pt>
              <c:pt idx="7">
                <c:v>2.5097695094103461E-2</c:v>
              </c:pt>
              <c:pt idx="8">
                <c:v>2.0612180656934209E-2</c:v>
              </c:pt>
              <c:pt idx="9">
                <c:v>2.794618055411565E-2</c:v>
              </c:pt>
              <c:pt idx="10">
                <c:v>1.9458753715878092E-2</c:v>
              </c:pt>
              <c:pt idx="11">
                <c:v>1.9711338216859921E-2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2AE-485A-AD0C-48C435E0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708253"/>
        <c:axId val="25616432"/>
      </c:lineChart>
      <c:catAx>
        <c:axId val="317082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16432"/>
        <c:crosses val="autoZero"/>
        <c:auto val="1"/>
        <c:lblAlgn val="ctr"/>
        <c:lblOffset val="100"/>
        <c:noMultiLvlLbl val="0"/>
      </c:catAx>
      <c:valAx>
        <c:axId val="256164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082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6F-4BFD-9145-FB2C102B2D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F-4BFD-9145-FB2C102B2D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6F-4BFD-9145-FB2C102B2D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F-4BFD-9145-FB2C102B2D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F-4BFD-9145-FB2C102B2D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F-4BFD-9145-FB2C102B2D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F-4BFD-9145-FB2C102B2D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F-4BFD-9145-FB2C102B2D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6F-4BFD-9145-FB2C102B2D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F-4BFD-9145-FB2C102B2D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6F-4BFD-9145-FB2C102B2D0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-3.4435725785059337E-2</c:v>
              </c:pt>
              <c:pt idx="1">
                <c:v>-3.4007735403079359E-2</c:v>
              </c:pt>
              <c:pt idx="2">
                <c:v>-1.4602362599192851E-2</c:v>
              </c:pt>
              <c:pt idx="3">
                <c:v>4.7358024361013433E-3</c:v>
              </c:pt>
              <c:pt idx="4">
                <c:v>1.253169267068964E-2</c:v>
              </c:pt>
              <c:pt idx="5">
                <c:v>2.124118592753314E-2</c:v>
              </c:pt>
              <c:pt idx="6">
                <c:v>1.69659361540003E-2</c:v>
              </c:pt>
              <c:pt idx="7">
                <c:v>1.484364791978005E-2</c:v>
              </c:pt>
              <c:pt idx="8">
                <c:v>1.376228177153032E-2</c:v>
              </c:pt>
              <c:pt idx="9">
                <c:v>2.5954914815621469E-2</c:v>
              </c:pt>
              <c:pt idx="10">
                <c:v>1.095703600021062E-2</c:v>
              </c:pt>
              <c:pt idx="11">
                <c:v>1.058326677521659E-2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C6F-4BFD-9145-FB2C102B2D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099293"/>
        <c:axId val="53597390"/>
      </c:lineChart>
      <c:catAx>
        <c:axId val="25099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97390"/>
        <c:crosses val="autoZero"/>
        <c:auto val="1"/>
        <c:lblAlgn val="ctr"/>
        <c:lblOffset val="100"/>
        <c:noMultiLvlLbl val="0"/>
      </c:catAx>
      <c:valAx>
        <c:axId val="535973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99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A6-4DC3-BA03-C1A4C2B308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A6-4DC3-BA03-C1A4C2B308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6-4DC3-BA03-C1A4C2B308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6-4DC3-BA03-C1A4C2B308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6-4DC3-BA03-C1A4C2B308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6-4DC3-BA03-C1A4C2B308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6-4DC3-BA03-C1A4C2B308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6-4DC3-BA03-C1A4C2B308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A6-4DC3-BA03-C1A4C2B308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6-4DC3-BA03-C1A4C2B308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6-4DC3-BA03-C1A4C2B308B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-8.2858215662634543E-2</c:v>
              </c:pt>
              <c:pt idx="1">
                <c:v>-8.8394996984268351E-2</c:v>
              </c:pt>
              <c:pt idx="2">
                <c:v>-7.8628978471584079E-2</c:v>
              </c:pt>
              <c:pt idx="3">
                <c:v>-0.101244466503741</c:v>
              </c:pt>
              <c:pt idx="4">
                <c:v>-0.10467311339302331</c:v>
              </c:pt>
              <c:pt idx="5">
                <c:v>-0.102091292487088</c:v>
              </c:pt>
              <c:pt idx="6">
                <c:v>-9.7340734805556814E-2</c:v>
              </c:pt>
              <c:pt idx="7">
                <c:v>-8.3230623548760457E-2</c:v>
              </c:pt>
              <c:pt idx="8">
                <c:v>-7.5895009075497802E-2</c:v>
              </c:pt>
              <c:pt idx="9">
                <c:v>-6.3873681836189508E-2</c:v>
              </c:pt>
              <c:pt idx="10">
                <c:v>-7.2199003130350631E-2</c:v>
              </c:pt>
              <c:pt idx="11">
                <c:v>-5.3822593059740582E-2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AA6-4DC3-BA03-C1A4C2B308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749091"/>
        <c:axId val="64067280"/>
      </c:lineChart>
      <c:catAx>
        <c:axId val="217490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67280"/>
        <c:crosses val="autoZero"/>
        <c:auto val="1"/>
        <c:lblAlgn val="ctr"/>
        <c:lblOffset val="100"/>
        <c:noMultiLvlLbl val="0"/>
      </c:catAx>
      <c:valAx>
        <c:axId val="640672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490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9F-4FC8-81C0-748B2636CF4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F-4FC8-81C0-748B2636CF4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F-4FC8-81C0-748B2636CF4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F-4FC8-81C0-748B2636CF4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F-4FC8-81C0-748B2636CF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F-4FC8-81C0-748B2636CF4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F-4FC8-81C0-748B2636CF4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F-4FC8-81C0-748B2636CF4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F-4FC8-81C0-748B2636CF4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9F-4FC8-81C0-748B2636CF4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9F-4FC8-81C0-748B2636CF4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2.8253372257305338E-4</c:v>
              </c:pt>
              <c:pt idx="1">
                <c:v>1.5482655177586589E-2</c:v>
              </c:pt>
              <c:pt idx="2">
                <c:v>2.9162427545672009E-2</c:v>
              </c:pt>
              <c:pt idx="3">
                <c:v>4.0441105912466559E-2</c:v>
              </c:pt>
              <c:pt idx="4">
                <c:v>4.6471077772449992E-2</c:v>
              </c:pt>
              <c:pt idx="5">
                <c:v>5.6497449879373142E-2</c:v>
              </c:pt>
              <c:pt idx="6">
                <c:v>6.3372423963135208E-2</c:v>
              </c:pt>
              <c:pt idx="7">
                <c:v>6.8715143752199892E-2</c:v>
              </c:pt>
              <c:pt idx="8">
                <c:v>5.7548198336284218E-2</c:v>
              </c:pt>
              <c:pt idx="9">
                <c:v>6.096817334521229E-2</c:v>
              </c:pt>
              <c:pt idx="10">
                <c:v>5.7575291622662388E-2</c:v>
              </c:pt>
              <c:pt idx="11">
                <c:v>5.1842686325129138E-2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9F-4FC8-81C0-748B2636CF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366476"/>
        <c:axId val="62904580"/>
      </c:lineChart>
      <c:catAx>
        <c:axId val="51366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04580"/>
        <c:crosses val="autoZero"/>
        <c:auto val="1"/>
        <c:lblAlgn val="ctr"/>
        <c:lblOffset val="100"/>
        <c:noMultiLvlLbl val="0"/>
      </c:catAx>
      <c:valAx>
        <c:axId val="629045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66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0-4911-B29D-12C96DF178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0-4911-B29D-12C96DF178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0-4911-B29D-12C96DF178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0-4911-B29D-12C96DF178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0-4911-B29D-12C96DF178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0-4911-B29D-12C96DF178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0-4911-B29D-12C96DF178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0-4911-B29D-12C96DF178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0-4911-B29D-12C96DF178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0-4911-B29D-12C96DF178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00-4911-B29D-12C96DF178F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-2.314454863942056E-3</c:v>
              </c:pt>
              <c:pt idx="1">
                <c:v>1.658861411084521E-2</c:v>
              </c:pt>
              <c:pt idx="2">
                <c:v>3.4140072129578813E-2</c:v>
              </c:pt>
              <c:pt idx="3">
                <c:v>5.1974701732266163E-2</c:v>
              </c:pt>
              <c:pt idx="4">
                <c:v>6.1442042000360908E-2</c:v>
              </c:pt>
              <c:pt idx="5">
                <c:v>7.7063450822756438E-2</c:v>
              </c:pt>
              <c:pt idx="6">
                <c:v>8.6737294301870549E-2</c:v>
              </c:pt>
              <c:pt idx="7">
                <c:v>9.2949367184870665E-2</c:v>
              </c:pt>
              <c:pt idx="8">
                <c:v>7.9493255363599205E-2</c:v>
              </c:pt>
              <c:pt idx="9">
                <c:v>7.9861233724908595E-2</c:v>
              </c:pt>
              <c:pt idx="10">
                <c:v>7.621468771558855E-2</c:v>
              </c:pt>
              <c:pt idx="11">
                <c:v>6.5550331583233562E-2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400-4911-B29D-12C96DF178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8429404"/>
        <c:axId val="41580488"/>
      </c:lineChart>
      <c:catAx>
        <c:axId val="28429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0488"/>
        <c:crosses val="autoZero"/>
        <c:auto val="1"/>
        <c:lblAlgn val="ctr"/>
        <c:lblOffset val="100"/>
        <c:noMultiLvlLbl val="0"/>
      </c:catAx>
      <c:valAx>
        <c:axId val="415804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294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5B-47DD-83C4-FB188F0009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B-47DD-83C4-FB188F0009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B-47DD-83C4-FB188F0009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B-47DD-83C4-FB188F0009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B-47DD-83C4-FB188F0009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B-47DD-83C4-FB188F0009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B-47DD-83C4-FB188F0009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B-47DD-83C4-FB188F0009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B-47DD-83C4-FB188F0009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B-47DD-83C4-FB188F0009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B-47DD-83C4-FB188F0009F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General</c:formatCode>
              <c:ptCount val="12"/>
              <c:pt idx="0">
                <c:v>-1.5648673358417671E-3</c:v>
              </c:pt>
              <c:pt idx="1">
                <c:v>1.947900899290755E-2</c:v>
              </c:pt>
              <c:pt idx="2">
                <c:v>4.0011118007235953E-2</c:v>
              </c:pt>
              <c:pt idx="3">
                <c:v>5.8325567218605413E-2</c:v>
              </c:pt>
              <c:pt idx="4">
                <c:v>7.0470715764588826E-2</c:v>
              </c:pt>
              <c:pt idx="5">
                <c:v>8.7396385062163962E-2</c:v>
              </c:pt>
              <c:pt idx="6">
                <c:v>0.1020878751010806</c:v>
              </c:pt>
              <c:pt idx="7">
                <c:v>0.11180481033933171</c:v>
              </c:pt>
              <c:pt idx="8">
                <c:v>0.1040515405789391</c:v>
              </c:pt>
              <c:pt idx="9">
                <c:v>0.107325615826835</c:v>
              </c:pt>
              <c:pt idx="10">
                <c:v>0.10609229073096491</c:v>
              </c:pt>
              <c:pt idx="11">
                <c:v>9.6352643079385111E-2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5B-47DD-83C4-FB188F0009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529456"/>
        <c:axId val="37264271"/>
      </c:lineChart>
      <c:catAx>
        <c:axId val="205294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64271"/>
        <c:crosses val="autoZero"/>
        <c:auto val="1"/>
        <c:lblAlgn val="ctr"/>
        <c:lblOffset val="100"/>
        <c:noMultiLvlLbl val="0"/>
      </c:catAx>
      <c:valAx>
        <c:axId val="372642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5294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8289168</c:v>
                </c:pt>
                <c:pt idx="5">
                  <c:v>261051</c:v>
                </c:pt>
                <c:pt idx="6">
                  <c:v>42635</c:v>
                </c:pt>
                <c:pt idx="7">
                  <c:v>5872103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125616</c:v>
                </c:pt>
                <c:pt idx="15">
                  <c:v>2485581</c:v>
                </c:pt>
                <c:pt idx="16">
                  <c:v>437535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818940</c:v>
                </c:pt>
                <c:pt idx="22">
                  <c:v>208450</c:v>
                </c:pt>
                <c:pt idx="23">
                  <c:v>181712</c:v>
                </c:pt>
                <c:pt idx="24">
                  <c:v>21706</c:v>
                </c:pt>
                <c:pt idx="25">
                  <c:v>9061183</c:v>
                </c:pt>
                <c:pt idx="26">
                  <c:v>435249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46209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170323</c:v>
                </c:pt>
                <c:pt idx="24">
                  <c:v>16181</c:v>
                </c:pt>
                <c:pt idx="25">
                  <c:v>8646604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479037"/>
        <c:axId val="31252953"/>
      </c:barChart>
      <c:catAx>
        <c:axId val="134790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52953"/>
        <c:crosses val="autoZero"/>
        <c:auto val="1"/>
        <c:lblAlgn val="ctr"/>
        <c:lblOffset val="100"/>
        <c:noMultiLvlLbl val="0"/>
      </c:catAx>
      <c:valAx>
        <c:axId val="312529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790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1516.4159999999999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42.335000000000001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208.60499999999999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951.4670000000001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320.988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406.59600000000012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918894"/>
        <c:axId val="22053471"/>
      </c:barChart>
      <c:catAx>
        <c:axId val="299188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3471"/>
        <c:crosses val="autoZero"/>
        <c:auto val="1"/>
        <c:lblAlgn val="ctr"/>
        <c:lblOffset val="100"/>
        <c:noMultiLvlLbl val="0"/>
      </c:catAx>
      <c:valAx>
        <c:axId val="220534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188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1293</c:v>
                </c:pt>
                <c:pt idx="2">
                  <c:v>10473</c:v>
                </c:pt>
                <c:pt idx="3">
                  <c:v>7045</c:v>
                </c:pt>
                <c:pt idx="4">
                  <c:v>513804</c:v>
                </c:pt>
                <c:pt idx="5">
                  <c:v>14568</c:v>
                </c:pt>
                <c:pt idx="6">
                  <c:v>14516</c:v>
                </c:pt>
                <c:pt idx="7">
                  <c:v>231404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459966</c:v>
                </c:pt>
                <c:pt idx="16">
                  <c:v>4967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4895</c:v>
                </c:pt>
                <c:pt idx="21">
                  <c:v>129315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12653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106567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395716"/>
        <c:axId val="26966286"/>
      </c:barChart>
      <c:catAx>
        <c:axId val="203957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66286"/>
        <c:crosses val="autoZero"/>
        <c:auto val="1"/>
        <c:lblAlgn val="ctr"/>
        <c:lblOffset val="100"/>
        <c:noMultiLvlLbl val="0"/>
      </c:catAx>
      <c:valAx>
        <c:axId val="269662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957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491564</c:v>
                </c:pt>
                <c:pt idx="5">
                  <c:v>4658</c:v>
                </c:pt>
                <c:pt idx="6">
                  <c:v>50</c:v>
                </c:pt>
                <c:pt idx="7">
                  <c:v>192013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98349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84593"/>
        <c:axId val="44889567"/>
      </c:barChart>
      <c:catAx>
        <c:axId val="127845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89567"/>
        <c:crosses val="autoZero"/>
        <c:auto val="1"/>
        <c:lblAlgn val="ctr"/>
        <c:lblOffset val="100"/>
        <c:noMultiLvlLbl val="0"/>
      </c:catAx>
      <c:valAx>
        <c:axId val="448895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845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EA7615F-42E9-4900-B6BA-5D700895B731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913BEA02-0539-423A-AD5E-19078E5D8B67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09459A0A-0710-4A27-97F0-8041D4D438A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0215EDE-15B9-4EEA-ACC1-6273E9C20E7F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0572186-995D-40E7-903D-D1A86A3062AB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F620944-074C-4911-8B4C-96CA5C67C9C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0D5FFAA-93BE-4177-9CC0-388C069E7892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CC1861-6A99-49FF-8129-D31B3C21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D8B8E31-736E-4D72-863F-D15F559E6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F8443B-807F-4DC6-8B02-C721D004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90C089-86BC-436C-8670-EA00688BC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774D41-C426-4A7F-A26F-EB950AD9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6322F13-F460-4D14-AC90-E09BE3D5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AD8224-787D-4CF9-A67D-BF4FA43F8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493B3D-3623-41BD-A0C5-45D7108B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7CDF05-B322-4956-A7D4-DFF9CCAD5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56230F9-B3F0-4DBC-82AE-0DB4E7A80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05C2A4-6F3A-4A58-8FE4-7FDC2DE8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160E75-8A11-429E-AEF5-7504DE165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0065B6-2C5B-4CC0-AABA-1459323F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3A81FD-7295-47F8-874E-56E16421B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41999A-7E9F-498C-85A2-F718F3B0A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B0B5E8-E0A1-42A6-A952-D790890E7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14355AA-3D6E-41DB-AA07-3BFC41667D6A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96543637-2CF6-405F-88BF-249AD6B5D8BD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64D7B65-FB01-4667-B014-61B72A63858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4502CB5-759C-4A7D-AEFC-3ADBFADC30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8048DA6-33BE-4C1C-8547-3765105F346E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B66D64A-7374-4B40-ADAE-5CC90F76CC1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4689924-8142-4352-ACE3-7B89B550B846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EEB572-EB36-461E-A79B-5B8A5618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014298-8358-4059-BA68-331F24D85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03434A8-4734-416D-A232-4F2C778B0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8821C2A-2855-4C10-8CA7-6BAF93D8F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0CA21C-A5B5-441F-BE09-D4842DC89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A62E9DC-195B-4537-BC10-EE15525BF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1B244CF-FD53-4859-AD10-1925F0929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9853AE-A4C2-4DF5-8204-A74A9F9A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440C22-D871-42F9-A8EA-9F45641D5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F96827-A489-4293-9CA0-CB7400D05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97298A-401D-4AB4-8161-419190E0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E7D282-6E59-479D-80DA-106D0CB96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C81EB6E-CC7D-4A3E-9901-E549F317B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6393EDA-57EB-4BA1-9A3E-52930D4A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5B5A3A-F3B8-4894-9B38-21CEC4995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396C38-2ED5-4103-B593-F4704C6A4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1FC423D-4224-41D4-B59F-946497D14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C8FCFC-3C6A-4A8C-9DD4-7745484E9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FA7B86-EED4-4E61-A8FF-296B1EB1E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A55984-54FD-4B22-B28D-F8098BF93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3C2E041-8506-4F05-95C7-88E586543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21C48A2-9730-48CB-887E-F4F137DA2BA9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97FCDD-A1FE-4A37-9763-F1C0E1E1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F803C8-3A05-4D6E-B63B-9E20760E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A75BBC-D753-40E2-8CE2-F149752F2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1E340A-05CF-494B-97F1-BA53B343A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3963D7-A525-4600-BBE2-B6DA7FD9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A16DB27-A990-46BA-85B8-998EB56E1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0A4B255-CC3B-4D33-9E2D-DE7134558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1E91D-3F2C-4432-8B56-112BC3B8021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7C550-785C-47DE-BDB6-4968C57166E7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127542</v>
      </c>
      <c r="D9" s="189">
        <v>225569</v>
      </c>
      <c r="E9" s="189">
        <v>272061</v>
      </c>
      <c r="F9" s="190">
        <v>20.61098821203268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5150971</v>
      </c>
      <c r="D11" s="189">
        <v>11326193</v>
      </c>
      <c r="E11" s="189">
        <v>10565323</v>
      </c>
      <c r="F11" s="190">
        <v>-6.7177912295861404</v>
      </c>
    </row>
    <row r="12" spans="1:14" ht="15.6" customHeight="1">
      <c r="A12" s="188" t="s">
        <v>6</v>
      </c>
      <c r="B12" s="189">
        <v>176741</v>
      </c>
      <c r="C12" s="189">
        <v>201123</v>
      </c>
      <c r="D12" s="189">
        <v>349969</v>
      </c>
      <c r="E12" s="189">
        <v>404477</v>
      </c>
      <c r="F12" s="190">
        <v>15.57509379402175</v>
      </c>
    </row>
    <row r="13" spans="1:14" ht="15.6" customHeight="1">
      <c r="A13" s="188" t="s">
        <v>175</v>
      </c>
      <c r="B13" s="189">
        <v>1105883</v>
      </c>
      <c r="C13" s="189">
        <v>1166136</v>
      </c>
      <c r="D13" s="189">
        <v>2088236</v>
      </c>
      <c r="E13" s="189">
        <v>2230126</v>
      </c>
      <c r="F13" s="190">
        <v>6.7947300975560267</v>
      </c>
    </row>
    <row r="14" spans="1:14" ht="15.6" customHeight="1">
      <c r="A14" s="188" t="s">
        <v>148</v>
      </c>
      <c r="B14" s="189">
        <v>4048361</v>
      </c>
      <c r="C14" s="189">
        <v>3918416</v>
      </c>
      <c r="D14" s="189">
        <v>7893716</v>
      </c>
      <c r="E14" s="189">
        <v>7585868</v>
      </c>
      <c r="F14" s="190">
        <v>-3.899912284657816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99868</v>
      </c>
      <c r="D17" s="189">
        <v>152762</v>
      </c>
      <c r="E17" s="189">
        <v>186012</v>
      </c>
      <c r="F17" s="190">
        <v>21.76588418585774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51041</v>
      </c>
      <c r="D19" s="189">
        <v>93877</v>
      </c>
      <c r="E19" s="189">
        <v>102278</v>
      </c>
      <c r="F19" s="190">
        <v>8.9489438307572726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1439400</v>
      </c>
      <c r="D22" s="189">
        <v>3126634</v>
      </c>
      <c r="E22" s="189">
        <v>3383171</v>
      </c>
      <c r="F22" s="190">
        <v>8.2048938251167272</v>
      </c>
    </row>
    <row r="23" spans="1:7" ht="15.6" customHeight="1">
      <c r="A23" s="188" t="s">
        <v>165</v>
      </c>
      <c r="B23" s="189">
        <v>78812</v>
      </c>
      <c r="C23" s="189">
        <v>215065</v>
      </c>
      <c r="D23" s="189">
        <v>157925</v>
      </c>
      <c r="E23" s="189">
        <v>506066</v>
      </c>
      <c r="F23" s="190">
        <v>220.44704764920061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173127</v>
      </c>
      <c r="F24" s="190">
        <v>0.8082031454707419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250640</v>
      </c>
      <c r="D27" s="189">
        <v>403564</v>
      </c>
      <c r="E27" s="189">
        <v>365820</v>
      </c>
      <c r="F27" s="190">
        <v>-9.3526677305210626</v>
      </c>
    </row>
    <row r="28" spans="1:7" ht="15.6" customHeight="1">
      <c r="A28" s="188" t="s">
        <v>177</v>
      </c>
      <c r="B28" s="189">
        <v>719236</v>
      </c>
      <c r="C28" s="189">
        <v>879963</v>
      </c>
      <c r="D28" s="189">
        <v>1459040</v>
      </c>
      <c r="E28" s="189">
        <v>1699616</v>
      </c>
      <c r="F28" s="190">
        <v>16.48865007127975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539295</v>
      </c>
      <c r="F29" s="190">
        <v>-3.206266074854752</v>
      </c>
    </row>
    <row r="30" spans="1:7" ht="15.6" customHeight="1">
      <c r="A30" s="188" t="s">
        <v>179</v>
      </c>
      <c r="B30" s="189">
        <v>126907</v>
      </c>
      <c r="C30" s="189">
        <v>154471</v>
      </c>
      <c r="D30" s="189">
        <v>259559</v>
      </c>
      <c r="E30" s="189">
        <v>289041</v>
      </c>
      <c r="F30" s="190">
        <v>11.358496526801231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5505300</v>
      </c>
      <c r="C32" s="189">
        <v>5879883</v>
      </c>
      <c r="D32" s="189">
        <v>11083615</v>
      </c>
      <c r="E32" s="189">
        <v>11422273</v>
      </c>
      <c r="F32" s="190">
        <v>3.0554832516286439</v>
      </c>
    </row>
    <row r="33" spans="1:6" ht="15.6" customHeight="1">
      <c r="A33" s="188" t="s">
        <v>182</v>
      </c>
      <c r="B33" s="189">
        <v>382157</v>
      </c>
      <c r="C33" s="189">
        <v>390879</v>
      </c>
      <c r="D33" s="189">
        <v>709984</v>
      </c>
      <c r="E33" s="189">
        <v>694057</v>
      </c>
      <c r="F33" s="190">
        <v>-2.243289989633567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127948</v>
      </c>
      <c r="F34" s="190">
        <v>0.69650488340430172</v>
      </c>
    </row>
    <row r="35" spans="1:6" ht="15.6" customHeight="1">
      <c r="A35" s="156" t="s">
        <v>153</v>
      </c>
      <c r="B35" s="76">
        <f>SUM(B7:B34)</f>
        <v>21602503</v>
      </c>
      <c r="C35" s="77">
        <f>SUM(C7:C34)</f>
        <v>21974810</v>
      </c>
      <c r="D35" s="76">
        <f>SUM(D7:D34)</f>
        <v>42808067</v>
      </c>
      <c r="E35" s="78">
        <f>SUM(E7:E34)</f>
        <v>43567218</v>
      </c>
      <c r="F35" s="177">
        <f>E35*100/D35-100</f>
        <v>1.7733830401639068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65F1-64E6-481C-AF1B-A7C29464BE57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4005529</v>
      </c>
      <c r="D11" s="189">
        <v>9181398</v>
      </c>
      <c r="E11" s="189">
        <v>8289168</v>
      </c>
      <c r="F11" s="190">
        <v>-9.7178011453157751</v>
      </c>
    </row>
    <row r="12" spans="1:14" ht="15.6" customHeight="1">
      <c r="A12" s="188" t="s">
        <v>6</v>
      </c>
      <c r="B12" s="189">
        <v>124116</v>
      </c>
      <c r="C12" s="189">
        <v>131931</v>
      </c>
      <c r="D12" s="189">
        <v>244066</v>
      </c>
      <c r="E12" s="189">
        <v>261051</v>
      </c>
      <c r="F12" s="190">
        <v>6.9591831717650194</v>
      </c>
    </row>
    <row r="13" spans="1:14" ht="15.6" customHeight="1">
      <c r="A13" s="188" t="s">
        <v>175</v>
      </c>
      <c r="B13" s="189">
        <v>25167</v>
      </c>
      <c r="C13" s="189">
        <v>21151</v>
      </c>
      <c r="D13" s="189">
        <v>46209</v>
      </c>
      <c r="E13" s="189">
        <v>42635</v>
      </c>
      <c r="F13" s="190">
        <v>-7.7344240299508726</v>
      </c>
    </row>
    <row r="14" spans="1:14" ht="15.6" customHeight="1">
      <c r="A14" s="188" t="s">
        <v>148</v>
      </c>
      <c r="B14" s="189">
        <v>3148480</v>
      </c>
      <c r="C14" s="189">
        <v>3012377</v>
      </c>
      <c r="D14" s="189">
        <v>6160668</v>
      </c>
      <c r="E14" s="189">
        <v>5872103</v>
      </c>
      <c r="F14" s="190">
        <v>-4.6839888142000206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99426</v>
      </c>
      <c r="D17" s="189">
        <v>145256</v>
      </c>
      <c r="E17" s="189">
        <v>185229</v>
      </c>
      <c r="F17" s="190">
        <v>27.519000936278019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12477</v>
      </c>
      <c r="D19" s="189">
        <v>18655</v>
      </c>
      <c r="E19" s="189">
        <v>21732</v>
      </c>
      <c r="F19" s="190">
        <v>16.494237469847221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1011770</v>
      </c>
      <c r="D22" s="189">
        <v>2333977</v>
      </c>
      <c r="E22" s="189">
        <v>2485581</v>
      </c>
      <c r="F22" s="190">
        <v>6.4955224494500214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72196</v>
      </c>
      <c r="F24" s="190">
        <v>10.93764405789975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467771</v>
      </c>
      <c r="D28" s="189">
        <v>669335</v>
      </c>
      <c r="E28" s="189">
        <v>818940</v>
      </c>
      <c r="F28" s="190">
        <v>22.35128896591392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208450</v>
      </c>
      <c r="F29" s="190">
        <v>22.856132492485411</v>
      </c>
    </row>
    <row r="30" spans="1:7" ht="15.6" customHeight="1">
      <c r="A30" s="188" t="s">
        <v>179</v>
      </c>
      <c r="B30" s="189">
        <v>81793</v>
      </c>
      <c r="C30" s="189">
        <v>89348</v>
      </c>
      <c r="D30" s="189">
        <v>170323</v>
      </c>
      <c r="E30" s="189">
        <v>181712</v>
      </c>
      <c r="F30" s="190">
        <v>6.6867070213652937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4281242</v>
      </c>
      <c r="C32" s="189">
        <v>4684977</v>
      </c>
      <c r="D32" s="189">
        <v>8646604</v>
      </c>
      <c r="E32" s="189">
        <v>9061183</v>
      </c>
      <c r="F32" s="190">
        <v>4.7947032152738842</v>
      </c>
    </row>
    <row r="33" spans="1:6" ht="15.6" customHeight="1">
      <c r="A33" s="188" t="s">
        <v>182</v>
      </c>
      <c r="B33" s="189">
        <v>192167</v>
      </c>
      <c r="C33" s="189">
        <v>237730</v>
      </c>
      <c r="D33" s="189">
        <v>369126</v>
      </c>
      <c r="E33" s="189">
        <v>435249</v>
      </c>
      <c r="F33" s="190">
        <v>17.913395425952121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41557</v>
      </c>
      <c r="F34" s="190">
        <v>-8.0861699068851891</v>
      </c>
    </row>
    <row r="35" spans="1:6" ht="15.6" customHeight="1">
      <c r="A35" s="156" t="s">
        <v>153</v>
      </c>
      <c r="B35" s="76">
        <f>SUM(B7:B34)</f>
        <v>14982710</v>
      </c>
      <c r="C35" s="77">
        <f>SUM(C7:C34)</f>
        <v>14854655</v>
      </c>
      <c r="D35" s="178">
        <f>SUM(D7:D34)</f>
        <v>29663696</v>
      </c>
      <c r="E35" s="78">
        <f>SUM(E7:E34)</f>
        <v>29827699</v>
      </c>
      <c r="F35" s="140">
        <f>E35*100/D35-100</f>
        <v>0.55287446311477595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897C-5C09-4C6E-A842-860B43E1257C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2322.0520000000001</v>
      </c>
      <c r="F7" s="190">
        <v>7.9559222400026632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951.4670000000001</v>
      </c>
      <c r="E10" s="189">
        <v>827.02800000000002</v>
      </c>
      <c r="F10" s="190">
        <v>-13.078645922559589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24.99906230073891</v>
      </c>
    </row>
    <row r="12" spans="1:14" ht="15.6" customHeight="1">
      <c r="A12" s="188" t="s">
        <v>6</v>
      </c>
      <c r="B12" s="189">
        <v>728.08399999999995</v>
      </c>
      <c r="C12" s="189">
        <v>796.99999999999989</v>
      </c>
      <c r="D12" s="189">
        <v>1444.713</v>
      </c>
      <c r="E12" s="189">
        <v>1516.4159999999999</v>
      </c>
      <c r="F12" s="190">
        <v>4.9631310855512396</v>
      </c>
    </row>
    <row r="13" spans="1:14" ht="15.6" customHeight="1">
      <c r="A13" s="188" t="s">
        <v>175</v>
      </c>
      <c r="B13" s="189">
        <v>83.832999999999998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31.814000000000011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42.335000000000001</v>
      </c>
      <c r="F19" s="190">
        <v>103.34790335751001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320.988</v>
      </c>
      <c r="E20" s="189">
        <v>167.779</v>
      </c>
      <c r="F20" s="190">
        <v>-47.730444751828728</v>
      </c>
    </row>
    <row r="21" spans="1:7" ht="15.6" customHeight="1">
      <c r="A21" s="188" t="s">
        <v>149</v>
      </c>
      <c r="B21" s="189">
        <v>9.7669999999999995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41.852999999999987</v>
      </c>
      <c r="F22" s="190">
        <v>55.385186560237571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-27.570950825645099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14.042</v>
      </c>
      <c r="D28" s="189">
        <v>332.49400000000003</v>
      </c>
      <c r="E28" s="189">
        <v>208.60499999999999</v>
      </c>
      <c r="F28" s="190">
        <v>-37.260521994381847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372.31</v>
      </c>
      <c r="F29" s="190">
        <v>-21.387080631504698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217.376</v>
      </c>
      <c r="D32" s="189">
        <v>406.59600000000012</v>
      </c>
      <c r="E32" s="189">
        <v>296.05700000000002</v>
      </c>
      <c r="F32" s="190">
        <v>-27.186445513482681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7509.0920000000006</v>
      </c>
      <c r="D35" s="76">
        <f>SUM(D7:D34)</f>
        <v>15393.430000000002</v>
      </c>
      <c r="E35" s="78">
        <f>SUM(E7:E34)</f>
        <v>14047.128999999999</v>
      </c>
      <c r="F35" s="140">
        <f>E35*100/D35-100</f>
        <v>-8.7459455105197605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184C1-6428-4519-AA23-71EC11A3AAA8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615</v>
      </c>
      <c r="D8" s="189">
        <v>3202</v>
      </c>
      <c r="E8" s="189">
        <v>1293</v>
      </c>
      <c r="F8" s="190">
        <v>-59.618988132417243</v>
      </c>
      <c r="G8" s="6"/>
    </row>
    <row r="9" spans="1:14" ht="15.6" customHeight="1">
      <c r="A9" s="188" t="s">
        <v>8</v>
      </c>
      <c r="B9" s="189">
        <v>5046</v>
      </c>
      <c r="C9" s="189">
        <v>4562</v>
      </c>
      <c r="D9" s="189">
        <v>11134</v>
      </c>
      <c r="E9" s="189">
        <v>10473</v>
      </c>
      <c r="F9" s="190">
        <v>-5.9367702532782403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5907</v>
      </c>
      <c r="D12" s="189">
        <v>17357</v>
      </c>
      <c r="E12" s="189">
        <v>14568</v>
      </c>
      <c r="F12" s="190">
        <v>-16.068445007777839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12653</v>
      </c>
      <c r="E13" s="189">
        <v>14516</v>
      </c>
      <c r="F13" s="190">
        <v>14.723780921520589</v>
      </c>
    </row>
    <row r="14" spans="1:14" ht="15.6" customHeight="1">
      <c r="A14" s="188" t="s">
        <v>148</v>
      </c>
      <c r="B14" s="189">
        <v>93952</v>
      </c>
      <c r="C14" s="189">
        <v>121803</v>
      </c>
      <c r="D14" s="189">
        <v>206928</v>
      </c>
      <c r="E14" s="189">
        <v>231404</v>
      </c>
      <c r="F14" s="190">
        <v>11.828268769813659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230196</v>
      </c>
      <c r="D22" s="189">
        <v>480719</v>
      </c>
      <c r="E22" s="189">
        <v>459966</v>
      </c>
      <c r="F22" s="190">
        <v>-4.3170750480010156</v>
      </c>
    </row>
    <row r="23" spans="1:7" ht="15.6" customHeight="1">
      <c r="A23" s="188" t="s">
        <v>165</v>
      </c>
      <c r="B23" s="189">
        <v>4283</v>
      </c>
      <c r="C23" s="189">
        <v>1539</v>
      </c>
      <c r="D23" s="189">
        <v>9928</v>
      </c>
      <c r="E23" s="189">
        <v>4967</v>
      </c>
      <c r="F23" s="190">
        <v>-49.969782433521353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2102</v>
      </c>
      <c r="D27" s="189">
        <v>4469</v>
      </c>
      <c r="E27" s="189">
        <v>4895</v>
      </c>
      <c r="F27" s="190">
        <v>9.5323338554486412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3897</v>
      </c>
      <c r="D29" s="189">
        <v>9915</v>
      </c>
      <c r="E29" s="189">
        <v>8042</v>
      </c>
      <c r="F29" s="190">
        <v>-18.890569843671202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16971</v>
      </c>
      <c r="F31" s="190">
        <v>-1.1935258500232919</v>
      </c>
    </row>
    <row r="32" spans="1:7" ht="15.6" customHeight="1">
      <c r="A32" s="188" t="s">
        <v>181</v>
      </c>
      <c r="B32" s="189">
        <v>57811</v>
      </c>
      <c r="C32" s="189">
        <v>39733</v>
      </c>
      <c r="D32" s="189">
        <v>106567</v>
      </c>
      <c r="E32" s="189">
        <v>81603</v>
      </c>
      <c r="F32" s="190">
        <v>-23.42563833081536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15083</v>
      </c>
      <c r="F33" s="190">
        <v>-12.32343195954194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860165</v>
      </c>
      <c r="C35" s="77">
        <f>SUM(C7:C34)</f>
        <v>864150</v>
      </c>
      <c r="D35" s="178">
        <f>SUM(D7:D34)</f>
        <v>1861624</v>
      </c>
      <c r="E35" s="178">
        <f>SUM(E7:E34)</f>
        <v>1715835</v>
      </c>
      <c r="F35" s="140">
        <f>E35*100/D35-100</f>
        <v>-7.8312806452860571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F407E-6BB0-4143-A59D-6DAB158970FC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1733</v>
      </c>
      <c r="D9" s="189">
        <v>4835</v>
      </c>
      <c r="E9" s="189">
        <v>4262</v>
      </c>
      <c r="F9" s="190">
        <v>-11.85108583247157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2856</v>
      </c>
      <c r="D12" s="189">
        <v>7561</v>
      </c>
      <c r="E12" s="189">
        <v>4658</v>
      </c>
      <c r="F12" s="190">
        <v>-38.394392276153951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100847</v>
      </c>
      <c r="D14" s="189">
        <v>182698</v>
      </c>
      <c r="E14" s="189">
        <v>192013</v>
      </c>
      <c r="F14" s="190">
        <v>5.0985779811492193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2599</v>
      </c>
      <c r="D29" s="189">
        <v>7308</v>
      </c>
      <c r="E29" s="189">
        <v>5239</v>
      </c>
      <c r="F29" s="190">
        <v>-28.311439518336069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7285</v>
      </c>
      <c r="F31" s="190">
        <v>8.7475742648156398</v>
      </c>
    </row>
    <row r="32" spans="1:7" ht="15.6" customHeight="1">
      <c r="A32" s="188" t="s">
        <v>181</v>
      </c>
      <c r="B32" s="189">
        <v>54404</v>
      </c>
      <c r="C32" s="189">
        <v>31648</v>
      </c>
      <c r="D32" s="189">
        <v>98349</v>
      </c>
      <c r="E32" s="189">
        <v>64506</v>
      </c>
      <c r="F32" s="190">
        <v>-34.41112771863466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729460</v>
      </c>
      <c r="C35" s="77">
        <f>SUM(C7:C34)</f>
        <v>724665</v>
      </c>
      <c r="D35" s="76">
        <f>SUM(D7:D34)</f>
        <v>1588752</v>
      </c>
      <c r="E35" s="78">
        <f>SUM(E7:E34)</f>
        <v>1429252</v>
      </c>
      <c r="F35" s="140">
        <f>E35*100/D35-100</f>
        <v>-10.039326465049299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3B54-4898-474F-BD43-1E96947C3A7C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297122</v>
      </c>
      <c r="D11" s="189">
        <v>653729</v>
      </c>
      <c r="E11" s="189">
        <v>578368</v>
      </c>
      <c r="F11" s="190">
        <v>-11.5278655222577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324</v>
      </c>
      <c r="F28" s="190">
        <v>-7.9545454545454524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305876</v>
      </c>
      <c r="C35" s="77">
        <f>SUM(C7:C34)</f>
        <v>406822</v>
      </c>
      <c r="D35" s="178">
        <f>SUM(D7:D34)</f>
        <v>666205</v>
      </c>
      <c r="E35" s="178">
        <f>SUM(E7:E34)</f>
        <v>698329</v>
      </c>
      <c r="F35" s="140">
        <f>E35*100/D35-100</f>
        <v>4.8219391928910795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7264-4E5B-465C-96FA-F7C3461AA9B6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4924902</v>
      </c>
      <c r="D11" s="189">
        <v>10701962</v>
      </c>
      <c r="E11" s="189">
        <v>9885985</v>
      </c>
      <c r="F11" s="190">
        <v>-7.6245551983832476</v>
      </c>
    </row>
    <row r="12" spans="1:14" ht="15.6" customHeight="1">
      <c r="A12" s="188" t="s">
        <v>6</v>
      </c>
      <c r="B12" s="189">
        <v>37058</v>
      </c>
      <c r="C12" s="189">
        <v>98136</v>
      </c>
      <c r="D12" s="189">
        <v>68802</v>
      </c>
      <c r="E12" s="189">
        <v>146591</v>
      </c>
      <c r="F12" s="190">
        <v>113.0621202872009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1677</v>
      </c>
      <c r="E13" s="189">
        <v>2321</v>
      </c>
      <c r="F13" s="190">
        <v>38.401908169350037</v>
      </c>
    </row>
    <row r="14" spans="1:14" ht="15.6" customHeight="1">
      <c r="A14" s="188" t="s">
        <v>148</v>
      </c>
      <c r="B14" s="189">
        <v>2177078</v>
      </c>
      <c r="C14" s="189">
        <v>2038407</v>
      </c>
      <c r="D14" s="189">
        <v>4212100</v>
      </c>
      <c r="E14" s="189">
        <v>3623309</v>
      </c>
      <c r="F14" s="190">
        <v>-13.978561762541251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321</v>
      </c>
      <c r="D19" s="189">
        <v>261317</v>
      </c>
      <c r="E19" s="189">
        <v>26891</v>
      </c>
      <c r="F19" s="190">
        <v>-89.709433370197885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887968</v>
      </c>
      <c r="D22" s="189">
        <v>2193882</v>
      </c>
      <c r="E22" s="189">
        <v>2492059</v>
      </c>
      <c r="F22" s="190">
        <v>13.591296159045919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410297</v>
      </c>
      <c r="F23" s="190">
        <v>1805.9646025920929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80488</v>
      </c>
      <c r="C28" s="189">
        <v>200632</v>
      </c>
      <c r="D28" s="189">
        <v>134176</v>
      </c>
      <c r="E28" s="189">
        <v>275412</v>
      </c>
      <c r="F28" s="190">
        <v>105.2617457667541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45999</v>
      </c>
      <c r="F29" s="190">
        <v>3.547711770929467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2357716</v>
      </c>
      <c r="C32" s="189">
        <v>2603698</v>
      </c>
      <c r="D32" s="189">
        <v>5116517</v>
      </c>
      <c r="E32" s="189">
        <v>5001623</v>
      </c>
      <c r="F32" s="190">
        <v>-2.2455510262156788</v>
      </c>
    </row>
    <row r="33" spans="1:6" ht="15.6" customHeight="1">
      <c r="A33" s="188" t="s">
        <v>182</v>
      </c>
      <c r="B33" s="189">
        <v>38347</v>
      </c>
      <c r="C33" s="189">
        <v>24931</v>
      </c>
      <c r="D33" s="189">
        <v>59590</v>
      </c>
      <c r="E33" s="189">
        <v>56225</v>
      </c>
      <c r="F33" s="190">
        <v>-5.6469206242658174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11618287</v>
      </c>
      <c r="C35" s="77">
        <f>SUM(C7:C34)</f>
        <v>11519960</v>
      </c>
      <c r="D35" s="178">
        <f>SUM(D7:D34)</f>
        <v>23795927</v>
      </c>
      <c r="E35" s="178">
        <f>SUM(E7:E34)</f>
        <v>22771065</v>
      </c>
      <c r="F35" s="177">
        <f>E35*100/D35-100</f>
        <v>-4.3068799126842237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9022-0522-497C-AE3B-BCB93BA03501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3521488</v>
      </c>
      <c r="D11" s="189">
        <v>8209943</v>
      </c>
      <c r="E11" s="189">
        <v>7326170</v>
      </c>
      <c r="F11" s="190">
        <v>-10.764666697442349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33663</v>
      </c>
      <c r="F12" s="190">
        <v>5.891789871028621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1352955</v>
      </c>
      <c r="D14" s="189">
        <v>3445522</v>
      </c>
      <c r="E14" s="189">
        <v>2677494</v>
      </c>
      <c r="F14" s="190">
        <v>-22.290613729937011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321</v>
      </c>
      <c r="D19" s="189">
        <v>289</v>
      </c>
      <c r="E19" s="189">
        <v>627</v>
      </c>
      <c r="F19" s="190">
        <v>116.9550173010381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635100</v>
      </c>
      <c r="D22" s="189">
        <v>1628271</v>
      </c>
      <c r="E22" s="189">
        <v>1747240</v>
      </c>
      <c r="F22" s="190">
        <v>7.3064618850301892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400212</v>
      </c>
      <c r="F23" s="190">
        <v>6670100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197650</v>
      </c>
      <c r="D28" s="189">
        <v>118228</v>
      </c>
      <c r="E28" s="189">
        <v>269199</v>
      </c>
      <c r="F28" s="190">
        <v>127.6947931116148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45460</v>
      </c>
      <c r="F29" s="190">
        <v>16.591008181375191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2318732</v>
      </c>
      <c r="C32" s="189">
        <v>2566961</v>
      </c>
      <c r="D32" s="189">
        <v>5055479</v>
      </c>
      <c r="E32" s="189">
        <v>4918211</v>
      </c>
      <c r="F32" s="190">
        <v>-2.715232325166411</v>
      </c>
    </row>
    <row r="33" spans="1:6" ht="15.6" customHeight="1">
      <c r="A33" s="188" t="s">
        <v>182</v>
      </c>
      <c r="B33" s="189">
        <v>17574</v>
      </c>
      <c r="C33" s="189">
        <v>16486</v>
      </c>
      <c r="D33" s="189">
        <v>26225</v>
      </c>
      <c r="E33" s="189">
        <v>37784</v>
      </c>
      <c r="F33" s="190">
        <v>44.076263107721637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9169536</v>
      </c>
      <c r="C35" s="77">
        <f>SUM(C7:C34)</f>
        <v>8525847</v>
      </c>
      <c r="D35" s="76">
        <f>SUM(D7:D34)</f>
        <v>18595996</v>
      </c>
      <c r="E35" s="78">
        <f>SUM(E7:E34)</f>
        <v>17507619</v>
      </c>
      <c r="F35" s="140">
        <f>E35*100/D35-100</f>
        <v>-5.8527491617012544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B1A9B-DF84-4093-AFF6-B694B0FAAD94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78616</v>
      </c>
      <c r="D9" s="189">
        <v>125914</v>
      </c>
      <c r="E9" s="189">
        <v>165306</v>
      </c>
      <c r="F9" s="190">
        <v>31.284845211811241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1139380</v>
      </c>
      <c r="D11" s="189">
        <v>2146591</v>
      </c>
      <c r="E11" s="189">
        <v>2253607</v>
      </c>
      <c r="F11" s="190">
        <v>4.985393118670487</v>
      </c>
    </row>
    <row r="12" spans="1:14" ht="15.6" customHeight="1">
      <c r="A12" s="188" t="s">
        <v>6</v>
      </c>
      <c r="B12" s="189">
        <v>65099</v>
      </c>
      <c r="C12" s="189">
        <v>79988</v>
      </c>
      <c r="D12" s="189">
        <v>133692</v>
      </c>
      <c r="E12" s="189">
        <v>165204</v>
      </c>
      <c r="F12" s="190">
        <v>23.570595099183191</v>
      </c>
    </row>
    <row r="13" spans="1:14" ht="15.6" customHeight="1">
      <c r="A13" s="188" t="s">
        <v>175</v>
      </c>
      <c r="B13" s="189">
        <v>1096168</v>
      </c>
      <c r="C13" s="189">
        <v>1154613</v>
      </c>
      <c r="D13" s="189">
        <v>2067408</v>
      </c>
      <c r="E13" s="189">
        <v>2213329</v>
      </c>
      <c r="F13" s="190">
        <v>7.058161717474249</v>
      </c>
    </row>
    <row r="14" spans="1:14" ht="15.6" customHeight="1">
      <c r="A14" s="188" t="s">
        <v>148</v>
      </c>
      <c r="B14" s="189">
        <v>943143</v>
      </c>
      <c r="C14" s="189">
        <v>911024</v>
      </c>
      <c r="D14" s="189">
        <v>1786128</v>
      </c>
      <c r="E14" s="189">
        <v>1737337</v>
      </c>
      <c r="F14" s="190">
        <v>-2.7316631282864421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33452</v>
      </c>
      <c r="D23" s="189">
        <v>120068</v>
      </c>
      <c r="E23" s="189">
        <v>69027</v>
      </c>
      <c r="F23" s="190">
        <v>-42.510077622680477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365726</v>
      </c>
      <c r="D28" s="189">
        <v>805314</v>
      </c>
      <c r="E28" s="189">
        <v>805611</v>
      </c>
      <c r="F28" s="190">
        <v>3.6880024437678571E-2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316695</v>
      </c>
      <c r="F29" s="190">
        <v>-21.783811685440991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1104076</v>
      </c>
      <c r="C32" s="189">
        <v>1080137</v>
      </c>
      <c r="D32" s="189">
        <v>2160868</v>
      </c>
      <c r="E32" s="189">
        <v>2106079</v>
      </c>
      <c r="F32" s="190">
        <v>-2.5355088788394231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198046</v>
      </c>
      <c r="F33" s="190">
        <v>-32.706082229018008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5889137</v>
      </c>
      <c r="C35" s="77">
        <f>SUM(C7:C34)</f>
        <v>5984665</v>
      </c>
      <c r="D35" s="76">
        <f>SUM(D7:D34)</f>
        <v>11541981</v>
      </c>
      <c r="E35" s="78">
        <f>SUM(E7:E34)</f>
        <v>11714378</v>
      </c>
      <c r="F35" s="140">
        <f>E35*100/D35-100</f>
        <v>1.4936517396796916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7D49-1673-4F31-8458-CFF57C3527EB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47292</v>
      </c>
      <c r="D11" s="189">
        <v>90275</v>
      </c>
      <c r="E11" s="189">
        <v>93146</v>
      </c>
      <c r="F11" s="190">
        <v>3.180282470229856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5868</v>
      </c>
      <c r="F12" s="190">
        <v>34.927569556219822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96282</v>
      </c>
      <c r="E13" s="189">
        <v>100071</v>
      </c>
      <c r="F13" s="190">
        <v>3.9353150121518041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1628</v>
      </c>
      <c r="D23" s="189">
        <v>5884</v>
      </c>
      <c r="E23" s="189">
        <v>3664</v>
      </c>
      <c r="F23" s="190">
        <v>-37.729435757987773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7064</v>
      </c>
      <c r="F29" s="190">
        <v>-34.379934974454237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41398</v>
      </c>
      <c r="C32" s="189">
        <v>41612</v>
      </c>
      <c r="D32" s="189">
        <v>79853</v>
      </c>
      <c r="E32" s="189">
        <v>80207</v>
      </c>
      <c r="F32" s="190">
        <v>0.44331459056014921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253573</v>
      </c>
      <c r="C35" s="77">
        <f>SUM(C7:C34)</f>
        <v>252641</v>
      </c>
      <c r="D35" s="178">
        <f>SUM(D7:D34)</f>
        <v>494299</v>
      </c>
      <c r="E35" s="178">
        <f>SUM(E7:E34)</f>
        <v>497905</v>
      </c>
      <c r="F35" s="140">
        <f>E35*100/D35-100</f>
        <v>0.7295179638235112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FB8A-CE32-46A3-94AF-6634B2F82254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0"/>
      <c r="I1" s="260"/>
      <c r="J1" s="260"/>
      <c r="K1" s="260"/>
      <c r="L1" s="260"/>
      <c r="M1" s="260"/>
    </row>
    <row r="2" spans="2:13" ht="18">
      <c r="H2" s="261"/>
      <c r="I2" s="261"/>
      <c r="J2" s="261"/>
      <c r="K2" s="261"/>
      <c r="L2" s="261"/>
      <c r="M2" s="261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4199F-E4E3-41DD-A21F-7408B33FF33E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334391</v>
      </c>
      <c r="D11" s="189">
        <v>775352</v>
      </c>
      <c r="E11" s="189">
        <v>690794</v>
      </c>
      <c r="F11" s="190">
        <v>-10.905756353243429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35411.75</v>
      </c>
      <c r="F12" s="190">
        <v>8.5484167611807607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307004.5</v>
      </c>
      <c r="D14" s="189">
        <v>603894.25</v>
      </c>
      <c r="E14" s="189">
        <v>599206</v>
      </c>
      <c r="F14" s="190">
        <v>-0.77633625423656827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7173.5</v>
      </c>
      <c r="D17" s="189">
        <v>10252.25</v>
      </c>
      <c r="E17" s="189">
        <v>14488</v>
      </c>
      <c r="F17" s="190">
        <v>41.315321027091613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1363.75</v>
      </c>
      <c r="D19" s="189">
        <v>1764.5</v>
      </c>
      <c r="E19" s="189">
        <v>2189.5</v>
      </c>
      <c r="F19" s="190">
        <v>24.086143383394731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100535</v>
      </c>
      <c r="D22" s="189">
        <v>212272</v>
      </c>
      <c r="E22" s="189">
        <v>235358</v>
      </c>
      <c r="F22" s="190">
        <v>10.87566895304138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52234</v>
      </c>
      <c r="D28" s="189">
        <v>79848</v>
      </c>
      <c r="E28" s="189">
        <v>93845</v>
      </c>
      <c r="F28" s="190">
        <v>17.529556156697719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22385</v>
      </c>
      <c r="F29" s="190">
        <v>17.738330046022359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391421</v>
      </c>
      <c r="C32" s="189">
        <v>446452</v>
      </c>
      <c r="D32" s="189">
        <v>782903</v>
      </c>
      <c r="E32" s="189">
        <v>863894</v>
      </c>
      <c r="F32" s="190">
        <v>10.344959720425139</v>
      </c>
    </row>
    <row r="33" spans="1:6" ht="15.6" customHeight="1">
      <c r="A33" s="188" t="s">
        <v>182</v>
      </c>
      <c r="B33" s="189">
        <v>19715</v>
      </c>
      <c r="C33" s="189">
        <v>24107</v>
      </c>
      <c r="D33" s="189">
        <v>37353</v>
      </c>
      <c r="E33" s="189">
        <v>42660</v>
      </c>
      <c r="F33" s="190">
        <v>14.20769416111156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1394121.5</v>
      </c>
      <c r="C35" s="77">
        <f>SUM(C7:C34)</f>
        <v>1417901</v>
      </c>
      <c r="D35" s="76">
        <f>SUM(D7:D34)</f>
        <v>2742547</v>
      </c>
      <c r="E35" s="178">
        <f>SUM(E7:E34)</f>
        <v>2831418.25</v>
      </c>
      <c r="F35" s="140">
        <f>E35*100/D35-100</f>
        <v>3.2404640649731817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F359-6977-4F07-94C4-A4883EBD67AB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288336</v>
      </c>
      <c r="D11" s="189">
        <v>648815</v>
      </c>
      <c r="E11" s="189">
        <v>595977</v>
      </c>
      <c r="F11" s="190">
        <v>-8.1437697957044719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121270.5</v>
      </c>
      <c r="D14" s="189">
        <v>292704</v>
      </c>
      <c r="E14" s="189">
        <v>243773</v>
      </c>
      <c r="F14" s="190">
        <v>-16.716888050727011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65.75</v>
      </c>
      <c r="D19" s="189">
        <v>38.75</v>
      </c>
      <c r="E19" s="189">
        <v>114.25</v>
      </c>
      <c r="F19" s="190">
        <v>194.8387096774193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49795</v>
      </c>
      <c r="D22" s="189">
        <v>117696</v>
      </c>
      <c r="E22" s="189">
        <v>137107</v>
      </c>
      <c r="F22" s="190">
        <v>16.492489124524202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37521.25</v>
      </c>
      <c r="F23" s="190">
        <v>1250608.333333333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17034</v>
      </c>
      <c r="D28" s="189">
        <v>6493</v>
      </c>
      <c r="E28" s="189">
        <v>21812</v>
      </c>
      <c r="F28" s="190">
        <v>235.93100261820419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3671.25</v>
      </c>
      <c r="F29" s="190">
        <v>4.6312789454934062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187421</v>
      </c>
      <c r="C32" s="189">
        <v>209153</v>
      </c>
      <c r="D32" s="189">
        <v>402628</v>
      </c>
      <c r="E32" s="189">
        <v>399191</v>
      </c>
      <c r="F32" s="190">
        <v>-0.85364157485321357</v>
      </c>
    </row>
    <row r="33" spans="1:6" ht="15.6" customHeight="1">
      <c r="A33" s="188" t="s">
        <v>182</v>
      </c>
      <c r="B33" s="189">
        <v>2552</v>
      </c>
      <c r="C33" s="189">
        <v>1296</v>
      </c>
      <c r="D33" s="189">
        <v>3706</v>
      </c>
      <c r="E33" s="189">
        <v>2741</v>
      </c>
      <c r="F33" s="190">
        <v>-26.03885590933621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738385.75</v>
      </c>
      <c r="C35" s="77">
        <f>SUM(C7:C34)</f>
        <v>710535.25</v>
      </c>
      <c r="D35" s="178">
        <f>SUM(D7:D34)</f>
        <v>1481664.5</v>
      </c>
      <c r="E35" s="78">
        <f>SUM(E7:E34)</f>
        <v>1449849.25</v>
      </c>
      <c r="F35" s="140">
        <f>E35*100/D35-100</f>
        <v>-2.1472641073603427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A819-CA1A-4CD1-933D-E9AC92596A86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27816</v>
      </c>
      <c r="F12" s="190">
        <v>10.916830321094981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43109</v>
      </c>
      <c r="D22" s="189">
        <v>81941</v>
      </c>
      <c r="E22" s="189">
        <v>84439</v>
      </c>
      <c r="F22" s="190">
        <v>3.048534921467891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62948</v>
      </c>
      <c r="F28" s="190">
        <v>-0.93325569317448753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15356</v>
      </c>
      <c r="C32" s="189">
        <v>17282</v>
      </c>
      <c r="D32" s="189">
        <v>30999</v>
      </c>
      <c r="E32" s="189">
        <v>33146</v>
      </c>
      <c r="F32" s="190">
        <v>6.9260298719313482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168541.75</v>
      </c>
      <c r="C35" s="77">
        <f>SUM(C7:C34)</f>
        <v>174246.75</v>
      </c>
      <c r="D35" s="76">
        <f>SUM(D7:D34)</f>
        <v>329144.75</v>
      </c>
      <c r="E35" s="178">
        <f>SUM(E7:E34)</f>
        <v>342684.75</v>
      </c>
      <c r="F35" s="177">
        <f>E35*100/D35-100</f>
        <v>4.1136916204800542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67AB4-03A2-4ABA-A77C-2282B3B520FA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46055</v>
      </c>
      <c r="D11" s="189">
        <v>126537</v>
      </c>
      <c r="E11" s="189">
        <v>94817</v>
      </c>
      <c r="F11" s="190">
        <v>-25.067766740162948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166217.5</v>
      </c>
      <c r="D14" s="189">
        <v>275983</v>
      </c>
      <c r="E14" s="189">
        <v>319620</v>
      </c>
      <c r="F14" s="190">
        <v>15.811481141954401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5167.25</v>
      </c>
      <c r="D17" s="189">
        <v>9123.5</v>
      </c>
      <c r="E17" s="189">
        <v>12260.25</v>
      </c>
      <c r="F17" s="190">
        <v>34.380994136022373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7631</v>
      </c>
      <c r="D22" s="189">
        <v>12635</v>
      </c>
      <c r="E22" s="189">
        <v>13812</v>
      </c>
      <c r="F22" s="190">
        <v>9.3153937475267128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2471.5</v>
      </c>
      <c r="F23" s="190">
        <v>0.83639330885353047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3997</v>
      </c>
      <c r="D28" s="189">
        <v>9814</v>
      </c>
      <c r="E28" s="189">
        <v>9085</v>
      </c>
      <c r="F28" s="190">
        <v>-7.4281638475647043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15041.25</v>
      </c>
      <c r="F29" s="190">
        <v>28.253501310993158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188644</v>
      </c>
      <c r="C32" s="189">
        <v>220017</v>
      </c>
      <c r="D32" s="189">
        <v>349276</v>
      </c>
      <c r="E32" s="189">
        <v>431557</v>
      </c>
      <c r="F32" s="190">
        <v>23.557587695690511</v>
      </c>
    </row>
    <row r="33" spans="1:6" ht="15.6" customHeight="1">
      <c r="A33" s="188" t="s">
        <v>182</v>
      </c>
      <c r="B33" s="189">
        <v>15795</v>
      </c>
      <c r="C33" s="189">
        <v>21992</v>
      </c>
      <c r="D33" s="189">
        <v>30712</v>
      </c>
      <c r="E33" s="189">
        <v>37952</v>
      </c>
      <c r="F33" s="190">
        <v>23.573847356082311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487194</v>
      </c>
      <c r="C35" s="77">
        <f>SUM(C7:C34)</f>
        <v>533119</v>
      </c>
      <c r="D35" s="178">
        <f>SUM(D7:D34)</f>
        <v>931737.75</v>
      </c>
      <c r="E35" s="178">
        <f>SUM(E7:E34)</f>
        <v>1038884.25</v>
      </c>
      <c r="F35" s="140">
        <f>E35*100/D35-100</f>
        <v>11.499641395875614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0D9A-992C-44FD-BFE2-7EDCBAE18A1F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101</v>
      </c>
      <c r="D12" s="189">
        <v>227</v>
      </c>
      <c r="E12" s="189">
        <v>243</v>
      </c>
      <c r="F12" s="190">
        <v>7.0484581497797336</v>
      </c>
    </row>
    <row r="13" spans="1:14" ht="15.6" customHeight="1">
      <c r="A13" s="188" t="s">
        <v>175</v>
      </c>
      <c r="B13" s="189">
        <v>2697</v>
      </c>
      <c r="C13" s="189">
        <v>2845</v>
      </c>
      <c r="D13" s="189">
        <v>5765</v>
      </c>
      <c r="E13" s="189">
        <v>5827</v>
      </c>
      <c r="F13" s="190">
        <v>1.0754553339115349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238</v>
      </c>
      <c r="F33" s="190">
        <v>-20.93023255813954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11221</v>
      </c>
      <c r="C35" s="77">
        <f>SUM(C7:C34)</f>
        <v>11367</v>
      </c>
      <c r="D35" s="178">
        <f>SUM(D7:D34)</f>
        <v>23741</v>
      </c>
      <c r="E35" s="78">
        <f>SUM(E7:E34)</f>
        <v>23608</v>
      </c>
      <c r="F35" s="140">
        <f>E35*100/D35-100</f>
        <v>-0.56021229097342484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34D1D-4BB7-441A-973B-43A3351C008D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42273749</v>
      </c>
      <c r="D11" s="189">
        <v>93059537</v>
      </c>
      <c r="E11" s="189">
        <v>86174513</v>
      </c>
      <c r="F11" s="190">
        <v>-7.398515210751583</v>
      </c>
    </row>
    <row r="12" spans="1:14" ht="15.6" customHeight="1">
      <c r="A12" s="188" t="s">
        <v>6</v>
      </c>
      <c r="B12" s="189">
        <v>1751712</v>
      </c>
      <c r="C12" s="189">
        <v>1654799</v>
      </c>
      <c r="D12" s="189">
        <v>4203110</v>
      </c>
      <c r="E12" s="189">
        <v>3533064</v>
      </c>
      <c r="F12" s="190">
        <v>-15.94167176209997</v>
      </c>
    </row>
    <row r="13" spans="1:14" ht="15.6" customHeight="1">
      <c r="A13" s="188" t="s">
        <v>175</v>
      </c>
      <c r="B13" s="189">
        <v>15975855</v>
      </c>
      <c r="C13" s="189">
        <v>14634322</v>
      </c>
      <c r="D13" s="189">
        <v>33151536</v>
      </c>
      <c r="E13" s="189">
        <v>31429524</v>
      </c>
      <c r="F13" s="190">
        <v>-5.194365654731655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61083630</v>
      </c>
      <c r="F22" s="190">
        <v>14.22233582276978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3444575</v>
      </c>
      <c r="D31" s="189">
        <v>6692859</v>
      </c>
      <c r="E31" s="189">
        <v>6800377</v>
      </c>
      <c r="F31" s="190">
        <v>1.6064584656571981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3193847</v>
      </c>
      <c r="D33" s="189">
        <v>6676373</v>
      </c>
      <c r="E33" s="189">
        <v>6183967</v>
      </c>
      <c r="F33" s="190">
        <v>-7.3753518564645759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187189377</v>
      </c>
      <c r="C35" s="77">
        <f>SUM(C7:C34)</f>
        <v>187393343</v>
      </c>
      <c r="D35" s="178">
        <f>SUM(D7:D34)</f>
        <v>395355598</v>
      </c>
      <c r="E35" s="78">
        <f>SUM(E7:E34)</f>
        <v>389252588</v>
      </c>
      <c r="F35" s="140">
        <f>E35*100/D35-100</f>
        <v>-1.5436761312786587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1CD11-6535-42BE-984E-E3BDF44FED5C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7C73-0DCC-4D44-B1C7-E86A69617CFF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19979</v>
      </c>
      <c r="E8" s="189">
        <v>21934</v>
      </c>
      <c r="F8" s="190">
        <v>9.7852745382651847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24338</v>
      </c>
      <c r="F12" s="190">
        <v>-46.849817649756503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593208</v>
      </c>
      <c r="E13" s="189">
        <v>601006</v>
      </c>
      <c r="F13" s="190">
        <v>1.3145473425847309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785764</v>
      </c>
      <c r="F22" s="190">
        <v>16.990447377197579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1307135</v>
      </c>
      <c r="F28" s="190">
        <v>9.4630083390976267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52210</v>
      </c>
      <c r="C32" s="189">
        <v>49017</v>
      </c>
      <c r="D32" s="189">
        <v>126422</v>
      </c>
      <c r="E32" s="189">
        <v>119012</v>
      </c>
      <c r="F32" s="190">
        <v>-5.8613216054167774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1950731</v>
      </c>
      <c r="C35" s="77">
        <f>SUM(C7:C34)</f>
        <v>2076766</v>
      </c>
      <c r="D35" s="76">
        <f>SUM(D7:D34)</f>
        <v>4123693</v>
      </c>
      <c r="E35" s="78">
        <f>SUM(E7:E34)</f>
        <v>4472702</v>
      </c>
      <c r="F35" s="140">
        <f>E35*100/D35-100</f>
        <v>8.4635058914424519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8D21F-55DD-45AB-8D63-D02C270681BB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11667</v>
      </c>
      <c r="D8" s="189">
        <v>17818</v>
      </c>
      <c r="E8" s="189">
        <v>21934</v>
      </c>
      <c r="F8" s="190">
        <v>23.100235716690989</v>
      </c>
      <c r="G8" s="6"/>
    </row>
    <row r="9" spans="1:14" ht="15.6" customHeight="1">
      <c r="A9" s="188" t="s">
        <v>8</v>
      </c>
      <c r="B9" s="189">
        <v>27115</v>
      </c>
      <c r="C9" s="189">
        <v>27082</v>
      </c>
      <c r="D9" s="189">
        <v>67940</v>
      </c>
      <c r="E9" s="189">
        <v>68038</v>
      </c>
      <c r="F9" s="190">
        <v>0.1442449219899942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5497</v>
      </c>
      <c r="F12" s="190">
        <v>65.2239254583709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491785</v>
      </c>
      <c r="E13" s="189">
        <v>520508</v>
      </c>
      <c r="F13" s="190">
        <v>5.8405604074951478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37788</v>
      </c>
      <c r="C32" s="189">
        <v>37414</v>
      </c>
      <c r="D32" s="189">
        <v>87746</v>
      </c>
      <c r="E32" s="189">
        <v>88681</v>
      </c>
      <c r="F32" s="190">
        <v>1.0655756387755559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1429009</v>
      </c>
      <c r="C35" s="77">
        <f>SUM(C7:C34)</f>
        <v>1419183</v>
      </c>
      <c r="D35" s="76">
        <f>SUM(D7:D34)</f>
        <v>2933033</v>
      </c>
      <c r="E35" s="78">
        <f>SUM(E7:E34)</f>
        <v>3013852</v>
      </c>
      <c r="F35" s="140">
        <f>E35*100/D35-100</f>
        <v>2.7554753049147394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1B6B7-0BBF-4A30-91CE-2736348F74F2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600167</v>
      </c>
      <c r="F22" s="190">
        <v>28.473051713139569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468741</v>
      </c>
      <c r="F28" s="190">
        <v>46.884577058303726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1458850</v>
      </c>
      <c r="F35" s="140">
        <f>E35*100/D35-100</f>
        <v>22.524482219945241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E5121-7AF7-4182-8229-501777B86C2F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68" t="s">
        <v>15</v>
      </c>
      <c r="B5" s="268"/>
      <c r="C5" s="268"/>
      <c r="D5" s="266" t="s">
        <v>154</v>
      </c>
      <c r="E5" s="266"/>
      <c r="F5" s="267" t="s">
        <v>0</v>
      </c>
      <c r="G5" s="267"/>
      <c r="H5" s="266" t="s">
        <v>12</v>
      </c>
      <c r="I5" s="266"/>
      <c r="J5" s="37"/>
      <c r="K5" s="7"/>
    </row>
    <row r="6" spans="1:15" ht="15" customHeight="1">
      <c r="A6" s="268"/>
      <c r="B6" s="268"/>
      <c r="C6" s="268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69" t="s">
        <v>16</v>
      </c>
      <c r="B7" s="155" t="s">
        <v>21</v>
      </c>
      <c r="C7" s="148" t="s">
        <v>2</v>
      </c>
      <c r="D7" s="53" cm="1">
        <f t="array" ref="D7:G7">Líquidos!B35:E35</f>
        <v>14239347</v>
      </c>
      <c r="E7" s="53">
        <v>13791767</v>
      </c>
      <c r="F7" s="53">
        <v>29971457</v>
      </c>
      <c r="G7" s="53">
        <v>27844778</v>
      </c>
      <c r="H7" s="165">
        <f>G7-F7</f>
        <v>-2126679</v>
      </c>
      <c r="I7" s="142">
        <f>((G7*100/F7)-100)</f>
        <v>-7.0956810674903181</v>
      </c>
      <c r="J7" s="171"/>
      <c r="K7" s="13"/>
    </row>
    <row r="8" spans="1:15" ht="15" customHeight="1">
      <c r="A8" s="269"/>
      <c r="B8" s="42" t="s">
        <v>22</v>
      </c>
      <c r="C8" s="42" t="s">
        <v>2</v>
      </c>
      <c r="D8" s="53" cm="1">
        <f t="array" ref="D8:G8">Sólidos!B35:E35</f>
        <v>6083667</v>
      </c>
      <c r="E8" s="53">
        <v>6804325</v>
      </c>
      <c r="F8" s="55">
        <v>13608673</v>
      </c>
      <c r="G8" s="53">
        <v>12977863</v>
      </c>
      <c r="H8" s="47">
        <f t="shared" ref="H8:H18" si="0">G8-F8</f>
        <v>-630810</v>
      </c>
      <c r="I8" s="141">
        <f>((G8*100/F8)-100)</f>
        <v>-4.6353527636383092</v>
      </c>
      <c r="J8" s="37"/>
      <c r="K8" s="13"/>
    </row>
    <row r="9" spans="1:15" ht="15" customHeight="1">
      <c r="A9" s="269"/>
      <c r="B9" s="262" t="s">
        <v>23</v>
      </c>
      <c r="C9" s="43" t="s">
        <v>2</v>
      </c>
      <c r="D9" s="53" cm="1">
        <f t="array" ref="D9:G9">'Mercancía general'!B35:E35</f>
        <v>21602503</v>
      </c>
      <c r="E9" s="66">
        <v>21974810</v>
      </c>
      <c r="F9" s="53">
        <v>42808067</v>
      </c>
      <c r="G9" s="67">
        <v>43567218</v>
      </c>
      <c r="H9" s="47">
        <f t="shared" si="0"/>
        <v>759151</v>
      </c>
      <c r="I9" s="142">
        <f t="shared" ref="I9:I30" si="1">((G9*100/F9)-100)</f>
        <v>1.7733830401639068</v>
      </c>
      <c r="J9" s="37"/>
      <c r="K9" s="13"/>
    </row>
    <row r="10" spans="1:15" ht="15" customHeight="1">
      <c r="A10" s="269"/>
      <c r="B10" s="262"/>
      <c r="C10" s="36" t="s">
        <v>24</v>
      </c>
      <c r="D10" s="56" cm="1">
        <f t="array" ref="D10:G10">'Mercancías contenedores'!B35:E35</f>
        <v>14982710</v>
      </c>
      <c r="E10" s="56">
        <v>14854655</v>
      </c>
      <c r="F10" s="68">
        <v>29663696</v>
      </c>
      <c r="G10" s="56">
        <v>29827699</v>
      </c>
      <c r="H10" s="48">
        <f t="shared" si="0"/>
        <v>164003</v>
      </c>
      <c r="I10" s="143">
        <f t="shared" si="1"/>
        <v>0.55287446311477595</v>
      </c>
      <c r="J10" s="37"/>
      <c r="K10" s="13"/>
    </row>
    <row r="11" spans="1:15" ht="15" customHeight="1">
      <c r="A11" s="269"/>
      <c r="B11" s="262"/>
      <c r="C11" s="36" t="s">
        <v>25</v>
      </c>
      <c r="D11" s="69">
        <f>D9-D10</f>
        <v>6619793</v>
      </c>
      <c r="E11" s="69">
        <f t="shared" ref="E11:G11" si="2">E9-E10</f>
        <v>7120155</v>
      </c>
      <c r="F11" s="70">
        <f t="shared" si="2"/>
        <v>13144371</v>
      </c>
      <c r="G11" s="71">
        <f t="shared" si="2"/>
        <v>13739519</v>
      </c>
      <c r="H11" s="48">
        <f t="shared" si="0"/>
        <v>595148</v>
      </c>
      <c r="I11" s="144">
        <f t="shared" si="1"/>
        <v>4.5277784688213671</v>
      </c>
      <c r="J11" s="37"/>
      <c r="K11" s="13"/>
    </row>
    <row r="12" spans="1:15" ht="15" customHeight="1">
      <c r="A12" s="269"/>
      <c r="B12" s="40"/>
      <c r="C12" s="41" t="s">
        <v>26</v>
      </c>
      <c r="D12" s="49">
        <f>SUM(D7,D8,D9)</f>
        <v>41925517</v>
      </c>
      <c r="E12" s="49">
        <f>SUM(E7,E8,E9)</f>
        <v>42570902</v>
      </c>
      <c r="F12" s="49">
        <f>SUM(F7,F8,F9)</f>
        <v>86388197</v>
      </c>
      <c r="G12" s="49">
        <f>SUM(G7,G8,G9)</f>
        <v>84389859</v>
      </c>
      <c r="H12" s="50">
        <f t="shared" si="0"/>
        <v>-1998338</v>
      </c>
      <c r="I12" s="145">
        <f t="shared" si="1"/>
        <v>-2.3132072081559869</v>
      </c>
      <c r="J12" s="37"/>
      <c r="K12" s="13"/>
    </row>
    <row r="13" spans="1:15" ht="15" customHeight="1">
      <c r="A13" s="264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7509.0920000000006</v>
      </c>
      <c r="F13" s="53">
        <v>15393.430000000002</v>
      </c>
      <c r="G13" s="54">
        <v>14047.128999999999</v>
      </c>
      <c r="H13" s="53">
        <f>G13-F13</f>
        <v>-1346.3010000000031</v>
      </c>
      <c r="I13" s="146">
        <f t="shared" si="1"/>
        <v>-8.7459455105197605</v>
      </c>
      <c r="J13" s="38"/>
      <c r="K13" s="13"/>
    </row>
    <row r="14" spans="1:15" ht="15" customHeight="1">
      <c r="A14" s="264"/>
      <c r="B14" s="262" t="s">
        <v>28</v>
      </c>
      <c r="C14" s="43" t="s">
        <v>2</v>
      </c>
      <c r="D14" s="55" cm="1">
        <f t="array" ref="D14:G14">Avituallamiento!B35:E35</f>
        <v>860165</v>
      </c>
      <c r="E14" s="53">
        <v>864150</v>
      </c>
      <c r="F14" s="53">
        <v>1861624</v>
      </c>
      <c r="G14" s="52">
        <v>1715835</v>
      </c>
      <c r="H14" s="53">
        <f>G14-F14</f>
        <v>-145789</v>
      </c>
      <c r="I14" s="142">
        <f t="shared" si="1"/>
        <v>-7.8312806452860571</v>
      </c>
      <c r="J14" s="13"/>
      <c r="K14" s="13"/>
    </row>
    <row r="15" spans="1:15" ht="15" customHeight="1">
      <c r="A15" s="264"/>
      <c r="B15" s="262"/>
      <c r="C15" s="36" t="s">
        <v>29</v>
      </c>
      <c r="D15" s="56" cm="1">
        <f t="array" ref="D15:G15">'Avi. combustibles'!B35:E35</f>
        <v>729460</v>
      </c>
      <c r="E15" s="57">
        <v>724665</v>
      </c>
      <c r="F15" s="58">
        <v>1588752</v>
      </c>
      <c r="G15" s="58">
        <v>1429252</v>
      </c>
      <c r="H15" s="56">
        <f>G15-F15</f>
        <v>-159500</v>
      </c>
      <c r="I15" s="147">
        <f t="shared" si="1"/>
        <v>-10.039326465049299</v>
      </c>
      <c r="J15" s="13"/>
      <c r="K15" s="13"/>
      <c r="L15" s="39"/>
      <c r="O15" s="39"/>
    </row>
    <row r="16" spans="1:15" ht="15" customHeight="1">
      <c r="A16" s="264"/>
      <c r="B16" s="42" t="s">
        <v>30</v>
      </c>
      <c r="C16" s="43" t="s">
        <v>2</v>
      </c>
      <c r="D16" s="59" cm="1">
        <f t="array" ref="D16:G16">'Tráfico interior'!B35:E35</f>
        <v>305876</v>
      </c>
      <c r="E16" s="60">
        <v>406822</v>
      </c>
      <c r="F16" s="51">
        <v>666205</v>
      </c>
      <c r="G16" s="52">
        <v>698329</v>
      </c>
      <c r="H16" s="53">
        <f>G16-F16</f>
        <v>32124</v>
      </c>
      <c r="I16" s="141">
        <f t="shared" si="1"/>
        <v>4.8219391928910795</v>
      </c>
      <c r="J16" s="13"/>
      <c r="K16" s="13"/>
    </row>
    <row r="17" spans="1:14" ht="15" customHeight="1">
      <c r="A17" s="264"/>
      <c r="B17" s="45"/>
      <c r="C17" s="45" t="s">
        <v>26</v>
      </c>
      <c r="D17" s="157">
        <f>SUM(D13,D14,D16)</f>
        <v>1173581.3259999999</v>
      </c>
      <c r="E17" s="158">
        <f t="shared" ref="E17:G17" si="3">SUM(E13,E14,E16)</f>
        <v>1278481.0919999999</v>
      </c>
      <c r="F17" s="158">
        <f t="shared" si="3"/>
        <v>2543222.4299999997</v>
      </c>
      <c r="G17" s="158">
        <f t="shared" si="3"/>
        <v>2428211.1289999997</v>
      </c>
      <c r="H17" s="159">
        <f>G17-F17</f>
        <v>-115011.30099999998</v>
      </c>
      <c r="I17" s="145">
        <f t="shared" si="1"/>
        <v>-4.5222666976871579</v>
      </c>
      <c r="J17" s="13"/>
      <c r="K17" s="13"/>
    </row>
    <row r="18" spans="1:14" ht="15" customHeight="1">
      <c r="A18" s="265" t="s">
        <v>31</v>
      </c>
      <c r="B18" s="265"/>
      <c r="C18" s="265"/>
      <c r="D18" s="153">
        <f>D12+D17</f>
        <v>43099098.325999998</v>
      </c>
      <c r="E18" s="172">
        <f>E12+E17</f>
        <v>43849383.092</v>
      </c>
      <c r="F18" s="172">
        <f>F12+F17</f>
        <v>88931419.430000007</v>
      </c>
      <c r="G18" s="172">
        <f>G12+G17</f>
        <v>86818070.128999993</v>
      </c>
      <c r="H18" s="174">
        <f t="shared" si="0"/>
        <v>-2113349.3010000139</v>
      </c>
      <c r="I18" s="173">
        <f t="shared" si="1"/>
        <v>-2.3763809399932967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63" t="s">
        <v>48</v>
      </c>
      <c r="B20" s="262" t="s">
        <v>32</v>
      </c>
      <c r="C20" s="42" t="s">
        <v>2</v>
      </c>
      <c r="D20" s="53" cm="1">
        <f t="array" ref="D20:G20">'Mercancías tránsito'!B35:E35</f>
        <v>11618287</v>
      </c>
      <c r="E20" s="53">
        <v>11519960</v>
      </c>
      <c r="F20" s="53">
        <v>23795927</v>
      </c>
      <c r="G20" s="53">
        <v>22771065</v>
      </c>
      <c r="H20" s="61">
        <f>G20-F20</f>
        <v>-1024862</v>
      </c>
      <c r="I20" s="62">
        <f t="shared" si="1"/>
        <v>-4.3068799126842237</v>
      </c>
      <c r="J20" s="13"/>
      <c r="K20" s="13"/>
      <c r="L20" s="13"/>
      <c r="M20" s="13"/>
    </row>
    <row r="21" spans="1:14" ht="15" customHeight="1">
      <c r="A21" s="263"/>
      <c r="B21" s="262"/>
      <c r="C21" s="35" t="s">
        <v>24</v>
      </c>
      <c r="D21" s="63" cm="1">
        <f t="array" ref="D21:G21">'Mercan. contene. tránsito'!B35:E35</f>
        <v>9169536</v>
      </c>
      <c r="E21" s="63">
        <v>8525847</v>
      </c>
      <c r="F21" s="63">
        <v>18595996</v>
      </c>
      <c r="G21" s="63">
        <v>17507619</v>
      </c>
      <c r="H21" s="64">
        <f>G21-F21</f>
        <v>-1088377</v>
      </c>
      <c r="I21" s="65">
        <f t="shared" si="1"/>
        <v>-5.8527491617012544</v>
      </c>
      <c r="J21" s="13"/>
      <c r="K21" s="13"/>
      <c r="L21" s="13"/>
      <c r="M21" s="13"/>
    </row>
    <row r="22" spans="1:14" ht="15" customHeight="1">
      <c r="A22" s="263"/>
      <c r="B22" s="262" t="s">
        <v>33</v>
      </c>
      <c r="C22" s="42" t="s">
        <v>34</v>
      </c>
      <c r="D22" s="53" cm="1">
        <f t="array" ref="D22:G22">'Ro-Ro'!B35:E35</f>
        <v>5889137</v>
      </c>
      <c r="E22" s="53">
        <v>5984665</v>
      </c>
      <c r="F22" s="53">
        <v>11541981</v>
      </c>
      <c r="G22" s="53">
        <v>11714378</v>
      </c>
      <c r="H22" s="61">
        <f t="shared" ref="H22:H30" si="4">G22-F22</f>
        <v>172397</v>
      </c>
      <c r="I22" s="62">
        <f t="shared" si="1"/>
        <v>1.4936517396796916</v>
      </c>
      <c r="J22" s="13"/>
      <c r="K22" s="13"/>
      <c r="L22" s="13"/>
      <c r="M22" s="13"/>
    </row>
    <row r="23" spans="1:14" ht="15" customHeight="1">
      <c r="A23" s="263"/>
      <c r="B23" s="262"/>
      <c r="C23" s="44" t="s">
        <v>35</v>
      </c>
      <c r="D23" s="63" cm="1">
        <f t="array" ref="D23:G23">'Ro-Ro UTIS'!B35:E35</f>
        <v>253573</v>
      </c>
      <c r="E23" s="63">
        <v>252641</v>
      </c>
      <c r="F23" s="63">
        <v>494299</v>
      </c>
      <c r="G23" s="63">
        <v>497905</v>
      </c>
      <c r="H23" s="64">
        <f t="shared" si="4"/>
        <v>3606</v>
      </c>
      <c r="I23" s="65">
        <f t="shared" si="1"/>
        <v>0.7295179638235112</v>
      </c>
      <c r="J23" s="13"/>
      <c r="K23" s="13"/>
      <c r="L23" s="13"/>
      <c r="M23" s="13"/>
    </row>
    <row r="24" spans="1:14" ht="15" customHeight="1">
      <c r="A24" s="263"/>
      <c r="B24" s="262" t="s">
        <v>36</v>
      </c>
      <c r="C24" s="42" t="s">
        <v>2</v>
      </c>
      <c r="D24" s="53" cm="1">
        <f t="array" ref="D24:G24">TEUS!B35:E35</f>
        <v>1394121.5</v>
      </c>
      <c r="E24" s="53">
        <v>1417901</v>
      </c>
      <c r="F24" s="53">
        <v>2742547</v>
      </c>
      <c r="G24" s="53">
        <v>2831418.25</v>
      </c>
      <c r="H24" s="61">
        <f t="shared" si="4"/>
        <v>88871.25</v>
      </c>
      <c r="I24" s="62">
        <f t="shared" si="1"/>
        <v>3.2404640649731817</v>
      </c>
      <c r="J24" s="13"/>
      <c r="K24" s="13"/>
      <c r="L24" s="13"/>
      <c r="M24" s="13"/>
    </row>
    <row r="25" spans="1:14" ht="15" customHeight="1">
      <c r="A25" s="263"/>
      <c r="B25" s="262"/>
      <c r="C25" s="35" t="s">
        <v>40</v>
      </c>
      <c r="D25" s="63" cm="1">
        <f t="array" ref="D25:G25">'TEUS tránsito'!B35:E35</f>
        <v>738385.75</v>
      </c>
      <c r="E25" s="63">
        <v>710535.25</v>
      </c>
      <c r="F25" s="63">
        <v>1481664.5</v>
      </c>
      <c r="G25" s="63">
        <v>1449849.25</v>
      </c>
      <c r="H25" s="64">
        <f t="shared" si="4"/>
        <v>-31815.25</v>
      </c>
      <c r="I25" s="65">
        <f t="shared" si="1"/>
        <v>-2.1472641073603427</v>
      </c>
      <c r="J25" s="13"/>
      <c r="K25" s="13"/>
      <c r="L25" s="13"/>
      <c r="M25" s="13"/>
    </row>
    <row r="26" spans="1:14" ht="15" customHeight="1">
      <c r="A26" s="263"/>
      <c r="B26" s="262"/>
      <c r="C26" s="35" t="s">
        <v>171</v>
      </c>
      <c r="D26" s="63" cm="1">
        <f t="array" ref="D26:G26">'TEUS nacional'!B35:E35</f>
        <v>168541.75</v>
      </c>
      <c r="E26" s="63">
        <v>174246.75</v>
      </c>
      <c r="F26" s="63">
        <v>329144.75</v>
      </c>
      <c r="G26" s="63">
        <v>342684.75</v>
      </c>
      <c r="H26" s="64">
        <f t="shared" si="4"/>
        <v>13540</v>
      </c>
      <c r="I26" s="65">
        <f t="shared" si="1"/>
        <v>4.1136916204800542</v>
      </c>
      <c r="J26" s="13"/>
      <c r="K26" s="13"/>
      <c r="L26" s="13"/>
      <c r="M26" s="13"/>
    </row>
    <row r="27" spans="1:14" ht="15" customHeight="1">
      <c r="A27" s="263"/>
      <c r="B27" s="262"/>
      <c r="C27" s="35" t="s">
        <v>170</v>
      </c>
      <c r="D27" s="63" cm="1">
        <f t="array" ref="D27:G27">'TEUS exterior'!B35:E35</f>
        <v>487194</v>
      </c>
      <c r="E27" s="63">
        <v>533119</v>
      </c>
      <c r="F27" s="63">
        <v>931737.75</v>
      </c>
      <c r="G27" s="63">
        <v>1038884.25</v>
      </c>
      <c r="H27" s="64">
        <f t="shared" si="4"/>
        <v>107146.5</v>
      </c>
      <c r="I27" s="65">
        <f t="shared" si="1"/>
        <v>11.499641395875614</v>
      </c>
      <c r="J27" s="13"/>
      <c r="K27" s="13"/>
      <c r="L27" s="13"/>
      <c r="M27" s="13"/>
    </row>
    <row r="28" spans="1:14" ht="15" customHeight="1">
      <c r="A28" s="263"/>
      <c r="B28" s="262" t="s">
        <v>37</v>
      </c>
      <c r="C28" s="42" t="s">
        <v>41</v>
      </c>
      <c r="D28" s="53" cm="1">
        <f t="array" ref="D28:G28">'Buques número'!B35:E35</f>
        <v>11221</v>
      </c>
      <c r="E28" s="53">
        <v>11367</v>
      </c>
      <c r="F28" s="53">
        <v>23741</v>
      </c>
      <c r="G28" s="53">
        <v>23608</v>
      </c>
      <c r="H28" s="61">
        <f t="shared" si="4"/>
        <v>-133</v>
      </c>
      <c r="I28" s="62">
        <f t="shared" si="1"/>
        <v>-0.56021229097342484</v>
      </c>
      <c r="J28" s="13"/>
      <c r="K28" s="13"/>
      <c r="L28" s="13"/>
      <c r="M28" s="13"/>
    </row>
    <row r="29" spans="1:14" ht="15" customHeight="1">
      <c r="A29" s="263"/>
      <c r="B29" s="262"/>
      <c r="C29" s="42" t="s">
        <v>42</v>
      </c>
      <c r="D29" s="53" cm="1">
        <f t="array" ref="D29:G29">'Buques GT'!B35:E35</f>
        <v>187189377</v>
      </c>
      <c r="E29" s="53">
        <v>187393343</v>
      </c>
      <c r="F29" s="53">
        <v>395355598</v>
      </c>
      <c r="G29" s="53">
        <v>389252588</v>
      </c>
      <c r="H29" s="61">
        <f t="shared" si="4"/>
        <v>-6103010</v>
      </c>
      <c r="I29" s="62">
        <f t="shared" si="1"/>
        <v>-1.5436761312786587</v>
      </c>
      <c r="J29" s="13"/>
      <c r="K29" s="13"/>
      <c r="L29" s="13"/>
      <c r="M29" s="13"/>
    </row>
    <row r="30" spans="1:14" ht="15" customHeight="1">
      <c r="A30" s="263"/>
      <c r="B30" s="262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263"/>
      <c r="B31" s="262" t="s">
        <v>38</v>
      </c>
      <c r="C31" s="42" t="s">
        <v>2</v>
      </c>
      <c r="D31" s="53" cm="1">
        <f t="array" ref="D31:G31">'Pasajeros total'!B35:E35</f>
        <v>1950731</v>
      </c>
      <c r="E31" s="53">
        <v>2076766</v>
      </c>
      <c r="F31" s="53">
        <v>4123693</v>
      </c>
      <c r="G31" s="53">
        <v>4472702</v>
      </c>
      <c r="H31" s="61">
        <f>G31-F31</f>
        <v>349009</v>
      </c>
      <c r="I31" s="62">
        <f>((G31*100/F31)-100)</f>
        <v>8.4635058914424519</v>
      </c>
      <c r="J31" s="13"/>
      <c r="K31" s="13"/>
      <c r="L31" s="13"/>
      <c r="M31" s="13"/>
    </row>
    <row r="32" spans="1:14" ht="15" customHeight="1">
      <c r="A32" s="263"/>
      <c r="B32" s="262"/>
      <c r="C32" s="35" t="s">
        <v>44</v>
      </c>
      <c r="D32" s="63" cm="1">
        <f t="array" ref="D32:G32">'Pasajeros regulares'!B35:E35</f>
        <v>1429009</v>
      </c>
      <c r="E32" s="63">
        <v>1419183</v>
      </c>
      <c r="F32" s="63">
        <v>2933033</v>
      </c>
      <c r="G32" s="63">
        <v>3013852</v>
      </c>
      <c r="H32" s="64">
        <f>G32-F32</f>
        <v>80819</v>
      </c>
      <c r="I32" s="65">
        <f>((G32*100/F32)-100)</f>
        <v>2.7554753049147394</v>
      </c>
      <c r="J32" s="13"/>
      <c r="K32" s="13"/>
      <c r="L32" s="13"/>
      <c r="M32" s="13"/>
    </row>
    <row r="33" spans="1:13" ht="15" customHeight="1">
      <c r="A33" s="263"/>
      <c r="B33" s="262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1458850</v>
      </c>
      <c r="H33" s="64">
        <f>G33-F33</f>
        <v>268190</v>
      </c>
      <c r="I33" s="65">
        <f>((G33*100/F33)-100)</f>
        <v>22.524482219945241</v>
      </c>
      <c r="J33" s="13"/>
      <c r="K33" s="13"/>
      <c r="L33" s="13"/>
      <c r="M33" s="13"/>
    </row>
    <row r="34" spans="1:13" ht="15" customHeight="1">
      <c r="A34" s="263"/>
      <c r="B34" s="262" t="s">
        <v>39</v>
      </c>
      <c r="C34" s="42" t="s">
        <v>46</v>
      </c>
      <c r="D34" s="53" cm="1">
        <f t="array" ref="D34:G34">'Automóviles régimen pasaje'!B35:E35</f>
        <v>383303</v>
      </c>
      <c r="E34" s="53">
        <v>395201</v>
      </c>
      <c r="F34" s="53">
        <v>799418</v>
      </c>
      <c r="G34" s="53">
        <v>850247</v>
      </c>
      <c r="H34" s="61">
        <f>G34-F34</f>
        <v>50829</v>
      </c>
      <c r="I34" s="62">
        <f>((G34*100/F34)-100)</f>
        <v>6.3582506273313868</v>
      </c>
      <c r="J34" s="13"/>
      <c r="K34" s="13"/>
      <c r="L34" s="13"/>
      <c r="M34" s="13"/>
    </row>
    <row r="35" spans="1:13" ht="15" customHeight="1">
      <c r="A35" s="263"/>
      <c r="B35" s="262"/>
      <c r="C35" s="42" t="s">
        <v>164</v>
      </c>
      <c r="D35" s="53" cm="1">
        <f t="array" ref="D35:G35">'Automóviles régimen mercancía'!B35:E35</f>
        <v>318504</v>
      </c>
      <c r="E35" s="53">
        <v>293481</v>
      </c>
      <c r="F35" s="53">
        <v>589360</v>
      </c>
      <c r="G35" s="53">
        <v>492705</v>
      </c>
      <c r="H35" s="61">
        <f>G35-F35</f>
        <v>-96655</v>
      </c>
      <c r="I35" s="62">
        <f>((G35*100/F35)-100)</f>
        <v>-16.399993212976781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B3AB8-5984-4F6D-A7D8-01AD1CB9D34C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5237</v>
      </c>
      <c r="D8" s="189">
        <v>5682</v>
      </c>
      <c r="E8" s="189">
        <v>9183</v>
      </c>
      <c r="F8" s="190">
        <v>61.615628299894411</v>
      </c>
      <c r="G8" s="6"/>
    </row>
    <row r="9" spans="1:14" ht="15.6" customHeight="1">
      <c r="A9" s="188" t="s">
        <v>8</v>
      </c>
      <c r="B9" s="189">
        <v>8314</v>
      </c>
      <c r="C9" s="189">
        <v>8949</v>
      </c>
      <c r="D9" s="189">
        <v>19759</v>
      </c>
      <c r="E9" s="189">
        <v>21224</v>
      </c>
      <c r="F9" s="190">
        <v>7.4143428311149364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109260</v>
      </c>
      <c r="E13" s="189">
        <v>124085</v>
      </c>
      <c r="F13" s="190">
        <v>13.568552077613029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10421</v>
      </c>
      <c r="C32" s="189">
        <v>10374</v>
      </c>
      <c r="D32" s="189">
        <v>25664</v>
      </c>
      <c r="E32" s="189">
        <v>26276</v>
      </c>
      <c r="F32" s="190">
        <v>2.38466334164589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383303</v>
      </c>
      <c r="C35" s="77">
        <f>SUM(C7:C34)</f>
        <v>395201</v>
      </c>
      <c r="D35" s="178">
        <f>SUM(D7:D34)</f>
        <v>799418</v>
      </c>
      <c r="E35" s="178">
        <f>SUM(E7:E34)</f>
        <v>850247</v>
      </c>
      <c r="F35" s="140">
        <f>E35*100/D35-100</f>
        <v>6.3582506273313868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5E13-19EB-4940-8E9F-FA03B15689D2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490</v>
      </c>
      <c r="D11" s="189">
        <v>663</v>
      </c>
      <c r="E11" s="189">
        <v>872</v>
      </c>
      <c r="F11" s="190">
        <v>31.523378582202099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5297</v>
      </c>
      <c r="F12" s="190">
        <v>77.572913174656378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18872</v>
      </c>
      <c r="E13" s="189">
        <v>12229</v>
      </c>
      <c r="F13" s="190">
        <v>-35.200296735905042</v>
      </c>
    </row>
    <row r="14" spans="1:14" ht="15.6" customHeight="1">
      <c r="A14" s="188" t="s">
        <v>148</v>
      </c>
      <c r="B14" s="189">
        <v>60872</v>
      </c>
      <c r="C14" s="189">
        <v>51536</v>
      </c>
      <c r="D14" s="189">
        <v>110593</v>
      </c>
      <c r="E14" s="189">
        <v>94359</v>
      </c>
      <c r="F14" s="190">
        <v>-14.679048402701801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8229</v>
      </c>
      <c r="D23" s="189">
        <v>15155</v>
      </c>
      <c r="E23" s="189">
        <v>16119</v>
      </c>
      <c r="F23" s="190">
        <v>6.3609369844935628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6395</v>
      </c>
      <c r="D28" s="189">
        <v>13430</v>
      </c>
      <c r="E28" s="189">
        <v>13273</v>
      </c>
      <c r="F28" s="190">
        <v>-1.169024571854052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38522</v>
      </c>
      <c r="C32" s="189">
        <v>28805</v>
      </c>
      <c r="D32" s="189">
        <v>83972</v>
      </c>
      <c r="E32" s="189">
        <v>55116</v>
      </c>
      <c r="F32" s="190">
        <v>-34.3638355642357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93445</v>
      </c>
      <c r="F33" s="190">
        <v>-23.452795412656162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318504</v>
      </c>
      <c r="C35" s="77">
        <f>SUM(C7:C34)</f>
        <v>293481</v>
      </c>
      <c r="D35" s="76">
        <f>SUM(D7:D34)</f>
        <v>589360</v>
      </c>
      <c r="E35" s="78">
        <f>SUM(E7:E34)</f>
        <v>492705</v>
      </c>
      <c r="F35" s="140">
        <f>E35*100/D35-100</f>
        <v>-16.399993212976781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AC05-313D-43B9-8201-9A00F9515C4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3ACF0-2A5C-4619-B094-6E56236607E4}">
  <sheetPr>
    <pageSetUpPr fitToPage="1"/>
  </sheetPr>
  <dimension ref="A1:AA36"/>
  <sheetViews>
    <sheetView topLeftCell="A22"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27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709712</v>
      </c>
      <c r="C7" s="214">
        <v>829972</v>
      </c>
      <c r="D7" s="214">
        <v>1509096</v>
      </c>
      <c r="E7" s="214">
        <v>1314957</v>
      </c>
      <c r="F7" s="215">
        <v>-12.86458913150655</v>
      </c>
      <c r="G7" s="6"/>
    </row>
    <row r="8" spans="1:27" s="33" customFormat="1" ht="15.6" customHeight="1">
      <c r="A8" s="213" t="s">
        <v>11</v>
      </c>
      <c r="B8" s="214">
        <v>43773</v>
      </c>
      <c r="C8" s="214">
        <v>46453</v>
      </c>
      <c r="D8" s="214">
        <v>103085</v>
      </c>
      <c r="E8" s="214">
        <v>125170</v>
      </c>
      <c r="F8" s="215">
        <v>21.424067517097541</v>
      </c>
      <c r="G8" s="216"/>
    </row>
    <row r="9" spans="1:27" ht="15.6" customHeight="1">
      <c r="A9" s="213" t="s">
        <v>8</v>
      </c>
      <c r="B9" s="214">
        <v>80971</v>
      </c>
      <c r="C9" s="214">
        <v>78254</v>
      </c>
      <c r="D9" s="214">
        <v>160664</v>
      </c>
      <c r="E9" s="214">
        <v>147335</v>
      </c>
      <c r="F9" s="215">
        <v>-8.296195787481949</v>
      </c>
      <c r="G9" s="6"/>
    </row>
    <row r="10" spans="1:27" ht="15.6" customHeight="1">
      <c r="A10" s="213" t="s">
        <v>10</v>
      </c>
      <c r="B10" s="214">
        <v>123323</v>
      </c>
      <c r="C10" s="214">
        <v>116622</v>
      </c>
      <c r="D10" s="214">
        <v>340911</v>
      </c>
      <c r="E10" s="214">
        <v>276330</v>
      </c>
      <c r="F10" s="215">
        <v>-18.943653915538079</v>
      </c>
    </row>
    <row r="11" spans="1:27" ht="15.6" customHeight="1">
      <c r="A11" s="213" t="s">
        <v>9</v>
      </c>
      <c r="B11" s="214">
        <v>1520947</v>
      </c>
      <c r="C11" s="214">
        <v>1469661</v>
      </c>
      <c r="D11" s="214">
        <v>3147356</v>
      </c>
      <c r="E11" s="214">
        <v>2853373</v>
      </c>
      <c r="F11" s="215">
        <v>-9.3406338526687165</v>
      </c>
    </row>
    <row r="12" spans="1:27" ht="15.6" customHeight="1">
      <c r="A12" s="213" t="s">
        <v>6</v>
      </c>
      <c r="B12" s="214">
        <v>101822</v>
      </c>
      <c r="C12" s="214">
        <v>55899</v>
      </c>
      <c r="D12" s="214">
        <v>220173</v>
      </c>
      <c r="E12" s="214">
        <v>185772</v>
      </c>
      <c r="F12" s="215">
        <v>-15.624531618318329</v>
      </c>
    </row>
    <row r="13" spans="1:27" ht="15.6" customHeight="1">
      <c r="A13" s="213" t="s">
        <v>175</v>
      </c>
      <c r="B13" s="214">
        <v>12821</v>
      </c>
      <c r="C13" s="214">
        <v>5080</v>
      </c>
      <c r="D13" s="214">
        <v>85392</v>
      </c>
      <c r="E13" s="214">
        <v>21347</v>
      </c>
      <c r="F13" s="215">
        <v>-75.001171069889452</v>
      </c>
    </row>
    <row r="14" spans="1:27" ht="15.6" customHeight="1">
      <c r="A14" s="213" t="s">
        <v>148</v>
      </c>
      <c r="B14" s="214">
        <v>1301453</v>
      </c>
      <c r="C14" s="214">
        <v>1146872</v>
      </c>
      <c r="D14" s="214">
        <v>2430016</v>
      </c>
      <c r="E14" s="214">
        <v>2474078</v>
      </c>
      <c r="F14" s="215">
        <v>1.813239089783778</v>
      </c>
    </row>
    <row r="15" spans="1:27" ht="15.6" customHeight="1">
      <c r="A15" s="213" t="s">
        <v>145</v>
      </c>
      <c r="B15" s="214">
        <v>1603548</v>
      </c>
      <c r="C15" s="214">
        <v>2057189</v>
      </c>
      <c r="D15" s="214">
        <v>3642570</v>
      </c>
      <c r="E15" s="214">
        <v>3651434</v>
      </c>
      <c r="F15" s="215">
        <v>0.2433446714819496</v>
      </c>
    </row>
    <row r="16" spans="1:27" ht="15.6" customHeight="1">
      <c r="A16" s="213" t="s">
        <v>144</v>
      </c>
      <c r="B16" s="214">
        <v>2445832</v>
      </c>
      <c r="C16" s="214">
        <v>1757312</v>
      </c>
      <c r="D16" s="214">
        <v>4630447</v>
      </c>
      <c r="E16" s="214">
        <v>4005252</v>
      </c>
      <c r="F16" s="215">
        <v>-13.50182822522318</v>
      </c>
      <c r="G16" s="1"/>
    </row>
    <row r="17" spans="1:7" ht="15.6" customHeight="1">
      <c r="A17" s="213" t="s">
        <v>150</v>
      </c>
      <c r="B17" s="214">
        <v>866154</v>
      </c>
      <c r="C17" s="214">
        <v>1024952</v>
      </c>
      <c r="D17" s="214">
        <v>1535787</v>
      </c>
      <c r="E17" s="214">
        <v>2099745</v>
      </c>
      <c r="F17" s="215">
        <v>36.72110780987208</v>
      </c>
      <c r="G17" s="2"/>
    </row>
    <row r="18" spans="1:7" ht="15.6" customHeight="1">
      <c r="A18" s="213" t="s">
        <v>147</v>
      </c>
      <c r="B18" s="214">
        <v>315</v>
      </c>
      <c r="C18" s="214">
        <v>49670</v>
      </c>
      <c r="D18" s="214">
        <v>53590</v>
      </c>
      <c r="E18" s="214">
        <v>56795</v>
      </c>
      <c r="F18" s="215">
        <v>5.9805933942899827</v>
      </c>
    </row>
    <row r="19" spans="1:7" ht="15.6" customHeight="1">
      <c r="A19" s="213" t="s">
        <v>143</v>
      </c>
      <c r="B19" s="214">
        <v>187964</v>
      </c>
      <c r="C19" s="214">
        <v>297327</v>
      </c>
      <c r="D19" s="214">
        <v>550564</v>
      </c>
      <c r="E19" s="214">
        <v>543126</v>
      </c>
      <c r="F19" s="215">
        <v>-1.350978269556308</v>
      </c>
    </row>
    <row r="20" spans="1:7" ht="15.6" customHeight="1">
      <c r="A20" s="213" t="s">
        <v>142</v>
      </c>
      <c r="B20" s="214">
        <v>646913</v>
      </c>
      <c r="C20" s="214">
        <v>883780</v>
      </c>
      <c r="D20" s="214">
        <v>1371963</v>
      </c>
      <c r="E20" s="214">
        <v>1844731</v>
      </c>
      <c r="F20" s="215">
        <v>34.459238332229063</v>
      </c>
    </row>
    <row r="21" spans="1:7" ht="15.6" customHeight="1">
      <c r="A21" s="213" t="s">
        <v>149</v>
      </c>
      <c r="B21" s="214">
        <v>1085719</v>
      </c>
      <c r="C21" s="214">
        <v>1173131</v>
      </c>
      <c r="D21" s="214">
        <v>2845726</v>
      </c>
      <c r="E21" s="214">
        <v>2667102</v>
      </c>
      <c r="F21" s="215">
        <v>-6.2769219524297162</v>
      </c>
    </row>
    <row r="22" spans="1:7" ht="15.6" customHeight="1">
      <c r="A22" s="213" t="s">
        <v>146</v>
      </c>
      <c r="B22" s="214">
        <v>108388</v>
      </c>
      <c r="C22" s="214">
        <v>111048</v>
      </c>
      <c r="D22" s="214">
        <v>279004</v>
      </c>
      <c r="E22" s="214">
        <v>264341</v>
      </c>
      <c r="F22" s="215">
        <v>-5.255480208169061</v>
      </c>
    </row>
    <row r="23" spans="1:7" ht="15.6" customHeight="1">
      <c r="A23" s="213" t="s">
        <v>165</v>
      </c>
      <c r="B23" s="214">
        <v>81740</v>
      </c>
      <c r="C23" s="214">
        <v>107558</v>
      </c>
      <c r="D23" s="214">
        <v>278553</v>
      </c>
      <c r="E23" s="214">
        <v>201498</v>
      </c>
      <c r="F23" s="215">
        <v>-27.66259921810212</v>
      </c>
    </row>
    <row r="24" spans="1:7" ht="15.6" customHeight="1">
      <c r="A24" s="213" t="s">
        <v>141</v>
      </c>
      <c r="B24" s="214">
        <v>42712</v>
      </c>
      <c r="C24" s="214">
        <v>171097</v>
      </c>
      <c r="D24" s="214">
        <v>283502</v>
      </c>
      <c r="E24" s="214">
        <v>295835</v>
      </c>
      <c r="F24" s="215">
        <v>4.3502338607840443</v>
      </c>
    </row>
    <row r="25" spans="1:7" ht="15.6" customHeight="1">
      <c r="A25" s="213" t="s">
        <v>140</v>
      </c>
      <c r="B25" s="214">
        <v>10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105690</v>
      </c>
      <c r="C26" s="214">
        <v>70694</v>
      </c>
      <c r="D26" s="214">
        <v>268458</v>
      </c>
      <c r="E26" s="214">
        <v>190484</v>
      </c>
      <c r="F26" s="215">
        <v>-29.045139276907381</v>
      </c>
    </row>
    <row r="27" spans="1:7" ht="15.6" customHeight="1">
      <c r="A27" s="213" t="s">
        <v>173</v>
      </c>
      <c r="B27" s="214">
        <v>154784</v>
      </c>
      <c r="C27" s="214">
        <v>226292</v>
      </c>
      <c r="D27" s="214">
        <v>344518</v>
      </c>
      <c r="E27" s="214">
        <v>381815</v>
      </c>
      <c r="F27" s="215">
        <v>10.825849447634081</v>
      </c>
    </row>
    <row r="28" spans="1:7" ht="15.6" customHeight="1">
      <c r="A28" s="213" t="s">
        <v>177</v>
      </c>
      <c r="B28" s="214">
        <v>67359</v>
      </c>
      <c r="C28" s="214">
        <v>81202</v>
      </c>
      <c r="D28" s="214">
        <v>131062</v>
      </c>
      <c r="E28" s="214">
        <v>180310</v>
      </c>
      <c r="F28" s="215">
        <v>37.576109017106397</v>
      </c>
    </row>
    <row r="29" spans="1:7" ht="15.6" customHeight="1">
      <c r="A29" s="213" t="s">
        <v>178</v>
      </c>
      <c r="B29" s="214">
        <v>233889</v>
      </c>
      <c r="C29" s="214">
        <v>204680</v>
      </c>
      <c r="D29" s="214">
        <v>622273</v>
      </c>
      <c r="E29" s="214">
        <v>397088</v>
      </c>
      <c r="F29" s="215">
        <v>-36.187493270638448</v>
      </c>
    </row>
    <row r="30" spans="1:7" ht="15.6" customHeight="1">
      <c r="A30" s="213" t="s">
        <v>179</v>
      </c>
      <c r="B30" s="214">
        <v>159710</v>
      </c>
      <c r="C30" s="214">
        <v>198130</v>
      </c>
      <c r="D30" s="214">
        <v>355206</v>
      </c>
      <c r="E30" s="214">
        <v>332253</v>
      </c>
      <c r="F30" s="215">
        <v>-6.461884089795773</v>
      </c>
    </row>
    <row r="31" spans="1:7" ht="15.6" customHeight="1">
      <c r="A31" s="213" t="s">
        <v>180</v>
      </c>
      <c r="B31" s="214">
        <v>1758589</v>
      </c>
      <c r="C31" s="214">
        <v>1732515</v>
      </c>
      <c r="D31" s="214">
        <v>4137983</v>
      </c>
      <c r="E31" s="214">
        <v>3524885</v>
      </c>
      <c r="F31" s="215">
        <v>-14.816348931351341</v>
      </c>
    </row>
    <row r="32" spans="1:7" ht="15.6" customHeight="1">
      <c r="A32" s="213" t="s">
        <v>181</v>
      </c>
      <c r="B32" s="214">
        <v>1248521</v>
      </c>
      <c r="C32" s="214">
        <v>1246417</v>
      </c>
      <c r="D32" s="214">
        <v>2461749</v>
      </c>
      <c r="E32" s="214">
        <v>2611863</v>
      </c>
      <c r="F32" s="215">
        <v>6.0978596924381776</v>
      </c>
    </row>
    <row r="33" spans="1:6" ht="15.6" customHeight="1">
      <c r="A33" s="213" t="s">
        <v>182</v>
      </c>
      <c r="B33" s="214">
        <v>114434</v>
      </c>
      <c r="C33" s="214">
        <v>138184</v>
      </c>
      <c r="D33" s="214">
        <v>233201</v>
      </c>
      <c r="E33" s="214">
        <v>260405</v>
      </c>
      <c r="F33" s="215">
        <v>11.6654731326195</v>
      </c>
    </row>
    <row r="34" spans="1:6" ht="15.6" customHeight="1">
      <c r="A34" s="213" t="s">
        <v>183</v>
      </c>
      <c r="B34" s="214">
        <v>53385</v>
      </c>
      <c r="C34" s="214">
        <v>106850</v>
      </c>
      <c r="D34" s="214">
        <v>108004</v>
      </c>
      <c r="E34" s="214">
        <v>140581</v>
      </c>
      <c r="F34" s="215">
        <v>30.162771749194459</v>
      </c>
    </row>
    <row r="35" spans="1:6" ht="15.6" customHeight="1">
      <c r="A35" s="217" t="s">
        <v>153</v>
      </c>
      <c r="B35" s="218">
        <f>SUM(B7:B34)</f>
        <v>14860478</v>
      </c>
      <c r="C35" s="218">
        <f>SUM(C7:C34)</f>
        <v>15386841</v>
      </c>
      <c r="D35" s="218">
        <f>SUM(D7:D34)</f>
        <v>32130864</v>
      </c>
      <c r="E35" s="218">
        <f>SUM(E7:E34)</f>
        <v>31047905</v>
      </c>
      <c r="F35" s="219">
        <f>E35*100/D35-100</f>
        <v>-3.3704633650685452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B7503-B253-499B-AB7A-2846019CB716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467023</v>
      </c>
      <c r="C7" s="214">
        <v>538825</v>
      </c>
      <c r="D7" s="214">
        <v>909156</v>
      </c>
      <c r="E7" s="214">
        <v>891865</v>
      </c>
      <c r="F7" s="215">
        <v>-1.9018738258340731</v>
      </c>
      <c r="G7" s="6"/>
    </row>
    <row r="8" spans="1:14" s="33" customFormat="1" ht="15.6" customHeight="1">
      <c r="A8" s="213" t="s">
        <v>11</v>
      </c>
      <c r="B8" s="214">
        <v>0</v>
      </c>
      <c r="C8" s="214">
        <v>0</v>
      </c>
      <c r="D8" s="214">
        <v>3500</v>
      </c>
      <c r="E8" s="214">
        <v>0</v>
      </c>
      <c r="F8" s="215">
        <v>-100</v>
      </c>
    </row>
    <row r="9" spans="1:14" ht="15.6" customHeight="1">
      <c r="A9" s="213" t="s">
        <v>8</v>
      </c>
      <c r="B9" s="214">
        <v>12221</v>
      </c>
      <c r="C9" s="214">
        <v>6000</v>
      </c>
      <c r="D9" s="214">
        <v>18621</v>
      </c>
      <c r="E9" s="214">
        <v>6000</v>
      </c>
      <c r="F9" s="215">
        <v>-67.778314805864341</v>
      </c>
      <c r="G9" s="6"/>
    </row>
    <row r="10" spans="1:14" ht="15.6" customHeight="1">
      <c r="A10" s="213" t="s">
        <v>10</v>
      </c>
      <c r="B10" s="214">
        <v>8647</v>
      </c>
      <c r="C10" s="214">
        <v>30619</v>
      </c>
      <c r="D10" s="214">
        <v>32304</v>
      </c>
      <c r="E10" s="214">
        <v>57687</v>
      </c>
      <c r="F10" s="215">
        <v>78.575408618127796</v>
      </c>
    </row>
    <row r="11" spans="1:14" ht="15.6" customHeight="1">
      <c r="A11" s="213" t="s">
        <v>9</v>
      </c>
      <c r="B11" s="214">
        <v>1028703</v>
      </c>
      <c r="C11" s="214">
        <v>975755</v>
      </c>
      <c r="D11" s="214">
        <v>2157887</v>
      </c>
      <c r="E11" s="214">
        <v>1843906</v>
      </c>
      <c r="F11" s="215">
        <v>-14.550391192865989</v>
      </c>
    </row>
    <row r="12" spans="1:14" ht="15.6" customHeight="1">
      <c r="A12" s="213" t="s">
        <v>6</v>
      </c>
      <c r="B12" s="214">
        <v>6991</v>
      </c>
      <c r="C12" s="214">
        <v>4918</v>
      </c>
      <c r="D12" s="214">
        <v>6991</v>
      </c>
      <c r="E12" s="214">
        <v>10292</v>
      </c>
      <c r="F12" s="215">
        <v>47.217851523387218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62381</v>
      </c>
      <c r="E13" s="214">
        <v>9492</v>
      </c>
      <c r="F13" s="215">
        <v>-84.783828409291289</v>
      </c>
    </row>
    <row r="14" spans="1:14" ht="15.6" customHeight="1">
      <c r="A14" s="213" t="s">
        <v>148</v>
      </c>
      <c r="B14" s="214">
        <v>519503</v>
      </c>
      <c r="C14" s="214">
        <v>369831</v>
      </c>
      <c r="D14" s="214">
        <v>851867</v>
      </c>
      <c r="E14" s="214">
        <v>837109</v>
      </c>
      <c r="F14" s="215">
        <v>-1.7324300624393201</v>
      </c>
    </row>
    <row r="15" spans="1:14" ht="15.6" customHeight="1">
      <c r="A15" s="213" t="s">
        <v>145</v>
      </c>
      <c r="B15" s="214">
        <v>1195785</v>
      </c>
      <c r="C15" s="214">
        <v>1557144</v>
      </c>
      <c r="D15" s="214">
        <v>2814583</v>
      </c>
      <c r="E15" s="214">
        <v>2753615</v>
      </c>
      <c r="F15" s="215">
        <v>-2.166146814643596</v>
      </c>
    </row>
    <row r="16" spans="1:14" ht="15.6" customHeight="1">
      <c r="A16" s="213" t="s">
        <v>144</v>
      </c>
      <c r="B16" s="214">
        <v>1984662</v>
      </c>
      <c r="C16" s="214">
        <v>1274018</v>
      </c>
      <c r="D16" s="214">
        <v>3580119</v>
      </c>
      <c r="E16" s="214">
        <v>3103373</v>
      </c>
      <c r="F16" s="215">
        <v>-13.31648473137345</v>
      </c>
      <c r="G16" s="1"/>
    </row>
    <row r="17" spans="1:7" ht="15.6" customHeight="1">
      <c r="A17" s="213" t="s">
        <v>150</v>
      </c>
      <c r="B17" s="214">
        <v>493507</v>
      </c>
      <c r="C17" s="214">
        <v>503971</v>
      </c>
      <c r="D17" s="214">
        <v>893243</v>
      </c>
      <c r="E17" s="214">
        <v>1107273</v>
      </c>
      <c r="F17" s="215">
        <v>23.961005012073979</v>
      </c>
      <c r="G17" s="2"/>
    </row>
    <row r="18" spans="1:7" ht="15.6" customHeight="1">
      <c r="A18" s="213" t="s">
        <v>147</v>
      </c>
      <c r="B18" s="214">
        <v>0</v>
      </c>
      <c r="C18" s="214">
        <v>49605</v>
      </c>
      <c r="D18" s="214">
        <v>52922</v>
      </c>
      <c r="E18" s="214">
        <v>56595</v>
      </c>
      <c r="F18" s="215">
        <v>6.9404028570348828</v>
      </c>
    </row>
    <row r="19" spans="1:7" ht="15.6" customHeight="1">
      <c r="A19" s="213" t="s">
        <v>143</v>
      </c>
      <c r="B19" s="214">
        <v>99549</v>
      </c>
      <c r="C19" s="214">
        <v>87545</v>
      </c>
      <c r="D19" s="214">
        <v>264839</v>
      </c>
      <c r="E19" s="214">
        <v>258702</v>
      </c>
      <c r="F19" s="215">
        <v>-2.3172568994747711</v>
      </c>
    </row>
    <row r="20" spans="1:7" ht="15.6" customHeight="1">
      <c r="A20" s="213" t="s">
        <v>142</v>
      </c>
      <c r="B20" s="214">
        <v>73139</v>
      </c>
      <c r="C20" s="214">
        <v>80199</v>
      </c>
      <c r="D20" s="214">
        <v>192677</v>
      </c>
      <c r="E20" s="214">
        <v>193551</v>
      </c>
      <c r="F20" s="215">
        <v>0.45360888948862049</v>
      </c>
    </row>
    <row r="21" spans="1:7" ht="15.6" customHeight="1">
      <c r="A21" s="213" t="s">
        <v>149</v>
      </c>
      <c r="B21" s="214">
        <v>943142</v>
      </c>
      <c r="C21" s="214">
        <v>1081864</v>
      </c>
      <c r="D21" s="214">
        <v>2332820</v>
      </c>
      <c r="E21" s="214">
        <v>2170789</v>
      </c>
      <c r="F21" s="215">
        <v>-6.9457137713153969</v>
      </c>
    </row>
    <row r="22" spans="1:7" ht="15.6" customHeight="1">
      <c r="A22" s="213" t="s">
        <v>146</v>
      </c>
      <c r="B22" s="214">
        <v>67380</v>
      </c>
      <c r="C22" s="214">
        <v>58273</v>
      </c>
      <c r="D22" s="214">
        <v>191392</v>
      </c>
      <c r="E22" s="214">
        <v>152350</v>
      </c>
      <c r="F22" s="215">
        <v>-20.39897174385554</v>
      </c>
    </row>
    <row r="23" spans="1:7" ht="15.6" customHeight="1">
      <c r="A23" s="213" t="s">
        <v>165</v>
      </c>
      <c r="B23" s="214">
        <v>0</v>
      </c>
      <c r="C23" s="214">
        <v>0</v>
      </c>
      <c r="D23" s="214">
        <v>0</v>
      </c>
      <c r="E23" s="214">
        <v>6376</v>
      </c>
      <c r="F23" s="215"/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65620</v>
      </c>
      <c r="C26" s="214">
        <v>28885</v>
      </c>
      <c r="D26" s="214">
        <v>181862</v>
      </c>
      <c r="E26" s="214">
        <v>102307</v>
      </c>
      <c r="F26" s="215">
        <v>-43.744707525486348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17999</v>
      </c>
      <c r="C28" s="214">
        <v>33488</v>
      </c>
      <c r="D28" s="214">
        <v>50910</v>
      </c>
      <c r="E28" s="214">
        <v>68305</v>
      </c>
      <c r="F28" s="215">
        <v>34.16813985464546</v>
      </c>
    </row>
    <row r="29" spans="1:7" ht="15.6" customHeight="1">
      <c r="A29" s="213" t="s">
        <v>178</v>
      </c>
      <c r="B29" s="214">
        <v>14463</v>
      </c>
      <c r="C29" s="214">
        <v>13262</v>
      </c>
      <c r="D29" s="214">
        <v>33989</v>
      </c>
      <c r="E29" s="214">
        <v>34892</v>
      </c>
      <c r="F29" s="215">
        <v>2.656741887081111</v>
      </c>
    </row>
    <row r="30" spans="1:7" ht="15.6" customHeight="1">
      <c r="A30" s="213" t="s">
        <v>179</v>
      </c>
      <c r="B30" s="214">
        <v>35342</v>
      </c>
      <c r="C30" s="214">
        <v>42049</v>
      </c>
      <c r="D30" s="214">
        <v>91396</v>
      </c>
      <c r="E30" s="214">
        <v>60224</v>
      </c>
      <c r="F30" s="215">
        <v>-34.106525449691453</v>
      </c>
    </row>
    <row r="31" spans="1:7" ht="15.6" customHeight="1">
      <c r="A31" s="213" t="s">
        <v>180</v>
      </c>
      <c r="B31" s="214">
        <v>1015105</v>
      </c>
      <c r="C31" s="214">
        <v>1059692</v>
      </c>
      <c r="D31" s="214">
        <v>2345572</v>
      </c>
      <c r="E31" s="214">
        <v>2219998</v>
      </c>
      <c r="F31" s="215">
        <v>-5.3536621344388493</v>
      </c>
    </row>
    <row r="32" spans="1:7" ht="15.6" customHeight="1">
      <c r="A32" s="213" t="s">
        <v>181</v>
      </c>
      <c r="B32" s="214">
        <v>180933</v>
      </c>
      <c r="C32" s="214">
        <v>137706</v>
      </c>
      <c r="D32" s="214">
        <v>435951</v>
      </c>
      <c r="E32" s="214">
        <v>400135</v>
      </c>
      <c r="F32" s="215">
        <v>-8.2156022121752272</v>
      </c>
    </row>
    <row r="33" spans="1:6" ht="15.6" customHeight="1">
      <c r="A33" s="213" t="s">
        <v>182</v>
      </c>
      <c r="B33" s="214">
        <v>6000</v>
      </c>
      <c r="C33" s="214">
        <v>2986</v>
      </c>
      <c r="D33" s="214">
        <v>6000</v>
      </c>
      <c r="E33" s="214">
        <v>2986</v>
      </c>
      <c r="F33" s="215">
        <v>-50.233333333333327</v>
      </c>
    </row>
    <row r="34" spans="1:6" ht="15.6" customHeight="1">
      <c r="A34" s="213" t="s">
        <v>183</v>
      </c>
      <c r="B34" s="214">
        <v>20404</v>
      </c>
      <c r="C34" s="214">
        <v>44561</v>
      </c>
      <c r="D34" s="214">
        <v>28384</v>
      </c>
      <c r="E34" s="214">
        <v>53838</v>
      </c>
      <c r="F34" s="215">
        <v>89.677282976324676</v>
      </c>
    </row>
    <row r="35" spans="1:6" ht="15.6" customHeight="1">
      <c r="A35" s="217" t="s">
        <v>153</v>
      </c>
      <c r="B35" s="218">
        <f>SUM(B7:B34)</f>
        <v>8256118</v>
      </c>
      <c r="C35" s="218">
        <f>SUM(C7:C34)</f>
        <v>7981196</v>
      </c>
      <c r="D35" s="218">
        <f>SUM(D7:D34)</f>
        <v>17539366</v>
      </c>
      <c r="E35" s="218">
        <f>SUM(E7:E34)</f>
        <v>16401660</v>
      </c>
      <c r="F35" s="219">
        <f>E35*100/D35-100</f>
        <v>-6.4865856610780526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B7704-6F69-4982-871A-E1430FD78D54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231541</v>
      </c>
      <c r="C7" s="214">
        <v>279961</v>
      </c>
      <c r="D7" s="214">
        <v>564095</v>
      </c>
      <c r="E7" s="214">
        <v>400027</v>
      </c>
      <c r="F7" s="215">
        <v>-29.08517182389491</v>
      </c>
      <c r="G7" s="6"/>
    </row>
    <row r="8" spans="1:14" ht="15.6" customHeight="1">
      <c r="A8" s="213" t="s">
        <v>11</v>
      </c>
      <c r="B8" s="214">
        <v>33298</v>
      </c>
      <c r="C8" s="214">
        <v>21963</v>
      </c>
      <c r="D8" s="214">
        <v>75378</v>
      </c>
      <c r="E8" s="214">
        <v>81793</v>
      </c>
      <c r="F8" s="215">
        <v>8.5104407121441312</v>
      </c>
    </row>
    <row r="9" spans="1:14" ht="15.6" customHeight="1">
      <c r="A9" s="213" t="s">
        <v>8</v>
      </c>
      <c r="B9" s="214">
        <v>16238</v>
      </c>
      <c r="C9" s="214">
        <v>32645</v>
      </c>
      <c r="D9" s="214">
        <v>39716</v>
      </c>
      <c r="E9" s="214">
        <v>41446</v>
      </c>
      <c r="F9" s="215">
        <v>4.3559270822842109</v>
      </c>
    </row>
    <row r="10" spans="1:14" ht="15.6" customHeight="1">
      <c r="A10" s="213" t="s">
        <v>10</v>
      </c>
      <c r="B10" s="214">
        <v>96025</v>
      </c>
      <c r="C10" s="214">
        <v>77961</v>
      </c>
      <c r="D10" s="214">
        <v>279166</v>
      </c>
      <c r="E10" s="214">
        <v>203293</v>
      </c>
      <c r="F10" s="215">
        <v>-27.17845296346977</v>
      </c>
    </row>
    <row r="11" spans="1:14" ht="15.6" customHeight="1">
      <c r="A11" s="213" t="s">
        <v>9</v>
      </c>
      <c r="B11" s="214">
        <v>14473</v>
      </c>
      <c r="C11" s="214">
        <v>21636</v>
      </c>
      <c r="D11" s="214">
        <v>42624</v>
      </c>
      <c r="E11" s="214">
        <v>28315</v>
      </c>
      <c r="F11" s="215">
        <v>-33.570289039039039</v>
      </c>
    </row>
    <row r="12" spans="1:14" ht="15.6" customHeight="1">
      <c r="A12" s="213" t="s">
        <v>6</v>
      </c>
      <c r="B12" s="214">
        <v>90068</v>
      </c>
      <c r="C12" s="214">
        <v>44256</v>
      </c>
      <c r="D12" s="214">
        <v>206904</v>
      </c>
      <c r="E12" s="214">
        <v>164012</v>
      </c>
      <c r="F12" s="215">
        <v>-20.730387039399911</v>
      </c>
    </row>
    <row r="13" spans="1:14" ht="15.6" customHeight="1">
      <c r="A13" s="213" t="s">
        <v>175</v>
      </c>
      <c r="B13" s="214">
        <v>12805</v>
      </c>
      <c r="C13" s="214">
        <v>4900</v>
      </c>
      <c r="D13" s="214">
        <v>22985</v>
      </c>
      <c r="E13" s="214">
        <v>11540</v>
      </c>
      <c r="F13" s="215">
        <v>-49.793343484881447</v>
      </c>
    </row>
    <row r="14" spans="1:14" ht="15.6" customHeight="1">
      <c r="A14" s="213" t="s">
        <v>148</v>
      </c>
      <c r="B14" s="214">
        <v>208946</v>
      </c>
      <c r="C14" s="214">
        <v>107185</v>
      </c>
      <c r="D14" s="214">
        <v>450866</v>
      </c>
      <c r="E14" s="214">
        <v>324473</v>
      </c>
      <c r="F14" s="215">
        <v>-28.033384642000058</v>
      </c>
    </row>
    <row r="15" spans="1:14" ht="15.6" customHeight="1">
      <c r="A15" s="213" t="s">
        <v>145</v>
      </c>
      <c r="B15" s="214">
        <v>172248</v>
      </c>
      <c r="C15" s="214">
        <v>147351</v>
      </c>
      <c r="D15" s="214">
        <v>336725</v>
      </c>
      <c r="E15" s="214">
        <v>269824</v>
      </c>
      <c r="F15" s="215">
        <v>-19.8681416586235</v>
      </c>
    </row>
    <row r="16" spans="1:14" ht="15.6" customHeight="1">
      <c r="A16" s="213" t="s">
        <v>144</v>
      </c>
      <c r="B16" s="214">
        <v>433374</v>
      </c>
      <c r="C16" s="214">
        <v>447301</v>
      </c>
      <c r="D16" s="214">
        <v>992120</v>
      </c>
      <c r="E16" s="214">
        <v>826460</v>
      </c>
      <c r="F16" s="215">
        <v>-16.697576906019439</v>
      </c>
      <c r="G16" s="1"/>
    </row>
    <row r="17" spans="1:7" ht="15.6" customHeight="1">
      <c r="A17" s="213" t="s">
        <v>150</v>
      </c>
      <c r="B17" s="214">
        <v>356137</v>
      </c>
      <c r="C17" s="214">
        <v>513838</v>
      </c>
      <c r="D17" s="214">
        <v>611602</v>
      </c>
      <c r="E17" s="214">
        <v>980536</v>
      </c>
      <c r="F17" s="215">
        <v>60.322562712352152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86305</v>
      </c>
      <c r="C19" s="214">
        <v>205828</v>
      </c>
      <c r="D19" s="214">
        <v>275923</v>
      </c>
      <c r="E19" s="214">
        <v>276989</v>
      </c>
      <c r="F19" s="215">
        <v>0.38633966722599672</v>
      </c>
    </row>
    <row r="20" spans="1:7" ht="15.6" customHeight="1">
      <c r="A20" s="213" t="s">
        <v>142</v>
      </c>
      <c r="B20" s="214">
        <v>530245</v>
      </c>
      <c r="C20" s="214">
        <v>771835</v>
      </c>
      <c r="D20" s="214">
        <v>1060379</v>
      </c>
      <c r="E20" s="214">
        <v>1578010</v>
      </c>
      <c r="F20" s="215">
        <v>48.815659306719567</v>
      </c>
    </row>
    <row r="21" spans="1:7" ht="15.6" customHeight="1">
      <c r="A21" s="213" t="s">
        <v>149</v>
      </c>
      <c r="B21" s="214">
        <v>140491</v>
      </c>
      <c r="C21" s="214">
        <v>90636</v>
      </c>
      <c r="D21" s="214">
        <v>509872</v>
      </c>
      <c r="E21" s="214">
        <v>494176</v>
      </c>
      <c r="F21" s="215">
        <v>-3.0784196818024858</v>
      </c>
    </row>
    <row r="22" spans="1:7" ht="15.6" customHeight="1">
      <c r="A22" s="213" t="s">
        <v>146</v>
      </c>
      <c r="B22" s="214">
        <v>9580</v>
      </c>
      <c r="C22" s="214">
        <v>19151</v>
      </c>
      <c r="D22" s="214">
        <v>25080</v>
      </c>
      <c r="E22" s="214">
        <v>46252</v>
      </c>
      <c r="F22" s="215">
        <v>84.417862838915482</v>
      </c>
    </row>
    <row r="23" spans="1:7" ht="15.6" customHeight="1">
      <c r="A23" s="213" t="s">
        <v>165</v>
      </c>
      <c r="B23" s="214">
        <v>67081</v>
      </c>
      <c r="C23" s="214">
        <v>97260</v>
      </c>
      <c r="D23" s="214">
        <v>246088</v>
      </c>
      <c r="E23" s="214">
        <v>175611</v>
      </c>
      <c r="F23" s="215">
        <v>-28.638942167029679</v>
      </c>
    </row>
    <row r="24" spans="1:7" ht="15.6" customHeight="1">
      <c r="A24" s="213" t="s">
        <v>141</v>
      </c>
      <c r="B24" s="214">
        <v>17086</v>
      </c>
      <c r="C24" s="214">
        <v>132877</v>
      </c>
      <c r="D24" s="214">
        <v>234191</v>
      </c>
      <c r="E24" s="214">
        <v>225873</v>
      </c>
      <c r="F24" s="215">
        <v>-3.5518017344816859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14810</v>
      </c>
      <c r="C26" s="214">
        <v>18917</v>
      </c>
      <c r="D26" s="214">
        <v>35785</v>
      </c>
      <c r="E26" s="214">
        <v>32890</v>
      </c>
      <c r="F26" s="215">
        <v>-8.0899818359647924</v>
      </c>
    </row>
    <row r="27" spans="1:7" ht="15.6" customHeight="1">
      <c r="A27" s="213" t="s">
        <v>173</v>
      </c>
      <c r="B27" s="214">
        <v>55750</v>
      </c>
      <c r="C27" s="214">
        <v>73547</v>
      </c>
      <c r="D27" s="214">
        <v>127973</v>
      </c>
      <c r="E27" s="214">
        <v>164926</v>
      </c>
      <c r="F27" s="215">
        <v>28.875622201558141</v>
      </c>
    </row>
    <row r="28" spans="1:7" ht="15.6" customHeight="1">
      <c r="A28" s="213" t="s">
        <v>177</v>
      </c>
      <c r="B28" s="214">
        <v>10643</v>
      </c>
      <c r="C28" s="214">
        <v>11597</v>
      </c>
      <c r="D28" s="214">
        <v>14946</v>
      </c>
      <c r="E28" s="214">
        <v>29956</v>
      </c>
      <c r="F28" s="215">
        <v>100.4282082162451</v>
      </c>
    </row>
    <row r="29" spans="1:7" ht="15.6" customHeight="1">
      <c r="A29" s="213" t="s">
        <v>178</v>
      </c>
      <c r="B29" s="214">
        <v>158694</v>
      </c>
      <c r="C29" s="214">
        <v>103079</v>
      </c>
      <c r="D29" s="214">
        <v>467792</v>
      </c>
      <c r="E29" s="214">
        <v>227872</v>
      </c>
      <c r="F29" s="215">
        <v>-51.287751821322303</v>
      </c>
    </row>
    <row r="30" spans="1:7" ht="15.6" customHeight="1">
      <c r="A30" s="213" t="s">
        <v>179</v>
      </c>
      <c r="B30" s="214">
        <v>108165</v>
      </c>
      <c r="C30" s="214">
        <v>151034</v>
      </c>
      <c r="D30" s="214">
        <v>239788</v>
      </c>
      <c r="E30" s="214">
        <v>248745</v>
      </c>
      <c r="F30" s="215">
        <v>3.735382921580737</v>
      </c>
    </row>
    <row r="31" spans="1:7" ht="15.6" customHeight="1">
      <c r="A31" s="213" t="s">
        <v>180</v>
      </c>
      <c r="B31" s="214">
        <v>708788</v>
      </c>
      <c r="C31" s="214">
        <v>598058</v>
      </c>
      <c r="D31" s="214">
        <v>1670101</v>
      </c>
      <c r="E31" s="214">
        <v>1147657</v>
      </c>
      <c r="F31" s="215">
        <v>-31.28217994001561</v>
      </c>
    </row>
    <row r="32" spans="1:7" ht="15.6" customHeight="1">
      <c r="A32" s="213" t="s">
        <v>181</v>
      </c>
      <c r="B32" s="214">
        <v>208265</v>
      </c>
      <c r="C32" s="214">
        <v>177652</v>
      </c>
      <c r="D32" s="214">
        <v>349757</v>
      </c>
      <c r="E32" s="214">
        <v>320922</v>
      </c>
      <c r="F32" s="215">
        <v>-8.2442953250399569</v>
      </c>
    </row>
    <row r="33" spans="1:7" ht="15.6" customHeight="1">
      <c r="A33" s="213" t="s">
        <v>182</v>
      </c>
      <c r="B33" s="214">
        <v>4165</v>
      </c>
      <c r="C33" s="214">
        <v>4420</v>
      </c>
      <c r="D33" s="214">
        <v>7670</v>
      </c>
      <c r="E33" s="214">
        <v>8766</v>
      </c>
      <c r="F33" s="215">
        <v>14.28943937418514</v>
      </c>
    </row>
    <row r="34" spans="1:7" ht="15.6" customHeight="1">
      <c r="A34" s="213" t="s">
        <v>183</v>
      </c>
      <c r="B34" s="214">
        <v>13237</v>
      </c>
      <c r="C34" s="214">
        <v>31262</v>
      </c>
      <c r="D34" s="214">
        <v>34776</v>
      </c>
      <c r="E34" s="214">
        <v>36772</v>
      </c>
      <c r="F34" s="215">
        <v>5.7395905221992223</v>
      </c>
    </row>
    <row r="35" spans="1:7" s="33" customFormat="1" ht="15.6" customHeight="1">
      <c r="A35" s="217" t="s">
        <v>153</v>
      </c>
      <c r="B35" s="218">
        <f>SUM(B7:B34)</f>
        <v>3798458</v>
      </c>
      <c r="C35" s="218">
        <f>SUM(C7:C34)</f>
        <v>4186150</v>
      </c>
      <c r="D35" s="218">
        <f>SUM(D7:D34)</f>
        <v>8922302</v>
      </c>
      <c r="E35" s="218">
        <f>SUM(E7:E34)</f>
        <v>8347136</v>
      </c>
      <c r="F35" s="219">
        <f>E35*100/D35-100</f>
        <v>-6.4463856973234073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A8D70-BC9A-47F8-8D0E-68529E8A1BB3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11148</v>
      </c>
      <c r="C7" s="214">
        <v>11186</v>
      </c>
      <c r="D7" s="214">
        <v>35845</v>
      </c>
      <c r="E7" s="214">
        <v>23065</v>
      </c>
      <c r="F7" s="215">
        <v>-35.65350816013391</v>
      </c>
      <c r="G7" s="6"/>
    </row>
    <row r="8" spans="1:14" s="33" customFormat="1" ht="15.6" customHeight="1">
      <c r="A8" s="213" t="s">
        <v>11</v>
      </c>
      <c r="B8" s="214">
        <v>10475</v>
      </c>
      <c r="C8" s="214">
        <v>24490</v>
      </c>
      <c r="D8" s="214">
        <v>24207</v>
      </c>
      <c r="E8" s="214">
        <v>43377</v>
      </c>
      <c r="F8" s="215">
        <v>79.191969265088602</v>
      </c>
      <c r="G8" s="216"/>
    </row>
    <row r="9" spans="1:14" ht="15.6" customHeight="1">
      <c r="A9" s="213" t="s">
        <v>8</v>
      </c>
      <c r="B9" s="214">
        <v>52512</v>
      </c>
      <c r="C9" s="214">
        <v>39609</v>
      </c>
      <c r="D9" s="214">
        <v>102327</v>
      </c>
      <c r="E9" s="214">
        <v>99889</v>
      </c>
      <c r="F9" s="215">
        <v>-2.3825578781748651</v>
      </c>
      <c r="G9" s="220"/>
    </row>
    <row r="10" spans="1:14" ht="15.6" customHeight="1">
      <c r="A10" s="213" t="s">
        <v>10</v>
      </c>
      <c r="B10" s="214">
        <v>18651</v>
      </c>
      <c r="C10" s="214">
        <v>8042</v>
      </c>
      <c r="D10" s="214">
        <v>29441</v>
      </c>
      <c r="E10" s="214">
        <v>15350</v>
      </c>
      <c r="F10" s="215">
        <v>-47.861825345606469</v>
      </c>
      <c r="G10" s="221"/>
    </row>
    <row r="11" spans="1:14" ht="15.6" customHeight="1">
      <c r="A11" s="213" t="s">
        <v>9</v>
      </c>
      <c r="B11" s="214">
        <v>477771</v>
      </c>
      <c r="C11" s="214">
        <v>472270</v>
      </c>
      <c r="D11" s="214">
        <v>946845</v>
      </c>
      <c r="E11" s="214">
        <v>981152</v>
      </c>
      <c r="F11" s="215">
        <v>3.6232963156588478</v>
      </c>
    </row>
    <row r="12" spans="1:14" ht="15.6" customHeight="1">
      <c r="A12" s="213" t="s">
        <v>6</v>
      </c>
      <c r="B12" s="214">
        <v>4763</v>
      </c>
      <c r="C12" s="214">
        <v>6725</v>
      </c>
      <c r="D12" s="214">
        <v>6278</v>
      </c>
      <c r="E12" s="214">
        <v>11468</v>
      </c>
      <c r="F12" s="215">
        <v>82.669640012742917</v>
      </c>
    </row>
    <row r="13" spans="1:14" ht="15.6" customHeight="1">
      <c r="A13" s="213" t="s">
        <v>175</v>
      </c>
      <c r="B13" s="214">
        <v>16</v>
      </c>
      <c r="C13" s="214">
        <v>180</v>
      </c>
      <c r="D13" s="214">
        <v>26</v>
      </c>
      <c r="E13" s="214">
        <v>315</v>
      </c>
      <c r="F13" s="215">
        <v>1111.538461538461</v>
      </c>
    </row>
    <row r="14" spans="1:14" ht="15.6" customHeight="1">
      <c r="A14" s="213" t="s">
        <v>148</v>
      </c>
      <c r="B14" s="214">
        <v>573004</v>
      </c>
      <c r="C14" s="214">
        <v>669856</v>
      </c>
      <c r="D14" s="214">
        <v>1127283</v>
      </c>
      <c r="E14" s="214">
        <v>1312496</v>
      </c>
      <c r="F14" s="215">
        <v>16.430035758545099</v>
      </c>
    </row>
    <row r="15" spans="1:14" ht="15.6" customHeight="1">
      <c r="A15" s="213" t="s">
        <v>145</v>
      </c>
      <c r="B15" s="214">
        <v>235515</v>
      </c>
      <c r="C15" s="214">
        <v>352694</v>
      </c>
      <c r="D15" s="214">
        <v>491262</v>
      </c>
      <c r="E15" s="214">
        <v>627995</v>
      </c>
      <c r="F15" s="215">
        <v>27.8330096771173</v>
      </c>
    </row>
    <row r="16" spans="1:14" ht="15.6" customHeight="1">
      <c r="A16" s="213" t="s">
        <v>144</v>
      </c>
      <c r="B16" s="214">
        <v>27796</v>
      </c>
      <c r="C16" s="214">
        <v>35993</v>
      </c>
      <c r="D16" s="214">
        <v>58208</v>
      </c>
      <c r="E16" s="214">
        <v>75419</v>
      </c>
      <c r="F16" s="215">
        <v>29.568100604727871</v>
      </c>
      <c r="G16" s="1"/>
    </row>
    <row r="17" spans="1:7" ht="15.6" customHeight="1">
      <c r="A17" s="213" t="s">
        <v>150</v>
      </c>
      <c r="B17" s="214">
        <v>16510</v>
      </c>
      <c r="C17" s="214">
        <v>7143</v>
      </c>
      <c r="D17" s="214">
        <v>30942</v>
      </c>
      <c r="E17" s="214">
        <v>11936</v>
      </c>
      <c r="F17" s="215">
        <v>-61.424600866136643</v>
      </c>
      <c r="G17" s="2"/>
    </row>
    <row r="18" spans="1:7" ht="15.6" customHeight="1">
      <c r="A18" s="213" t="s">
        <v>147</v>
      </c>
      <c r="B18" s="214">
        <v>315</v>
      </c>
      <c r="C18" s="214">
        <v>65</v>
      </c>
      <c r="D18" s="214">
        <v>668</v>
      </c>
      <c r="E18" s="214">
        <v>200</v>
      </c>
      <c r="F18" s="215">
        <v>-70.059880239520965</v>
      </c>
    </row>
    <row r="19" spans="1:7" ht="15.6" customHeight="1">
      <c r="A19" s="213" t="s">
        <v>143</v>
      </c>
      <c r="B19" s="214">
        <v>2110</v>
      </c>
      <c r="C19" s="214">
        <v>3954</v>
      </c>
      <c r="D19" s="214">
        <v>9802</v>
      </c>
      <c r="E19" s="214">
        <v>7435</v>
      </c>
      <c r="F19" s="215">
        <v>-24.148133034074679</v>
      </c>
    </row>
    <row r="20" spans="1:7" ht="15.6" customHeight="1">
      <c r="A20" s="213" t="s">
        <v>142</v>
      </c>
      <c r="B20" s="214">
        <v>43529</v>
      </c>
      <c r="C20" s="214">
        <v>31746</v>
      </c>
      <c r="D20" s="214">
        <v>118907</v>
      </c>
      <c r="E20" s="214">
        <v>73170</v>
      </c>
      <c r="F20" s="215">
        <v>-38.464514284272582</v>
      </c>
    </row>
    <row r="21" spans="1:7" ht="15.6" customHeight="1">
      <c r="A21" s="213" t="s">
        <v>149</v>
      </c>
      <c r="B21" s="214">
        <v>2086</v>
      </c>
      <c r="C21" s="214">
        <v>631</v>
      </c>
      <c r="D21" s="214">
        <v>3034</v>
      </c>
      <c r="E21" s="214">
        <v>2137</v>
      </c>
      <c r="F21" s="215">
        <v>-29.564930784442971</v>
      </c>
    </row>
    <row r="22" spans="1:7" ht="15.6" customHeight="1">
      <c r="A22" s="213" t="s">
        <v>146</v>
      </c>
      <c r="B22" s="214">
        <v>31428</v>
      </c>
      <c r="C22" s="214">
        <v>33624</v>
      </c>
      <c r="D22" s="214">
        <v>62532</v>
      </c>
      <c r="E22" s="214">
        <v>65739</v>
      </c>
      <c r="F22" s="215">
        <v>5.1285741700249474</v>
      </c>
    </row>
    <row r="23" spans="1:7" ht="15.6" customHeight="1">
      <c r="A23" s="213" t="s">
        <v>165</v>
      </c>
      <c r="B23" s="214">
        <v>14659</v>
      </c>
      <c r="C23" s="214">
        <v>10298</v>
      </c>
      <c r="D23" s="214">
        <v>32465</v>
      </c>
      <c r="E23" s="214">
        <v>19511</v>
      </c>
      <c r="F23" s="215">
        <v>-39.901432311720313</v>
      </c>
    </row>
    <row r="24" spans="1:7" ht="15.6" customHeight="1">
      <c r="A24" s="213" t="s">
        <v>141</v>
      </c>
      <c r="B24" s="214">
        <v>25626</v>
      </c>
      <c r="C24" s="214">
        <v>38220</v>
      </c>
      <c r="D24" s="214">
        <v>49311</v>
      </c>
      <c r="E24" s="214">
        <v>69962</v>
      </c>
      <c r="F24" s="215">
        <v>41.879093914136803</v>
      </c>
    </row>
    <row r="25" spans="1:7" ht="15.6" customHeight="1">
      <c r="A25" s="213" t="s">
        <v>140</v>
      </c>
      <c r="B25" s="214">
        <v>10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25260</v>
      </c>
      <c r="C26" s="214">
        <v>22892</v>
      </c>
      <c r="D26" s="214">
        <v>50811</v>
      </c>
      <c r="E26" s="214">
        <v>55287</v>
      </c>
      <c r="F26" s="215">
        <v>8.8091161362697079</v>
      </c>
    </row>
    <row r="27" spans="1:7" ht="15.6" customHeight="1">
      <c r="A27" s="213" t="s">
        <v>173</v>
      </c>
      <c r="B27" s="214">
        <v>99034</v>
      </c>
      <c r="C27" s="214">
        <v>152745</v>
      </c>
      <c r="D27" s="214">
        <v>216545</v>
      </c>
      <c r="E27" s="214">
        <v>216889</v>
      </c>
      <c r="F27" s="215">
        <v>0.15885843589092019</v>
      </c>
    </row>
    <row r="28" spans="1:7" ht="15.6" customHeight="1">
      <c r="A28" s="213" t="s">
        <v>177</v>
      </c>
      <c r="B28" s="214">
        <v>38717</v>
      </c>
      <c r="C28" s="214">
        <v>36117</v>
      </c>
      <c r="D28" s="214">
        <v>65206</v>
      </c>
      <c r="E28" s="214">
        <v>82049</v>
      </c>
      <c r="F28" s="215">
        <v>25.830445051068921</v>
      </c>
    </row>
    <row r="29" spans="1:7" ht="15.6" customHeight="1">
      <c r="A29" s="213" t="s">
        <v>178</v>
      </c>
      <c r="B29" s="214">
        <v>60732</v>
      </c>
      <c r="C29" s="214">
        <v>88339</v>
      </c>
      <c r="D29" s="214">
        <v>120492</v>
      </c>
      <c r="E29" s="214">
        <v>134324</v>
      </c>
      <c r="F29" s="215">
        <v>11.47960030541446</v>
      </c>
    </row>
    <row r="30" spans="1:7" ht="15.6" customHeight="1">
      <c r="A30" s="213" t="s">
        <v>179</v>
      </c>
      <c r="B30" s="214">
        <v>16203</v>
      </c>
      <c r="C30" s="214">
        <v>5047</v>
      </c>
      <c r="D30" s="214">
        <v>24022</v>
      </c>
      <c r="E30" s="214">
        <v>23284</v>
      </c>
      <c r="F30" s="215">
        <v>-3.072183831487806</v>
      </c>
    </row>
    <row r="31" spans="1:7" ht="15.6" customHeight="1">
      <c r="A31" s="213" t="s">
        <v>180</v>
      </c>
      <c r="B31" s="214">
        <v>34696</v>
      </c>
      <c r="C31" s="214">
        <v>74765</v>
      </c>
      <c r="D31" s="214">
        <v>122310</v>
      </c>
      <c r="E31" s="214">
        <v>157230</v>
      </c>
      <c r="F31" s="215">
        <v>28.55040470934512</v>
      </c>
    </row>
    <row r="32" spans="1:7" ht="15.6" customHeight="1">
      <c r="A32" s="213" t="s">
        <v>181</v>
      </c>
      <c r="B32" s="214">
        <v>859323</v>
      </c>
      <c r="C32" s="214">
        <v>931059</v>
      </c>
      <c r="D32" s="214">
        <v>1676041</v>
      </c>
      <c r="E32" s="214">
        <v>1890806</v>
      </c>
      <c r="F32" s="215">
        <v>12.81382734670572</v>
      </c>
    </row>
    <row r="33" spans="1:6" ht="15.6" customHeight="1">
      <c r="A33" s="213" t="s">
        <v>182</v>
      </c>
      <c r="B33" s="214">
        <v>104269</v>
      </c>
      <c r="C33" s="214">
        <v>130778</v>
      </c>
      <c r="D33" s="214">
        <v>219531</v>
      </c>
      <c r="E33" s="214">
        <v>248653</v>
      </c>
      <c r="F33" s="215">
        <v>13.26555247322702</v>
      </c>
    </row>
    <row r="34" spans="1:6" ht="15.6" customHeight="1">
      <c r="A34" s="213" t="s">
        <v>183</v>
      </c>
      <c r="B34" s="214">
        <v>19744</v>
      </c>
      <c r="C34" s="214">
        <v>31027</v>
      </c>
      <c r="D34" s="214">
        <v>44844</v>
      </c>
      <c r="E34" s="214">
        <v>49971</v>
      </c>
      <c r="F34" s="215">
        <v>11.43296762108643</v>
      </c>
    </row>
    <row r="35" spans="1:6" ht="15.6" customHeight="1">
      <c r="A35" s="217" t="s">
        <v>153</v>
      </c>
      <c r="B35" s="218">
        <f>SUM(B7:B34)</f>
        <v>2805902</v>
      </c>
      <c r="C35" s="218">
        <f>SUM(C7:C34)</f>
        <v>3219495</v>
      </c>
      <c r="D35" s="218">
        <f>SUM(D7:D34)</f>
        <v>5669196</v>
      </c>
      <c r="E35" s="218">
        <f>SUM(E7:E34)</f>
        <v>6299109</v>
      </c>
      <c r="F35" s="219">
        <f>E35*100/D35-100</f>
        <v>11.111152269210663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84BDC-1AFE-440E-A8A4-FFBF3A933C06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178858</v>
      </c>
      <c r="C7" s="214">
        <v>210212</v>
      </c>
      <c r="D7" s="214">
        <v>358714</v>
      </c>
      <c r="E7" s="214">
        <v>328007</v>
      </c>
      <c r="F7" s="215">
        <v>-8.5603015215464069</v>
      </c>
      <c r="G7" s="6"/>
    </row>
    <row r="8" spans="1:14" s="33" customFormat="1" ht="15.6" customHeight="1">
      <c r="A8" s="213" t="s">
        <v>11</v>
      </c>
      <c r="B8" s="214">
        <v>125065</v>
      </c>
      <c r="C8" s="214">
        <v>60373</v>
      </c>
      <c r="D8" s="214">
        <v>177296</v>
      </c>
      <c r="E8" s="214">
        <v>67886</v>
      </c>
      <c r="F8" s="215">
        <v>-61.710360075805433</v>
      </c>
      <c r="G8" s="216"/>
    </row>
    <row r="9" spans="1:14" ht="15.6" customHeight="1">
      <c r="A9" s="213" t="s">
        <v>8</v>
      </c>
      <c r="B9" s="214">
        <v>224370</v>
      </c>
      <c r="C9" s="214">
        <v>434866</v>
      </c>
      <c r="D9" s="214">
        <v>448059</v>
      </c>
      <c r="E9" s="214">
        <v>596387</v>
      </c>
      <c r="F9" s="215">
        <v>33.104568817945847</v>
      </c>
      <c r="G9" s="6"/>
    </row>
    <row r="10" spans="1:14" ht="15.6" customHeight="1">
      <c r="A10" s="213" t="s">
        <v>10</v>
      </c>
      <c r="B10" s="214">
        <v>91975</v>
      </c>
      <c r="C10" s="214">
        <v>251720</v>
      </c>
      <c r="D10" s="214">
        <v>226662</v>
      </c>
      <c r="E10" s="214">
        <v>455838</v>
      </c>
      <c r="F10" s="215">
        <v>101.109140482304</v>
      </c>
    </row>
    <row r="11" spans="1:14" ht="15.6" customHeight="1">
      <c r="A11" s="213" t="s">
        <v>9</v>
      </c>
      <c r="B11" s="214">
        <v>851305</v>
      </c>
      <c r="C11" s="214">
        <v>677794</v>
      </c>
      <c r="D11" s="214">
        <v>1554898</v>
      </c>
      <c r="E11" s="214">
        <v>1339680</v>
      </c>
      <c r="F11" s="215">
        <v>-13.841293769752101</v>
      </c>
    </row>
    <row r="12" spans="1:14" ht="15.6" customHeight="1">
      <c r="A12" s="213" t="s">
        <v>6</v>
      </c>
      <c r="B12" s="214">
        <v>41062</v>
      </c>
      <c r="C12" s="214">
        <v>61171</v>
      </c>
      <c r="D12" s="214">
        <v>120725</v>
      </c>
      <c r="E12" s="214">
        <v>168672</v>
      </c>
      <c r="F12" s="215">
        <v>39.71588320563265</v>
      </c>
    </row>
    <row r="13" spans="1:14" ht="15.6" customHeight="1">
      <c r="A13" s="213" t="s">
        <v>175</v>
      </c>
      <c r="B13" s="214">
        <v>426</v>
      </c>
      <c r="C13" s="214">
        <v>79</v>
      </c>
      <c r="D13" s="214">
        <v>745</v>
      </c>
      <c r="E13" s="214">
        <v>732</v>
      </c>
      <c r="F13" s="215">
        <v>-1.744966442953015</v>
      </c>
    </row>
    <row r="14" spans="1:14" ht="15.6" customHeight="1">
      <c r="A14" s="213" t="s">
        <v>148</v>
      </c>
      <c r="B14" s="214">
        <v>973782</v>
      </c>
      <c r="C14" s="214">
        <v>944894</v>
      </c>
      <c r="D14" s="214">
        <v>1777842</v>
      </c>
      <c r="E14" s="214">
        <v>1782862</v>
      </c>
      <c r="F14" s="215">
        <v>0.28236479957161009</v>
      </c>
    </row>
    <row r="15" spans="1:14" ht="15.6" customHeight="1">
      <c r="A15" s="213" t="s">
        <v>145</v>
      </c>
      <c r="B15" s="214">
        <v>523420</v>
      </c>
      <c r="C15" s="214">
        <v>590933</v>
      </c>
      <c r="D15" s="214">
        <v>1199844</v>
      </c>
      <c r="E15" s="214">
        <v>1202473</v>
      </c>
      <c r="F15" s="215">
        <v>0.2191118178696598</v>
      </c>
    </row>
    <row r="16" spans="1:14" ht="15.6" customHeight="1">
      <c r="A16" s="213" t="s">
        <v>144</v>
      </c>
      <c r="B16" s="214">
        <v>754504</v>
      </c>
      <c r="C16" s="214">
        <v>486636</v>
      </c>
      <c r="D16" s="214">
        <v>1301985</v>
      </c>
      <c r="E16" s="214">
        <v>1103110</v>
      </c>
      <c r="F16" s="215">
        <v>-15.27475354938805</v>
      </c>
      <c r="G16" s="1"/>
    </row>
    <row r="17" spans="1:7" ht="15.6" customHeight="1">
      <c r="A17" s="213" t="s">
        <v>150</v>
      </c>
      <c r="B17" s="214">
        <v>248732</v>
      </c>
      <c r="C17" s="214">
        <v>242823</v>
      </c>
      <c r="D17" s="214">
        <v>518957</v>
      </c>
      <c r="E17" s="214">
        <v>474111</v>
      </c>
      <c r="F17" s="215">
        <v>-8.6415637519100841</v>
      </c>
      <c r="G17" s="2"/>
    </row>
    <row r="18" spans="1:7" ht="15.6" customHeight="1">
      <c r="A18" s="213" t="s">
        <v>147</v>
      </c>
      <c r="B18" s="214">
        <v>0</v>
      </c>
      <c r="C18" s="214">
        <v>3036</v>
      </c>
      <c r="D18" s="214">
        <v>0</v>
      </c>
      <c r="E18" s="214">
        <v>3036</v>
      </c>
      <c r="F18" s="215"/>
    </row>
    <row r="19" spans="1:7" ht="15.6" customHeight="1">
      <c r="A19" s="213" t="s">
        <v>143</v>
      </c>
      <c r="B19" s="214">
        <v>103055</v>
      </c>
      <c r="C19" s="214">
        <v>140303</v>
      </c>
      <c r="D19" s="214">
        <v>207893</v>
      </c>
      <c r="E19" s="214">
        <v>261979</v>
      </c>
      <c r="F19" s="215">
        <v>26.016267984011009</v>
      </c>
    </row>
    <row r="20" spans="1:7" ht="15.6" customHeight="1">
      <c r="A20" s="213" t="s">
        <v>142</v>
      </c>
      <c r="B20" s="214">
        <v>211132</v>
      </c>
      <c r="C20" s="214">
        <v>244906</v>
      </c>
      <c r="D20" s="214">
        <v>476371</v>
      </c>
      <c r="E20" s="214">
        <v>538613</v>
      </c>
      <c r="F20" s="215">
        <v>13.065866729922689</v>
      </c>
    </row>
    <row r="21" spans="1:7" ht="15.6" customHeight="1">
      <c r="A21" s="213" t="s">
        <v>149</v>
      </c>
      <c r="B21" s="214">
        <v>493592</v>
      </c>
      <c r="C21" s="214">
        <v>407378</v>
      </c>
      <c r="D21" s="214">
        <v>1107640</v>
      </c>
      <c r="E21" s="214">
        <v>925591</v>
      </c>
      <c r="F21" s="215">
        <v>-16.435755299555812</v>
      </c>
    </row>
    <row r="22" spans="1:7" ht="15.6" customHeight="1">
      <c r="A22" s="213" t="s">
        <v>146</v>
      </c>
      <c r="B22" s="214">
        <v>25140</v>
      </c>
      <c r="C22" s="214">
        <v>38728</v>
      </c>
      <c r="D22" s="214">
        <v>62603</v>
      </c>
      <c r="E22" s="214">
        <v>76244</v>
      </c>
      <c r="F22" s="215">
        <v>21.789690589907831</v>
      </c>
    </row>
    <row r="23" spans="1:7" ht="15.6" customHeight="1">
      <c r="A23" s="213" t="s">
        <v>165</v>
      </c>
      <c r="B23" s="214">
        <v>33406</v>
      </c>
      <c r="C23" s="214">
        <v>33936</v>
      </c>
      <c r="D23" s="214">
        <v>73724</v>
      </c>
      <c r="E23" s="214">
        <v>58875</v>
      </c>
      <c r="F23" s="215">
        <v>-20.141337963214159</v>
      </c>
    </row>
    <row r="24" spans="1:7" ht="15.6" customHeight="1">
      <c r="A24" s="213" t="s">
        <v>141</v>
      </c>
      <c r="B24" s="214">
        <v>56794</v>
      </c>
      <c r="C24" s="214">
        <v>43712</v>
      </c>
      <c r="D24" s="214">
        <v>110498</v>
      </c>
      <c r="E24" s="214">
        <v>90841</v>
      </c>
      <c r="F24" s="215">
        <v>-17.78946225271045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69804</v>
      </c>
      <c r="C26" s="214">
        <v>33552</v>
      </c>
      <c r="D26" s="214">
        <v>111341</v>
      </c>
      <c r="E26" s="214">
        <v>55416</v>
      </c>
      <c r="F26" s="215">
        <v>-50.228577074033822</v>
      </c>
    </row>
    <row r="27" spans="1:7" ht="15.6" customHeight="1">
      <c r="A27" s="213" t="s">
        <v>173</v>
      </c>
      <c r="B27" s="214">
        <v>117807</v>
      </c>
      <c r="C27" s="214">
        <v>96966</v>
      </c>
      <c r="D27" s="214">
        <v>172340</v>
      </c>
      <c r="E27" s="214">
        <v>144376</v>
      </c>
      <c r="F27" s="215">
        <v>-16.226064755715441</v>
      </c>
    </row>
    <row r="28" spans="1:7" ht="15.6" customHeight="1">
      <c r="A28" s="213" t="s">
        <v>177</v>
      </c>
      <c r="B28" s="214">
        <v>50266</v>
      </c>
      <c r="C28" s="214">
        <v>33980</v>
      </c>
      <c r="D28" s="214">
        <v>96114</v>
      </c>
      <c r="E28" s="214">
        <v>78662</v>
      </c>
      <c r="F28" s="215">
        <v>-18.15760451130949</v>
      </c>
    </row>
    <row r="29" spans="1:7" ht="15.6" customHeight="1">
      <c r="A29" s="213" t="s">
        <v>178</v>
      </c>
      <c r="B29" s="214">
        <v>182867</v>
      </c>
      <c r="C29" s="214">
        <v>288533</v>
      </c>
      <c r="D29" s="214">
        <v>376878</v>
      </c>
      <c r="E29" s="214">
        <v>421382</v>
      </c>
      <c r="F29" s="215">
        <v>11.80859588514055</v>
      </c>
    </row>
    <row r="30" spans="1:7" ht="15.6" customHeight="1">
      <c r="A30" s="213" t="s">
        <v>179</v>
      </c>
      <c r="B30" s="214">
        <v>50318</v>
      </c>
      <c r="C30" s="214">
        <v>78920</v>
      </c>
      <c r="D30" s="214">
        <v>105339</v>
      </c>
      <c r="E30" s="214">
        <v>131502</v>
      </c>
      <c r="F30" s="215">
        <v>24.836954973941271</v>
      </c>
    </row>
    <row r="31" spans="1:7" ht="15.6" customHeight="1">
      <c r="A31" s="213" t="s">
        <v>180</v>
      </c>
      <c r="B31" s="214">
        <v>278304</v>
      </c>
      <c r="C31" s="214">
        <v>309644</v>
      </c>
      <c r="D31" s="214">
        <v>485892</v>
      </c>
      <c r="E31" s="214">
        <v>599641</v>
      </c>
      <c r="F31" s="215">
        <v>23.41034633210673</v>
      </c>
    </row>
    <row r="32" spans="1:7" ht="15.6" customHeight="1">
      <c r="A32" s="213" t="s">
        <v>181</v>
      </c>
      <c r="B32" s="214">
        <v>1193474</v>
      </c>
      <c r="C32" s="214">
        <v>1204554</v>
      </c>
      <c r="D32" s="214">
        <v>2207335</v>
      </c>
      <c r="E32" s="214">
        <v>2324295</v>
      </c>
      <c r="F32" s="215">
        <v>5.2986972978727778</v>
      </c>
    </row>
    <row r="33" spans="1:6" ht="15.6" customHeight="1">
      <c r="A33" s="213" t="s">
        <v>182</v>
      </c>
      <c r="B33" s="214">
        <v>176307</v>
      </c>
      <c r="C33" s="214">
        <v>173254</v>
      </c>
      <c r="D33" s="214">
        <v>314382</v>
      </c>
      <c r="E33" s="214">
        <v>279358</v>
      </c>
      <c r="F33" s="215">
        <v>-11.14058692927712</v>
      </c>
    </row>
    <row r="34" spans="1:6" ht="15.6" customHeight="1">
      <c r="A34" s="213" t="s">
        <v>183</v>
      </c>
      <c r="B34" s="214">
        <v>21065</v>
      </c>
      <c r="C34" s="214">
        <v>21882</v>
      </c>
      <c r="D34" s="214">
        <v>42639</v>
      </c>
      <c r="E34" s="214">
        <v>51645</v>
      </c>
      <c r="F34" s="215">
        <v>21.1215084781538</v>
      </c>
    </row>
    <row r="35" spans="1:6" ht="15.6" customHeight="1">
      <c r="A35" s="217" t="s">
        <v>153</v>
      </c>
      <c r="B35" s="218">
        <f>SUM(B7:B34)</f>
        <v>7076830</v>
      </c>
      <c r="C35" s="218">
        <f>SUM(C7:C34)</f>
        <v>7114785</v>
      </c>
      <c r="D35" s="218">
        <f>SUM(D7:D34)</f>
        <v>13636716</v>
      </c>
      <c r="E35" s="218">
        <f>SUM(E7:E34)</f>
        <v>13561214</v>
      </c>
      <c r="F35" s="219">
        <f>E35*100/D35-100</f>
        <v>-0.55366702657737221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7764F-5C42-4772-B384-2B647BD13041}">
  <sheetPr>
    <pageSetUpPr fitToPage="1"/>
  </sheetPr>
  <dimension ref="A1:N36"/>
  <sheetViews>
    <sheetView topLeftCell="A10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132004</v>
      </c>
      <c r="C7" s="214">
        <v>157426</v>
      </c>
      <c r="D7" s="214">
        <v>283576</v>
      </c>
      <c r="E7" s="214">
        <v>221761</v>
      </c>
      <c r="F7" s="215">
        <v>-21.79838914435636</v>
      </c>
      <c r="G7" s="6"/>
    </row>
    <row r="8" spans="1:14" s="33" customFormat="1" ht="15.6" customHeight="1">
      <c r="A8" s="213" t="s">
        <v>11</v>
      </c>
      <c r="B8" s="214">
        <v>4</v>
      </c>
      <c r="C8" s="214">
        <v>0</v>
      </c>
      <c r="D8" s="214">
        <v>5</v>
      </c>
      <c r="E8" s="214">
        <v>0</v>
      </c>
      <c r="F8" s="215">
        <v>-100</v>
      </c>
      <c r="G8" s="222"/>
    </row>
    <row r="9" spans="1:14" ht="15.6" customHeight="1">
      <c r="A9" s="213" t="s">
        <v>8</v>
      </c>
      <c r="B9" s="214">
        <v>7117</v>
      </c>
      <c r="C9" s="214">
        <v>7091</v>
      </c>
      <c r="D9" s="214">
        <v>19228</v>
      </c>
      <c r="E9" s="214">
        <v>7091</v>
      </c>
      <c r="F9" s="215">
        <v>-63.121489494487207</v>
      </c>
      <c r="G9" s="223"/>
    </row>
    <row r="10" spans="1:14" ht="15.6" customHeight="1">
      <c r="A10" s="213" t="s">
        <v>10</v>
      </c>
      <c r="B10" s="214">
        <v>250</v>
      </c>
      <c r="C10" s="214">
        <v>14720</v>
      </c>
      <c r="D10" s="214">
        <v>21253</v>
      </c>
      <c r="E10" s="214">
        <v>19832</v>
      </c>
      <c r="F10" s="215">
        <v>-6.6861149014256824</v>
      </c>
    </row>
    <row r="11" spans="1:14" ht="15.6" customHeight="1">
      <c r="A11" s="213" t="s">
        <v>9</v>
      </c>
      <c r="B11" s="214">
        <v>420089</v>
      </c>
      <c r="C11" s="214">
        <v>188338</v>
      </c>
      <c r="D11" s="214">
        <v>743466</v>
      </c>
      <c r="E11" s="214">
        <v>425660</v>
      </c>
      <c r="F11" s="215">
        <v>-42.746541200270087</v>
      </c>
    </row>
    <row r="12" spans="1:14" ht="15.6" customHeight="1">
      <c r="A12" s="213" t="s">
        <v>6</v>
      </c>
      <c r="B12" s="214">
        <v>0</v>
      </c>
      <c r="C12" s="214">
        <v>4009</v>
      </c>
      <c r="D12" s="214">
        <v>0</v>
      </c>
      <c r="E12" s="214">
        <v>4009</v>
      </c>
      <c r="F12" s="215"/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54716</v>
      </c>
      <c r="C14" s="214">
        <v>30891</v>
      </c>
      <c r="D14" s="214">
        <v>91277</v>
      </c>
      <c r="E14" s="214">
        <v>45994</v>
      </c>
      <c r="F14" s="215">
        <v>-49.610526200466708</v>
      </c>
    </row>
    <row r="15" spans="1:14" ht="15.6" customHeight="1">
      <c r="A15" s="213" t="s">
        <v>145</v>
      </c>
      <c r="B15" s="214">
        <v>216503</v>
      </c>
      <c r="C15" s="214">
        <v>200387</v>
      </c>
      <c r="D15" s="214">
        <v>555862</v>
      </c>
      <c r="E15" s="214">
        <v>408661</v>
      </c>
      <c r="F15" s="215">
        <v>-26.48157276446312</v>
      </c>
    </row>
    <row r="16" spans="1:14" ht="15.6" customHeight="1">
      <c r="A16" s="213" t="s">
        <v>144</v>
      </c>
      <c r="B16" s="214">
        <v>459641</v>
      </c>
      <c r="C16" s="214">
        <v>294913</v>
      </c>
      <c r="D16" s="214">
        <v>763590</v>
      </c>
      <c r="E16" s="214">
        <v>713876</v>
      </c>
      <c r="F16" s="215">
        <v>-6.5105619507851031</v>
      </c>
      <c r="G16" s="1"/>
    </row>
    <row r="17" spans="1:10" ht="15.6" customHeight="1">
      <c r="A17" s="213" t="s">
        <v>150</v>
      </c>
      <c r="B17" s="214">
        <v>108526</v>
      </c>
      <c r="C17" s="214">
        <v>75909</v>
      </c>
      <c r="D17" s="214">
        <v>234736</v>
      </c>
      <c r="E17" s="214">
        <v>156504</v>
      </c>
      <c r="F17" s="215">
        <v>-33.327653193374687</v>
      </c>
      <c r="G17" s="2"/>
    </row>
    <row r="18" spans="1:10" ht="15.6" customHeight="1">
      <c r="A18" s="213" t="s">
        <v>147</v>
      </c>
      <c r="B18" s="214">
        <v>0</v>
      </c>
      <c r="C18" s="214">
        <v>2997</v>
      </c>
      <c r="D18" s="214">
        <v>0</v>
      </c>
      <c r="E18" s="214">
        <v>2997</v>
      </c>
      <c r="F18" s="215"/>
    </row>
    <row r="19" spans="1:10" ht="15.6" customHeight="1">
      <c r="A19" s="213" t="s">
        <v>143</v>
      </c>
      <c r="B19" s="214">
        <v>10769</v>
      </c>
      <c r="C19" s="214">
        <v>9313</v>
      </c>
      <c r="D19" s="214">
        <v>15637</v>
      </c>
      <c r="E19" s="214">
        <v>25020</v>
      </c>
      <c r="F19" s="215">
        <v>60.005116070857589</v>
      </c>
    </row>
    <row r="20" spans="1:10" ht="15.6" customHeight="1">
      <c r="A20" s="213" t="s">
        <v>142</v>
      </c>
      <c r="B20" s="214">
        <v>3179</v>
      </c>
      <c r="C20" s="214">
        <v>3356</v>
      </c>
      <c r="D20" s="214">
        <v>7108</v>
      </c>
      <c r="E20" s="214">
        <v>10115</v>
      </c>
      <c r="F20" s="215">
        <v>42.304445694991557</v>
      </c>
      <c r="J20" s="224"/>
    </row>
    <row r="21" spans="1:10" ht="15.6" customHeight="1">
      <c r="A21" s="213" t="s">
        <v>149</v>
      </c>
      <c r="B21" s="214">
        <v>355777</v>
      </c>
      <c r="C21" s="214">
        <v>227694</v>
      </c>
      <c r="D21" s="214">
        <v>814056</v>
      </c>
      <c r="E21" s="214">
        <v>565469</v>
      </c>
      <c r="F21" s="215">
        <v>-30.53684267421405</v>
      </c>
    </row>
    <row r="22" spans="1:10" ht="15.6" customHeight="1">
      <c r="A22" s="213" t="s">
        <v>146</v>
      </c>
      <c r="B22" s="214">
        <v>6437</v>
      </c>
      <c r="C22" s="214">
        <v>23313</v>
      </c>
      <c r="D22" s="214">
        <v>27521</v>
      </c>
      <c r="E22" s="214">
        <v>41051</v>
      </c>
      <c r="F22" s="215">
        <v>49.162457759529083</v>
      </c>
    </row>
    <row r="23" spans="1:10" ht="15.6" customHeight="1">
      <c r="A23" s="213" t="s">
        <v>165</v>
      </c>
      <c r="B23" s="214">
        <v>0</v>
      </c>
      <c r="C23" s="214">
        <v>0</v>
      </c>
      <c r="D23" s="214">
        <v>4216</v>
      </c>
      <c r="E23" s="214">
        <v>2709</v>
      </c>
      <c r="F23" s="215">
        <v>-35.744781783681219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0</v>
      </c>
      <c r="C26" s="214">
        <v>0</v>
      </c>
      <c r="D26" s="214">
        <v>0</v>
      </c>
      <c r="E26" s="214">
        <v>0</v>
      </c>
      <c r="F26" s="215"/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41419</v>
      </c>
      <c r="C28" s="214">
        <v>23881</v>
      </c>
      <c r="D28" s="214">
        <v>70454</v>
      </c>
      <c r="E28" s="214">
        <v>54789</v>
      </c>
      <c r="F28" s="215">
        <v>-22.23436568541176</v>
      </c>
    </row>
    <row r="29" spans="1:10" ht="15.6" customHeight="1">
      <c r="A29" s="213" t="s">
        <v>178</v>
      </c>
      <c r="B29" s="214">
        <v>0</v>
      </c>
      <c r="C29" s="214">
        <v>2304</v>
      </c>
      <c r="D29" s="214">
        <v>0</v>
      </c>
      <c r="E29" s="214">
        <v>2304</v>
      </c>
      <c r="F29" s="215"/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242676</v>
      </c>
      <c r="C31" s="214">
        <v>251785</v>
      </c>
      <c r="D31" s="214">
        <v>406899</v>
      </c>
      <c r="E31" s="214">
        <v>482586</v>
      </c>
      <c r="F31" s="215">
        <v>18.600930452028631</v>
      </c>
    </row>
    <row r="32" spans="1:10" ht="15.6" customHeight="1">
      <c r="A32" s="213" t="s">
        <v>181</v>
      </c>
      <c r="B32" s="214">
        <v>17402</v>
      </c>
      <c r="C32" s="214">
        <v>15519</v>
      </c>
      <c r="D32" s="214">
        <v>40208</v>
      </c>
      <c r="E32" s="214">
        <v>28195</v>
      </c>
      <c r="F32" s="215">
        <v>-29.87713887783525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2076509</v>
      </c>
      <c r="C35" s="218">
        <f>SUM(C7:C34)</f>
        <v>1533846</v>
      </c>
      <c r="D35" s="218">
        <f>SUM(D7:D34)</f>
        <v>4099092</v>
      </c>
      <c r="E35" s="218">
        <f>SUM(E7:E34)</f>
        <v>3218623</v>
      </c>
      <c r="F35" s="219">
        <f>E35*100/D35-100</f>
        <v>-21.479610606446499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821EE-B69C-495F-B865-89E3151565AC}">
  <sheetPr>
    <pageSetUpPr fitToPage="1"/>
  </sheetPr>
  <dimension ref="A1:N36"/>
  <sheetViews>
    <sheetView topLeftCell="A16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43707</v>
      </c>
      <c r="C7" s="214">
        <v>46232</v>
      </c>
      <c r="D7" s="214">
        <v>66899</v>
      </c>
      <c r="E7" s="214">
        <v>96682</v>
      </c>
      <c r="F7" s="215">
        <v>44.519350065023389</v>
      </c>
      <c r="G7" s="6"/>
    </row>
    <row r="8" spans="1:14" s="33" customFormat="1" ht="15.6" customHeight="1">
      <c r="A8" s="213" t="s">
        <v>11</v>
      </c>
      <c r="B8" s="214">
        <v>121272</v>
      </c>
      <c r="C8" s="214">
        <v>50774</v>
      </c>
      <c r="D8" s="214">
        <v>170970</v>
      </c>
      <c r="E8" s="214">
        <v>50774</v>
      </c>
      <c r="F8" s="215">
        <v>-70.30239223255542</v>
      </c>
      <c r="G8" s="216"/>
    </row>
    <row r="9" spans="1:14" ht="15.6" customHeight="1">
      <c r="A9" s="213" t="s">
        <v>8</v>
      </c>
      <c r="B9" s="214">
        <v>190889</v>
      </c>
      <c r="C9" s="214">
        <v>384042</v>
      </c>
      <c r="D9" s="214">
        <v>376846</v>
      </c>
      <c r="E9" s="214">
        <v>508381</v>
      </c>
      <c r="F9" s="215">
        <v>34.904178364636998</v>
      </c>
      <c r="G9" s="6"/>
    </row>
    <row r="10" spans="1:14" ht="15.6" customHeight="1">
      <c r="A10" s="213" t="s">
        <v>10</v>
      </c>
      <c r="B10" s="214">
        <v>40686</v>
      </c>
      <c r="C10" s="214">
        <v>125028</v>
      </c>
      <c r="D10" s="214">
        <v>91619</v>
      </c>
      <c r="E10" s="214">
        <v>231545</v>
      </c>
      <c r="F10" s="215">
        <v>152.7259629552822</v>
      </c>
    </row>
    <row r="11" spans="1:14" ht="15.6" customHeight="1">
      <c r="A11" s="213" t="s">
        <v>9</v>
      </c>
      <c r="B11" s="214">
        <v>0</v>
      </c>
      <c r="C11" s="214">
        <v>5140</v>
      </c>
      <c r="D11" s="214">
        <v>0</v>
      </c>
      <c r="E11" s="214">
        <v>5140</v>
      </c>
      <c r="F11" s="215"/>
    </row>
    <row r="12" spans="1:14" ht="15.6" customHeight="1">
      <c r="A12" s="213" t="s">
        <v>6</v>
      </c>
      <c r="B12" s="214">
        <v>24586</v>
      </c>
      <c r="C12" s="214">
        <v>40251</v>
      </c>
      <c r="D12" s="214">
        <v>87973</v>
      </c>
      <c r="E12" s="214">
        <v>129757</v>
      </c>
      <c r="F12" s="215">
        <v>47.496390938128741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145177</v>
      </c>
      <c r="C14" s="214">
        <v>81611</v>
      </c>
      <c r="D14" s="214">
        <v>221518</v>
      </c>
      <c r="E14" s="214">
        <v>171265</v>
      </c>
      <c r="F14" s="215">
        <v>-22.685741113588961</v>
      </c>
    </row>
    <row r="15" spans="1:14" ht="15.6" customHeight="1">
      <c r="A15" s="213" t="s">
        <v>145</v>
      </c>
      <c r="B15" s="214">
        <v>75180</v>
      </c>
      <c r="C15" s="214">
        <v>139317</v>
      </c>
      <c r="D15" s="214">
        <v>188016</v>
      </c>
      <c r="E15" s="214">
        <v>326944</v>
      </c>
      <c r="F15" s="215">
        <v>73.89158369500467</v>
      </c>
    </row>
    <row r="16" spans="1:14" ht="15.6" customHeight="1">
      <c r="A16" s="213" t="s">
        <v>144</v>
      </c>
      <c r="B16" s="214">
        <v>270187</v>
      </c>
      <c r="C16" s="214">
        <v>166902</v>
      </c>
      <c r="D16" s="214">
        <v>492976</v>
      </c>
      <c r="E16" s="214">
        <v>333468</v>
      </c>
      <c r="F16" s="215">
        <v>-32.356139041251502</v>
      </c>
      <c r="G16" s="1"/>
    </row>
    <row r="17" spans="1:7" ht="15.6" customHeight="1">
      <c r="A17" s="213" t="s">
        <v>150</v>
      </c>
      <c r="B17" s="214">
        <v>86667</v>
      </c>
      <c r="C17" s="214">
        <v>102820</v>
      </c>
      <c r="D17" s="214">
        <v>190082</v>
      </c>
      <c r="E17" s="214">
        <v>189417</v>
      </c>
      <c r="F17" s="215">
        <v>-0.34984901253143619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66321</v>
      </c>
      <c r="C19" s="214">
        <v>90284</v>
      </c>
      <c r="D19" s="214">
        <v>120710</v>
      </c>
      <c r="E19" s="214">
        <v>151588</v>
      </c>
      <c r="F19" s="215">
        <v>25.580316460939439</v>
      </c>
    </row>
    <row r="20" spans="1:7" ht="15.6" customHeight="1">
      <c r="A20" s="213" t="s">
        <v>142</v>
      </c>
      <c r="B20" s="214">
        <v>151616</v>
      </c>
      <c r="C20" s="214">
        <v>163145</v>
      </c>
      <c r="D20" s="214">
        <v>361282</v>
      </c>
      <c r="E20" s="214">
        <v>394049</v>
      </c>
      <c r="F20" s="215">
        <v>9.0696464257837306</v>
      </c>
    </row>
    <row r="21" spans="1:7" ht="15.6" customHeight="1">
      <c r="A21" s="213" t="s">
        <v>149</v>
      </c>
      <c r="B21" s="214">
        <v>124753</v>
      </c>
      <c r="C21" s="214">
        <v>168623</v>
      </c>
      <c r="D21" s="214">
        <v>258164</v>
      </c>
      <c r="E21" s="214">
        <v>322834</v>
      </c>
      <c r="F21" s="215">
        <v>25.049968237244538</v>
      </c>
    </row>
    <row r="22" spans="1:7" ht="15.6" customHeight="1">
      <c r="A22" s="213" t="s">
        <v>146</v>
      </c>
      <c r="B22" s="214">
        <v>183</v>
      </c>
      <c r="C22" s="214">
        <v>3</v>
      </c>
      <c r="D22" s="214">
        <v>191</v>
      </c>
      <c r="E22" s="214">
        <v>3</v>
      </c>
      <c r="F22" s="215">
        <v>-98.429319371727743</v>
      </c>
    </row>
    <row r="23" spans="1:7" ht="15.6" customHeight="1">
      <c r="A23" s="213" t="s">
        <v>165</v>
      </c>
      <c r="B23" s="214">
        <v>16613</v>
      </c>
      <c r="C23" s="214">
        <v>24267</v>
      </c>
      <c r="D23" s="214">
        <v>38138</v>
      </c>
      <c r="E23" s="214">
        <v>35827</v>
      </c>
      <c r="F23" s="215">
        <v>-6.0595731291625148</v>
      </c>
    </row>
    <row r="24" spans="1:7" ht="15.6" customHeight="1">
      <c r="A24" s="213" t="s">
        <v>141</v>
      </c>
      <c r="B24" s="214">
        <v>2904</v>
      </c>
      <c r="C24" s="214">
        <v>2596</v>
      </c>
      <c r="D24" s="214">
        <v>2904</v>
      </c>
      <c r="E24" s="214">
        <v>2596</v>
      </c>
      <c r="F24" s="215">
        <v>-10.606060606060611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65115</v>
      </c>
      <c r="C26" s="214">
        <v>25973</v>
      </c>
      <c r="D26" s="214">
        <v>102489</v>
      </c>
      <c r="E26" s="214">
        <v>41992</v>
      </c>
      <c r="F26" s="215">
        <v>-59.02779810516251</v>
      </c>
    </row>
    <row r="27" spans="1:7" ht="15.6" customHeight="1">
      <c r="A27" s="213" t="s">
        <v>173</v>
      </c>
      <c r="B27" s="214">
        <v>2000</v>
      </c>
      <c r="C27" s="214">
        <v>5828</v>
      </c>
      <c r="D27" s="214">
        <v>4000</v>
      </c>
      <c r="E27" s="214">
        <v>5828</v>
      </c>
      <c r="F27" s="215">
        <v>45.699999999999989</v>
      </c>
    </row>
    <row r="28" spans="1:7" ht="15.6" customHeight="1">
      <c r="A28" s="213" t="s">
        <v>177</v>
      </c>
      <c r="B28" s="214">
        <v>0</v>
      </c>
      <c r="C28" s="214">
        <v>491</v>
      </c>
      <c r="D28" s="214">
        <v>0</v>
      </c>
      <c r="E28" s="214">
        <v>1383</v>
      </c>
      <c r="F28" s="215"/>
    </row>
    <row r="29" spans="1:7" ht="15.6" customHeight="1">
      <c r="A29" s="213" t="s">
        <v>178</v>
      </c>
      <c r="B29" s="214">
        <v>64172</v>
      </c>
      <c r="C29" s="214">
        <v>149796</v>
      </c>
      <c r="D29" s="214">
        <v>149458</v>
      </c>
      <c r="E29" s="214">
        <v>188942</v>
      </c>
      <c r="F29" s="215">
        <v>26.418124155281081</v>
      </c>
    </row>
    <row r="30" spans="1:7" ht="15.6" customHeight="1">
      <c r="A30" s="213" t="s">
        <v>179</v>
      </c>
      <c r="B30" s="214">
        <v>35964</v>
      </c>
      <c r="C30" s="214">
        <v>37706</v>
      </c>
      <c r="D30" s="214">
        <v>68925</v>
      </c>
      <c r="E30" s="214">
        <v>78914</v>
      </c>
      <c r="F30" s="215">
        <v>14.492564381574169</v>
      </c>
    </row>
    <row r="31" spans="1:7" ht="15.6" customHeight="1">
      <c r="A31" s="213" t="s">
        <v>180</v>
      </c>
      <c r="B31" s="214">
        <v>416</v>
      </c>
      <c r="C31" s="214">
        <v>5311</v>
      </c>
      <c r="D31" s="214">
        <v>416</v>
      </c>
      <c r="E31" s="214">
        <v>11996</v>
      </c>
      <c r="F31" s="215">
        <v>2783.6538461538462</v>
      </c>
    </row>
    <row r="32" spans="1:7" ht="15.6" customHeight="1">
      <c r="A32" s="213" t="s">
        <v>181</v>
      </c>
      <c r="B32" s="214">
        <v>40667</v>
      </c>
      <c r="C32" s="214">
        <v>53502</v>
      </c>
      <c r="D32" s="214">
        <v>90407</v>
      </c>
      <c r="E32" s="214">
        <v>115098</v>
      </c>
      <c r="F32" s="215">
        <v>27.310938312298831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</row>
    <row r="34" spans="1:6" ht="15.6" customHeight="1">
      <c r="A34" s="213" t="s">
        <v>183</v>
      </c>
      <c r="B34" s="214">
        <v>0</v>
      </c>
      <c r="C34" s="214">
        <v>6203</v>
      </c>
      <c r="D34" s="214">
        <v>0</v>
      </c>
      <c r="E34" s="214">
        <v>9617</v>
      </c>
    </row>
    <row r="35" spans="1:6" ht="15.6" customHeight="1">
      <c r="A35" s="217" t="s">
        <v>153</v>
      </c>
      <c r="B35" s="218">
        <f>SUM(B7:B34)</f>
        <v>1569075</v>
      </c>
      <c r="C35" s="218">
        <f>SUM(C7:C34)</f>
        <v>1875845</v>
      </c>
      <c r="D35" s="218">
        <f>SUM(D7:D34)</f>
        <v>3083983</v>
      </c>
      <c r="E35" s="218">
        <f>SUM(E7:E34)</f>
        <v>3404040</v>
      </c>
      <c r="F35" s="219">
        <f>E35*100/D35-100</f>
        <v>10.378040345877395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C7A6D-3CBA-461D-94E9-52DE5ECB60D8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>
      <c r="A6" s="273" t="s">
        <v>88</v>
      </c>
      <c r="B6" s="273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>
      <c r="A7" s="273"/>
      <c r="B7" s="273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74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74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74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74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74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74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74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74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74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70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70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70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70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70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70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70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70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70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70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70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70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70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70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70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70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70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70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70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70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70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70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70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70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70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70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70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71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71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71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72" t="s">
        <v>139</v>
      </c>
      <c r="B48" s="272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FF554-6B6E-4607-B677-E84E61A593A2}">
  <sheetPr>
    <pageSetUpPr fitToPage="1"/>
  </sheetPr>
  <dimension ref="A1:N36"/>
  <sheetViews>
    <sheetView topLeftCell="A13"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1" t="s">
        <v>1</v>
      </c>
      <c r="B5" s="282" t="s">
        <v>176</v>
      </c>
      <c r="C5" s="282"/>
      <c r="D5" s="282" t="s">
        <v>0</v>
      </c>
      <c r="E5" s="282"/>
      <c r="F5" s="282"/>
      <c r="N5" s="74" t="s">
        <v>185</v>
      </c>
    </row>
    <row r="6" spans="1:14" ht="15.6" customHeight="1">
      <c r="A6" s="281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3147</v>
      </c>
      <c r="C7" s="214">
        <v>6554</v>
      </c>
      <c r="D7" s="214">
        <v>8239</v>
      </c>
      <c r="E7" s="214">
        <v>9564</v>
      </c>
      <c r="F7" s="215">
        <v>16.082048792329161</v>
      </c>
      <c r="G7" s="6"/>
    </row>
    <row r="8" spans="1:14" s="33" customFormat="1" ht="15.6" customHeight="1">
      <c r="A8" s="213" t="s">
        <v>11</v>
      </c>
      <c r="B8" s="214">
        <v>3789</v>
      </c>
      <c r="C8" s="214">
        <v>9599</v>
      </c>
      <c r="D8" s="214">
        <v>6321</v>
      </c>
      <c r="E8" s="214">
        <v>17112</v>
      </c>
      <c r="F8" s="215">
        <v>170.7166587565259</v>
      </c>
    </row>
    <row r="9" spans="1:14" ht="15.6" customHeight="1">
      <c r="A9" s="213" t="s">
        <v>8</v>
      </c>
      <c r="B9" s="214">
        <v>26364</v>
      </c>
      <c r="C9" s="214">
        <v>43733</v>
      </c>
      <c r="D9" s="214">
        <v>51985</v>
      </c>
      <c r="E9" s="214">
        <v>80915</v>
      </c>
      <c r="F9" s="215">
        <v>55.650668462056359</v>
      </c>
      <c r="G9" s="6"/>
    </row>
    <row r="10" spans="1:14" ht="15.6" customHeight="1">
      <c r="A10" s="213" t="s">
        <v>10</v>
      </c>
      <c r="B10" s="214">
        <v>51039</v>
      </c>
      <c r="C10" s="214">
        <v>111972</v>
      </c>
      <c r="D10" s="214">
        <v>113790</v>
      </c>
      <c r="E10" s="214">
        <v>204461</v>
      </c>
      <c r="F10" s="215">
        <v>79.682748923455478</v>
      </c>
    </row>
    <row r="11" spans="1:14" ht="15.6" customHeight="1">
      <c r="A11" s="213" t="s">
        <v>9</v>
      </c>
      <c r="B11" s="214">
        <v>431216</v>
      </c>
      <c r="C11" s="214">
        <v>484316</v>
      </c>
      <c r="D11" s="214">
        <v>811432</v>
      </c>
      <c r="E11" s="214">
        <v>908880</v>
      </c>
      <c r="F11" s="215">
        <v>12.009385875834329</v>
      </c>
    </row>
    <row r="12" spans="1:14" ht="15.6" customHeight="1">
      <c r="A12" s="213" t="s">
        <v>6</v>
      </c>
      <c r="B12" s="214">
        <v>16476</v>
      </c>
      <c r="C12" s="214">
        <v>16911</v>
      </c>
      <c r="D12" s="214">
        <v>32752</v>
      </c>
      <c r="E12" s="214">
        <v>34906</v>
      </c>
      <c r="F12" s="215">
        <v>6.576697606253048</v>
      </c>
    </row>
    <row r="13" spans="1:14" ht="15.6" customHeight="1">
      <c r="A13" s="213" t="s">
        <v>175</v>
      </c>
      <c r="B13" s="214">
        <v>426</v>
      </c>
      <c r="C13" s="214">
        <v>79</v>
      </c>
      <c r="D13" s="214">
        <v>745</v>
      </c>
      <c r="E13" s="214">
        <v>732</v>
      </c>
      <c r="F13" s="215">
        <v>-1.744966442953015</v>
      </c>
    </row>
    <row r="14" spans="1:14" ht="15.6" customHeight="1">
      <c r="A14" s="213" t="s">
        <v>148</v>
      </c>
      <c r="B14" s="214">
        <v>773889</v>
      </c>
      <c r="C14" s="214">
        <v>832392</v>
      </c>
      <c r="D14" s="214">
        <v>1465047</v>
      </c>
      <c r="E14" s="214">
        <v>1565603</v>
      </c>
      <c r="F14" s="215">
        <v>6.8636705853122777</v>
      </c>
    </row>
    <row r="15" spans="1:14" ht="15.6" customHeight="1">
      <c r="A15" s="213" t="s">
        <v>145</v>
      </c>
      <c r="B15" s="214">
        <v>231737</v>
      </c>
      <c r="C15" s="214">
        <v>251229</v>
      </c>
      <c r="D15" s="214">
        <v>455966</v>
      </c>
      <c r="E15" s="214">
        <v>466868</v>
      </c>
      <c r="F15" s="215">
        <v>2.3909677475952118</v>
      </c>
    </row>
    <row r="16" spans="1:14" ht="15.6" customHeight="1">
      <c r="A16" s="213" t="s">
        <v>144</v>
      </c>
      <c r="B16" s="214">
        <v>24676</v>
      </c>
      <c r="C16" s="214">
        <v>24821</v>
      </c>
      <c r="D16" s="214">
        <v>45419</v>
      </c>
      <c r="E16" s="214">
        <v>55766</v>
      </c>
      <c r="F16" s="215">
        <v>22.78121491005966</v>
      </c>
      <c r="G16" s="1"/>
    </row>
    <row r="17" spans="1:8" ht="15.6" customHeight="1">
      <c r="A17" s="213" t="s">
        <v>150</v>
      </c>
      <c r="B17" s="214">
        <v>53539</v>
      </c>
      <c r="C17" s="214">
        <v>64094</v>
      </c>
      <c r="D17" s="214">
        <v>94139</v>
      </c>
      <c r="E17" s="214">
        <v>128190</v>
      </c>
      <c r="F17" s="215">
        <v>36.170981208638302</v>
      </c>
      <c r="G17" s="2"/>
    </row>
    <row r="18" spans="1:8" ht="15.6" customHeight="1">
      <c r="A18" s="213" t="s">
        <v>147</v>
      </c>
      <c r="B18" s="214">
        <v>0</v>
      </c>
      <c r="C18" s="214">
        <v>39</v>
      </c>
      <c r="D18" s="214">
        <v>0</v>
      </c>
      <c r="E18" s="214">
        <v>39</v>
      </c>
      <c r="F18" s="215"/>
    </row>
    <row r="19" spans="1:8" ht="15.6" customHeight="1">
      <c r="A19" s="213" t="s">
        <v>143</v>
      </c>
      <c r="B19" s="214">
        <v>25965</v>
      </c>
      <c r="C19" s="214">
        <v>40706</v>
      </c>
      <c r="D19" s="214">
        <v>71546</v>
      </c>
      <c r="E19" s="214">
        <v>85371</v>
      </c>
      <c r="F19" s="215">
        <v>19.323232605596399</v>
      </c>
      <c r="H19" s="225"/>
    </row>
    <row r="20" spans="1:8" ht="15.6" customHeight="1">
      <c r="A20" s="213" t="s">
        <v>142</v>
      </c>
      <c r="B20" s="214">
        <v>56337</v>
      </c>
      <c r="C20" s="214">
        <v>78405</v>
      </c>
      <c r="D20" s="214">
        <v>107981</v>
      </c>
      <c r="E20" s="214">
        <v>134449</v>
      </c>
      <c r="F20" s="215">
        <v>24.51171965438364</v>
      </c>
    </row>
    <row r="21" spans="1:8" ht="15.6" customHeight="1">
      <c r="A21" s="213" t="s">
        <v>149</v>
      </c>
      <c r="B21" s="214">
        <v>13062</v>
      </c>
      <c r="C21" s="214">
        <v>11061</v>
      </c>
      <c r="D21" s="214">
        <v>35420</v>
      </c>
      <c r="E21" s="214">
        <v>37288</v>
      </c>
      <c r="F21" s="215">
        <v>5.273856578204402</v>
      </c>
    </row>
    <row r="22" spans="1:8" ht="15.6" customHeight="1">
      <c r="A22" s="213" t="s">
        <v>146</v>
      </c>
      <c r="B22" s="214">
        <v>18520</v>
      </c>
      <c r="C22" s="214">
        <v>15412</v>
      </c>
      <c r="D22" s="214">
        <v>34891</v>
      </c>
      <c r="E22" s="214">
        <v>35190</v>
      </c>
      <c r="F22" s="215">
        <v>0.85695451549109691</v>
      </c>
    </row>
    <row r="23" spans="1:8" ht="15.6" customHeight="1">
      <c r="A23" s="213" t="s">
        <v>165</v>
      </c>
      <c r="B23" s="214">
        <v>16793</v>
      </c>
      <c r="C23" s="214">
        <v>9669</v>
      </c>
      <c r="D23" s="214">
        <v>31370</v>
      </c>
      <c r="E23" s="214">
        <v>20339</v>
      </c>
      <c r="F23" s="215">
        <v>-35.164169588779089</v>
      </c>
    </row>
    <row r="24" spans="1:8" ht="15.6" customHeight="1">
      <c r="A24" s="213" t="s">
        <v>141</v>
      </c>
      <c r="B24" s="214">
        <v>53890</v>
      </c>
      <c r="C24" s="214">
        <v>41116</v>
      </c>
      <c r="D24" s="214">
        <v>107594</v>
      </c>
      <c r="E24" s="214">
        <v>88245</v>
      </c>
      <c r="F24" s="215">
        <v>-17.98334479617823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4689</v>
      </c>
      <c r="C26" s="214">
        <v>7579</v>
      </c>
      <c r="D26" s="214">
        <v>8852</v>
      </c>
      <c r="E26" s="214">
        <v>13424</v>
      </c>
      <c r="F26" s="215">
        <v>51.649344780840487</v>
      </c>
    </row>
    <row r="27" spans="1:8" ht="15.6" customHeight="1">
      <c r="A27" s="213" t="s">
        <v>173</v>
      </c>
      <c r="B27" s="214">
        <v>115807</v>
      </c>
      <c r="C27" s="214">
        <v>91138</v>
      </c>
      <c r="D27" s="214">
        <v>168340</v>
      </c>
      <c r="E27" s="214">
        <v>138548</v>
      </c>
      <c r="F27" s="215">
        <v>-17.697516930022569</v>
      </c>
    </row>
    <row r="28" spans="1:8" ht="15.6" customHeight="1">
      <c r="A28" s="213" t="s">
        <v>177</v>
      </c>
      <c r="B28" s="214">
        <v>8847</v>
      </c>
      <c r="C28" s="214">
        <v>9608</v>
      </c>
      <c r="D28" s="214">
        <v>25660</v>
      </c>
      <c r="E28" s="214">
        <v>22490</v>
      </c>
      <c r="F28" s="215">
        <v>-12.353858144972721</v>
      </c>
    </row>
    <row r="29" spans="1:8" ht="15.6" customHeight="1">
      <c r="A29" s="213" t="s">
        <v>178</v>
      </c>
      <c r="B29" s="214">
        <v>118695</v>
      </c>
      <c r="C29" s="214">
        <v>136433</v>
      </c>
      <c r="D29" s="214">
        <v>227420</v>
      </c>
      <c r="E29" s="214">
        <v>230136</v>
      </c>
      <c r="F29" s="215">
        <v>1.194266115557113</v>
      </c>
    </row>
    <row r="30" spans="1:8" ht="15.6" customHeight="1">
      <c r="A30" s="213" t="s">
        <v>179</v>
      </c>
      <c r="B30" s="214">
        <v>14354</v>
      </c>
      <c r="C30" s="214">
        <v>41214</v>
      </c>
      <c r="D30" s="214">
        <v>36414</v>
      </c>
      <c r="E30" s="214">
        <v>52588</v>
      </c>
      <c r="F30" s="215">
        <v>44.41698247926621</v>
      </c>
    </row>
    <row r="31" spans="1:8" ht="15.6" customHeight="1">
      <c r="A31" s="213" t="s">
        <v>180</v>
      </c>
      <c r="B31" s="214">
        <v>35212</v>
      </c>
      <c r="C31" s="214">
        <v>52548</v>
      </c>
      <c r="D31" s="214">
        <v>78577</v>
      </c>
      <c r="E31" s="214">
        <v>105059</v>
      </c>
      <c r="F31" s="215">
        <v>33.701973860035373</v>
      </c>
    </row>
    <row r="32" spans="1:8" ht="15.6" customHeight="1">
      <c r="A32" s="213" t="s">
        <v>181</v>
      </c>
      <c r="B32" s="214">
        <v>1135405</v>
      </c>
      <c r="C32" s="214">
        <v>1135533</v>
      </c>
      <c r="D32" s="214">
        <v>2076720</v>
      </c>
      <c r="E32" s="214">
        <v>2181002</v>
      </c>
      <c r="F32" s="215">
        <v>5.0214761739666329</v>
      </c>
    </row>
    <row r="33" spans="1:6" ht="15.6" customHeight="1">
      <c r="A33" s="213" t="s">
        <v>182</v>
      </c>
      <c r="B33" s="214">
        <v>176307</v>
      </c>
      <c r="C33" s="214">
        <v>173254</v>
      </c>
      <c r="D33" s="214">
        <v>314382</v>
      </c>
      <c r="E33" s="214">
        <v>279358</v>
      </c>
      <c r="F33" s="215">
        <v>-11.14058692927712</v>
      </c>
    </row>
    <row r="34" spans="1:6" ht="15.6" customHeight="1">
      <c r="A34" s="213" t="s">
        <v>183</v>
      </c>
      <c r="B34" s="214">
        <v>21065</v>
      </c>
      <c r="C34" s="214">
        <v>15679</v>
      </c>
      <c r="D34" s="214">
        <v>42639</v>
      </c>
      <c r="E34" s="214">
        <v>42028</v>
      </c>
      <c r="F34" s="215">
        <v>-1.432960435282254</v>
      </c>
    </row>
    <row r="35" spans="1:6" ht="15.6" customHeight="1">
      <c r="A35" s="217" t="s">
        <v>153</v>
      </c>
      <c r="B35" s="218">
        <f>SUM(B7:B34)</f>
        <v>3431246</v>
      </c>
      <c r="C35" s="218">
        <f>SUM(C7:C34)</f>
        <v>3705094</v>
      </c>
      <c r="D35" s="218">
        <f>SUM(D7:D34)</f>
        <v>6453641</v>
      </c>
      <c r="E35" s="218">
        <f>SUM(E7:E34)</f>
        <v>6938551</v>
      </c>
      <c r="F35" s="219">
        <f>E35*100/D35-100</f>
        <v>7.5137430173137858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EEBB5-9EA8-42FF-8DBC-F82FEF3C24A3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26"/>
      <c r="B48" s="227"/>
      <c r="C48" s="227"/>
      <c r="D48" s="25"/>
      <c r="E48" s="19"/>
      <c r="F48" s="19"/>
      <c r="G48" s="227"/>
      <c r="H48" s="227"/>
      <c r="I48" s="227"/>
      <c r="J48" s="227"/>
      <c r="K48" s="227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1FBE2-ECD1-4915-A752-94BD3F1E529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0"/>
    <col min="26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196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/>
      <c r="AC1" s="231"/>
      <c r="AD1" s="39"/>
      <c r="AE1" s="39"/>
      <c r="AF1" s="231"/>
      <c r="AG1" s="39"/>
      <c r="AH1" s="39"/>
      <c r="AI1" s="231"/>
      <c r="AJ1" s="39"/>
      <c r="AK1" s="39"/>
      <c r="AL1" s="39"/>
      <c r="AM1" s="39"/>
      <c r="AN1" s="39"/>
      <c r="AO1" s="39"/>
    </row>
    <row r="2" spans="1:42" ht="15" customHeight="1">
      <c r="A2" s="232"/>
      <c r="B2" s="229"/>
      <c r="C2" s="229"/>
      <c r="D2" s="229"/>
      <c r="E2" s="229"/>
      <c r="F2" s="229"/>
      <c r="G2" s="229"/>
      <c r="H2" s="229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29"/>
      <c r="U2" s="229"/>
      <c r="V2" s="229"/>
      <c r="W2" s="229"/>
      <c r="X2" s="229"/>
      <c r="Z2" s="230" t="s">
        <v>198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  <c r="AF6" s="234" t="s">
        <v>202</v>
      </c>
      <c r="AG6" s="234"/>
      <c r="AL6" s="234" t="s">
        <v>203</v>
      </c>
      <c r="AM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35">
        <v>2020</v>
      </c>
      <c r="AC7" s="235">
        <v>2021</v>
      </c>
      <c r="AD7" s="235">
        <v>2022</v>
      </c>
      <c r="AG7" s="235">
        <v>2019</v>
      </c>
      <c r="AH7" s="235">
        <v>2020</v>
      </c>
      <c r="AI7" s="235">
        <v>2021</v>
      </c>
      <c r="AJ7" s="235">
        <v>2022</v>
      </c>
      <c r="AM7" s="235">
        <v>2019</v>
      </c>
      <c r="AN7" s="235">
        <v>2020</v>
      </c>
      <c r="AO7" s="235">
        <v>2021</v>
      </c>
      <c r="AP7" s="235">
        <v>2022</v>
      </c>
    </row>
    <row r="8" spans="1:42" ht="15" customHeigh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B8" s="236">
        <v>45800165</v>
      </c>
      <c r="AC8" s="236">
        <v>42493337</v>
      </c>
      <c r="AD8" s="236">
        <v>46756593</v>
      </c>
      <c r="AF8" s="230" t="s">
        <v>204</v>
      </c>
      <c r="AG8" s="236">
        <v>15006507</v>
      </c>
      <c r="AH8" s="236">
        <v>16073289</v>
      </c>
      <c r="AI8" s="236">
        <v>13213428</v>
      </c>
      <c r="AJ8" s="236">
        <v>15176514</v>
      </c>
      <c r="AL8" s="230" t="s">
        <v>204</v>
      </c>
      <c r="AM8" s="236">
        <v>9115628</v>
      </c>
      <c r="AN8" s="236">
        <v>7108259</v>
      </c>
      <c r="AO8" s="236">
        <v>6476535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36">
        <v>43109659</v>
      </c>
      <c r="AC9" s="236">
        <v>40489010</v>
      </c>
      <c r="AD9" s="236">
        <v>43967035</v>
      </c>
      <c r="AF9" s="230" t="s">
        <v>205</v>
      </c>
      <c r="AG9" s="236">
        <v>14348549</v>
      </c>
      <c r="AH9" s="236">
        <v>14002412</v>
      </c>
      <c r="AI9" s="236">
        <v>12145827</v>
      </c>
      <c r="AJ9" s="236">
        <v>13961403</v>
      </c>
      <c r="AL9" s="230" t="s">
        <v>205</v>
      </c>
      <c r="AM9" s="236">
        <v>7843248</v>
      </c>
      <c r="AN9" s="236">
        <v>6425079</v>
      </c>
      <c r="AO9" s="236">
        <v>6094779</v>
      </c>
      <c r="AP9" s="236">
        <v>7406116</v>
      </c>
    </row>
    <row r="10" spans="1:42" ht="15" customHeigh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36">
        <v>44303648</v>
      </c>
      <c r="AC10" s="236">
        <v>46455313</v>
      </c>
      <c r="AD10" s="236">
        <v>45981761</v>
      </c>
      <c r="AF10" s="230" t="s">
        <v>206</v>
      </c>
      <c r="AG10" s="236">
        <v>15951378</v>
      </c>
      <c r="AH10" s="236">
        <v>14965286</v>
      </c>
      <c r="AI10" s="236">
        <v>14413642</v>
      </c>
      <c r="AJ10" s="236">
        <v>15107748</v>
      </c>
      <c r="AL10" s="230" t="s">
        <v>206</v>
      </c>
      <c r="AM10" s="236">
        <v>7398685</v>
      </c>
      <c r="AN10" s="236">
        <v>6499455</v>
      </c>
      <c r="AO10" s="236">
        <v>7109023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36">
        <v>41795682</v>
      </c>
      <c r="AC11" s="236">
        <v>45471169</v>
      </c>
      <c r="AD11" s="236">
        <v>48522626</v>
      </c>
      <c r="AF11" s="230" t="s">
        <v>207</v>
      </c>
      <c r="AG11" s="236">
        <v>14553222</v>
      </c>
      <c r="AH11" s="236">
        <v>15115366</v>
      </c>
      <c r="AI11" s="236">
        <v>13408185</v>
      </c>
      <c r="AJ11" s="236">
        <v>15751949</v>
      </c>
      <c r="AL11" s="230" t="s">
        <v>207</v>
      </c>
      <c r="AM11" s="236">
        <v>6775183</v>
      </c>
      <c r="AN11" s="236">
        <v>6003312</v>
      </c>
      <c r="AO11" s="236">
        <v>7240918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36">
        <v>38167109</v>
      </c>
      <c r="AC12" s="236">
        <v>45495539</v>
      </c>
      <c r="AD12" s="236">
        <v>51334993</v>
      </c>
      <c r="AF12" s="230" t="s">
        <v>208</v>
      </c>
      <c r="AG12" s="236">
        <v>17078651</v>
      </c>
      <c r="AH12" s="236">
        <v>13043138</v>
      </c>
      <c r="AI12" s="236">
        <v>14380272</v>
      </c>
      <c r="AJ12" s="236">
        <v>16007624</v>
      </c>
      <c r="AL12" s="230" t="s">
        <v>208</v>
      </c>
      <c r="AM12" s="236">
        <v>7434110</v>
      </c>
      <c r="AN12" s="236">
        <v>4900444</v>
      </c>
      <c r="AO12" s="236">
        <v>6778350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36">
        <v>40233166</v>
      </c>
      <c r="AC13" s="236">
        <v>44903502</v>
      </c>
      <c r="AD13" s="236">
        <v>48228965</v>
      </c>
      <c r="AF13" s="230" t="s">
        <v>209</v>
      </c>
      <c r="AG13" s="236">
        <v>16093379</v>
      </c>
      <c r="AH13" s="236">
        <v>13043509</v>
      </c>
      <c r="AI13" s="236">
        <v>13541010</v>
      </c>
      <c r="AJ13" s="236">
        <v>15221080</v>
      </c>
      <c r="AL13" s="230" t="s">
        <v>209</v>
      </c>
      <c r="AM13" s="236">
        <v>6893378</v>
      </c>
      <c r="AN13" s="236">
        <v>5893666</v>
      </c>
      <c r="AO13" s="236">
        <v>6990004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36">
        <v>42217915</v>
      </c>
      <c r="AC14" s="236">
        <v>46051657</v>
      </c>
      <c r="AD14" s="236">
        <v>48153701</v>
      </c>
      <c r="AF14" s="230" t="s">
        <v>210</v>
      </c>
      <c r="AG14" s="236">
        <v>16173719</v>
      </c>
      <c r="AH14" s="236">
        <v>13620638</v>
      </c>
      <c r="AI14" s="236">
        <v>14490452</v>
      </c>
      <c r="AJ14" s="236">
        <v>16239218</v>
      </c>
      <c r="AL14" s="230" t="s">
        <v>210</v>
      </c>
      <c r="AM14" s="236">
        <v>7261076</v>
      </c>
      <c r="AN14" s="236">
        <v>5583770</v>
      </c>
      <c r="AO14" s="236">
        <v>6913445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36">
        <v>42978437</v>
      </c>
      <c r="AC15" s="236">
        <v>48800280</v>
      </c>
      <c r="AD15" s="236"/>
      <c r="AF15" s="230" t="s">
        <v>211</v>
      </c>
      <c r="AG15" s="236">
        <v>17632595</v>
      </c>
      <c r="AH15" s="236">
        <v>14001773</v>
      </c>
      <c r="AI15" s="236">
        <v>16512152</v>
      </c>
      <c r="AJ15" s="236"/>
      <c r="AL15" s="230" t="s">
        <v>211</v>
      </c>
      <c r="AM15" s="236">
        <v>7612537</v>
      </c>
      <c r="AN15" s="236">
        <v>6338903</v>
      </c>
      <c r="AO15" s="236">
        <v>8077202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36">
        <v>43349327</v>
      </c>
      <c r="AC16" s="236">
        <v>45052533</v>
      </c>
      <c r="AD16" s="236"/>
      <c r="AF16" s="230" t="s">
        <v>212</v>
      </c>
      <c r="AG16" s="236">
        <v>15419568</v>
      </c>
      <c r="AH16" s="236">
        <v>13231512</v>
      </c>
      <c r="AI16" s="236">
        <v>14197332</v>
      </c>
      <c r="AJ16" s="236"/>
      <c r="AL16" s="230" t="s">
        <v>212</v>
      </c>
      <c r="AM16" s="236">
        <v>8176343</v>
      </c>
      <c r="AN16" s="236">
        <v>7349376</v>
      </c>
      <c r="AO16" s="236">
        <v>7429205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36">
        <v>45985008</v>
      </c>
      <c r="AC17" s="236">
        <v>46987477</v>
      </c>
      <c r="AD17" s="236"/>
      <c r="AF17" s="230" t="s">
        <v>213</v>
      </c>
      <c r="AG17" s="236">
        <v>15747355</v>
      </c>
      <c r="AH17" s="236">
        <v>13918205</v>
      </c>
      <c r="AI17" s="236">
        <v>15124052</v>
      </c>
      <c r="AJ17" s="236"/>
      <c r="AL17" s="230" t="s">
        <v>213</v>
      </c>
      <c r="AM17" s="236">
        <v>8099276</v>
      </c>
      <c r="AN17" s="236">
        <v>7703032</v>
      </c>
      <c r="AO17" s="236">
        <v>7715340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36">
        <v>43641437</v>
      </c>
      <c r="AC18" s="236">
        <v>45669918</v>
      </c>
      <c r="AD18" s="236"/>
      <c r="AF18" s="230" t="s">
        <v>214</v>
      </c>
      <c r="AG18" s="236">
        <v>13891905</v>
      </c>
      <c r="AH18" s="236">
        <v>12143165</v>
      </c>
      <c r="AI18" s="236">
        <v>14606259</v>
      </c>
      <c r="AJ18" s="236"/>
      <c r="AL18" s="230" t="s">
        <v>214</v>
      </c>
      <c r="AM18" s="236">
        <v>7088673</v>
      </c>
      <c r="AN18" s="236">
        <v>7146925</v>
      </c>
      <c r="AO18" s="236">
        <v>6799164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36">
        <v>43897248</v>
      </c>
      <c r="AC19" s="236">
        <v>46519669</v>
      </c>
      <c r="AD19" s="236"/>
      <c r="AF19" s="230" t="s">
        <v>215</v>
      </c>
      <c r="AG19" s="236">
        <v>15094063</v>
      </c>
      <c r="AH19" s="236">
        <v>13745088</v>
      </c>
      <c r="AI19" s="236">
        <v>14827296</v>
      </c>
      <c r="AJ19" s="236"/>
      <c r="AL19" s="230" t="s">
        <v>215</v>
      </c>
      <c r="AM19" s="236">
        <v>6896804</v>
      </c>
      <c r="AN19" s="236">
        <v>6165562</v>
      </c>
      <c r="AO19" s="236">
        <v>7356730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36"/>
      <c r="AC20" s="236"/>
      <c r="AD20" s="236"/>
      <c r="AH20" s="236"/>
      <c r="AI20" s="236"/>
      <c r="AJ20" s="236"/>
      <c r="AN20" s="236"/>
      <c r="AO20" s="236"/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C22" s="236"/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C23" s="236"/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C24" s="236"/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C25" s="236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C26" s="236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C27" s="236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C28" s="236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C29" s="236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C30" s="236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C31" s="236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  <c r="AB33" s="234"/>
      <c r="AF33" s="234" t="s">
        <v>217</v>
      </c>
      <c r="AG33" s="234"/>
      <c r="AL33" s="234" t="s">
        <v>218</v>
      </c>
      <c r="AM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35">
        <v>2020</v>
      </c>
      <c r="AC34" s="235">
        <v>2021</v>
      </c>
      <c r="AD34" s="235">
        <v>2022</v>
      </c>
      <c r="AG34" s="235">
        <v>2019</v>
      </c>
      <c r="AH34" s="235">
        <v>2020</v>
      </c>
      <c r="AI34" s="235">
        <v>2021</v>
      </c>
      <c r="AJ34" s="235">
        <v>2022</v>
      </c>
      <c r="AM34" s="235">
        <v>2019</v>
      </c>
      <c r="AN34" s="235">
        <v>2020</v>
      </c>
      <c r="AO34" s="235">
        <v>2021</v>
      </c>
      <c r="AP34" s="235">
        <v>2022</v>
      </c>
    </row>
    <row r="35" spans="1:42" ht="15" customHeigh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B35" s="236">
        <v>21713940</v>
      </c>
      <c r="AC35" s="236">
        <v>21954468</v>
      </c>
      <c r="AD35" s="236">
        <v>22253438</v>
      </c>
      <c r="AF35" s="230" t="s">
        <v>204</v>
      </c>
      <c r="AG35" s="236">
        <v>15688961</v>
      </c>
      <c r="AH35" s="236">
        <v>15760826</v>
      </c>
      <c r="AI35" s="236">
        <v>16670260</v>
      </c>
      <c r="AJ35" s="236">
        <v>15955111</v>
      </c>
      <c r="AL35" s="230" t="s">
        <v>204</v>
      </c>
      <c r="AM35" s="236">
        <v>1426519</v>
      </c>
      <c r="AN35" s="236">
        <v>1436084</v>
      </c>
      <c r="AO35" s="236">
        <v>1487154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36">
        <v>21770037</v>
      </c>
      <c r="AC36" s="236">
        <v>21414677</v>
      </c>
      <c r="AD36" s="236">
        <v>21336156</v>
      </c>
      <c r="AF36" s="230" t="s">
        <v>205</v>
      </c>
      <c r="AG36" s="236">
        <v>15273403</v>
      </c>
      <c r="AH36" s="236">
        <v>15335512</v>
      </c>
      <c r="AI36" s="236">
        <v>15530857</v>
      </c>
      <c r="AJ36" s="236">
        <v>14718939</v>
      </c>
      <c r="AL36" s="230" t="s">
        <v>205</v>
      </c>
      <c r="AM36" s="236">
        <v>1390109</v>
      </c>
      <c r="AN36" s="236">
        <v>1383390</v>
      </c>
      <c r="AO36" s="236">
        <v>1366845</v>
      </c>
      <c r="AP36" s="236">
        <v>1349473</v>
      </c>
    </row>
    <row r="37" spans="1:42" ht="15" customHeigh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36">
        <v>21880853</v>
      </c>
      <c r="AC37" s="236">
        <v>23881813</v>
      </c>
      <c r="AD37" s="236">
        <v>22797540</v>
      </c>
      <c r="AF37" s="230" t="s">
        <v>206</v>
      </c>
      <c r="AG37" s="236">
        <v>16762324</v>
      </c>
      <c r="AH37" s="236">
        <v>15513384</v>
      </c>
      <c r="AI37" s="236">
        <v>16770863</v>
      </c>
      <c r="AJ37" s="236">
        <v>15576897</v>
      </c>
      <c r="AL37" s="230" t="s">
        <v>206</v>
      </c>
      <c r="AM37" s="236">
        <v>1468626</v>
      </c>
      <c r="AN37" s="236">
        <v>1346068</v>
      </c>
      <c r="AO37" s="236">
        <v>1483236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36">
        <v>19851154</v>
      </c>
      <c r="AC38" s="236">
        <v>23820669</v>
      </c>
      <c r="AD38" s="236">
        <v>23589473</v>
      </c>
      <c r="AF38" s="230" t="s">
        <v>207</v>
      </c>
      <c r="AG38" s="236">
        <v>17092661</v>
      </c>
      <c r="AH38" s="236">
        <v>15415920</v>
      </c>
      <c r="AI38" s="236">
        <v>17248759</v>
      </c>
      <c r="AJ38" s="236">
        <v>16524574</v>
      </c>
      <c r="AL38" s="230" t="s">
        <v>207</v>
      </c>
      <c r="AM38" s="236">
        <v>1482835</v>
      </c>
      <c r="AN38" s="236">
        <v>1295678</v>
      </c>
      <c r="AO38" s="236">
        <v>1498199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36">
        <v>19456818</v>
      </c>
      <c r="AC39" s="236">
        <v>23325659</v>
      </c>
      <c r="AD39" s="236">
        <v>25966576</v>
      </c>
      <c r="AF39" s="230" t="s">
        <v>208</v>
      </c>
      <c r="AG39" s="236">
        <v>17842847</v>
      </c>
      <c r="AH39" s="236">
        <v>14370790</v>
      </c>
      <c r="AI39" s="236">
        <v>16358886</v>
      </c>
      <c r="AJ39" s="236">
        <v>17841436</v>
      </c>
      <c r="AL39" s="230" t="s">
        <v>208</v>
      </c>
      <c r="AM39" s="236">
        <v>1569777</v>
      </c>
      <c r="AN39" s="236">
        <v>1232285</v>
      </c>
      <c r="AO39" s="236">
        <v>1434774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36">
        <v>20538508</v>
      </c>
      <c r="AC40" s="236">
        <v>23428423</v>
      </c>
      <c r="AD40" s="236">
        <v>23932527</v>
      </c>
      <c r="AF40" s="230" t="s">
        <v>209</v>
      </c>
      <c r="AG40" s="236">
        <v>16406477</v>
      </c>
      <c r="AH40" s="236">
        <v>15053681</v>
      </c>
      <c r="AI40" s="236">
        <v>16563394</v>
      </c>
      <c r="AJ40" s="236">
        <v>16148010</v>
      </c>
      <c r="AL40" s="230" t="s">
        <v>209</v>
      </c>
      <c r="AM40" s="236">
        <v>1459480</v>
      </c>
      <c r="AN40" s="236">
        <v>1272315</v>
      </c>
      <c r="AO40" s="236">
        <v>1478879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36">
        <v>22269168</v>
      </c>
      <c r="AC41" s="236">
        <v>23652061</v>
      </c>
      <c r="AD41" s="236">
        <v>23546583</v>
      </c>
      <c r="AF41" s="230" t="s">
        <v>210</v>
      </c>
      <c r="AG41" s="236">
        <v>17282258</v>
      </c>
      <c r="AH41" s="236">
        <v>16353888</v>
      </c>
      <c r="AI41" s="236">
        <v>17042833</v>
      </c>
      <c r="AJ41" s="236">
        <v>16416328</v>
      </c>
      <c r="AL41" s="230" t="s">
        <v>210</v>
      </c>
      <c r="AM41" s="236">
        <v>1551040</v>
      </c>
      <c r="AN41" s="236">
        <v>1405762</v>
      </c>
      <c r="AO41" s="236">
        <v>1554049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36">
        <v>21829983</v>
      </c>
      <c r="AC42" s="236">
        <v>23119760</v>
      </c>
      <c r="AD42" s="236"/>
      <c r="AF42" s="230" t="s">
        <v>211</v>
      </c>
      <c r="AG42" s="236">
        <v>16173912</v>
      </c>
      <c r="AH42" s="236">
        <v>16721585</v>
      </c>
      <c r="AI42" s="236">
        <v>16886911</v>
      </c>
      <c r="AJ42" s="236"/>
      <c r="AL42" s="230" t="s">
        <v>211</v>
      </c>
      <c r="AM42" s="236">
        <v>1468306</v>
      </c>
      <c r="AN42" s="236">
        <v>1449810</v>
      </c>
      <c r="AO42" s="236">
        <v>1522958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36">
        <v>21967773</v>
      </c>
      <c r="AC43" s="236">
        <v>22394269</v>
      </c>
      <c r="AD43" s="236"/>
      <c r="AF43" s="230" t="s">
        <v>212</v>
      </c>
      <c r="AG43" s="236">
        <v>15730480</v>
      </c>
      <c r="AH43" s="236">
        <v>16527782</v>
      </c>
      <c r="AI43" s="236">
        <v>15999030</v>
      </c>
      <c r="AJ43" s="236"/>
      <c r="AL43" s="230" t="s">
        <v>212</v>
      </c>
      <c r="AM43" s="236">
        <v>1426564</v>
      </c>
      <c r="AN43" s="236">
        <v>1425631</v>
      </c>
      <c r="AO43" s="236">
        <v>1468002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36">
        <v>23542586</v>
      </c>
      <c r="AC44" s="236">
        <v>23042069</v>
      </c>
      <c r="AD44" s="236"/>
      <c r="AF44" s="230" t="s">
        <v>213</v>
      </c>
      <c r="AG44" s="236">
        <v>16909291</v>
      </c>
      <c r="AH44" s="236">
        <v>17663441</v>
      </c>
      <c r="AI44" s="236">
        <v>16285920</v>
      </c>
      <c r="AJ44" s="236"/>
      <c r="AL44" s="230" t="s">
        <v>213</v>
      </c>
      <c r="AM44" s="236">
        <v>1531356</v>
      </c>
      <c r="AN44" s="236">
        <v>1533480</v>
      </c>
      <c r="AO44" s="236">
        <v>1458303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36">
        <v>23498333</v>
      </c>
      <c r="AC45" s="236">
        <v>23050267</v>
      </c>
      <c r="AD45" s="236"/>
      <c r="AF45" s="230" t="s">
        <v>214</v>
      </c>
      <c r="AG45" s="236">
        <v>15188037</v>
      </c>
      <c r="AH45" s="236">
        <v>17495635</v>
      </c>
      <c r="AI45" s="236">
        <v>16197439</v>
      </c>
      <c r="AJ45" s="236"/>
      <c r="AL45" s="230" t="s">
        <v>214</v>
      </c>
      <c r="AM45" s="236">
        <v>1355608</v>
      </c>
      <c r="AN45" s="236">
        <v>1493039</v>
      </c>
      <c r="AO45" s="236">
        <v>1476539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36">
        <v>23129018</v>
      </c>
      <c r="AC46" s="236">
        <v>23101926</v>
      </c>
      <c r="AD46" s="236"/>
      <c r="AF46" s="230" t="s">
        <v>215</v>
      </c>
      <c r="AG46" s="236">
        <v>15091336</v>
      </c>
      <c r="AH46" s="236">
        <v>17404768</v>
      </c>
      <c r="AI46" s="236">
        <v>16403302</v>
      </c>
      <c r="AJ46" s="236"/>
      <c r="AL46" s="230" t="s">
        <v>215</v>
      </c>
      <c r="AM46" s="236">
        <v>1342806</v>
      </c>
      <c r="AN46" s="236">
        <v>1495290</v>
      </c>
      <c r="AO46" s="236">
        <v>1479590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36"/>
      <c r="AC47" s="236"/>
      <c r="AD47" s="236"/>
      <c r="AH47" s="236"/>
      <c r="AI47" s="236"/>
      <c r="AJ47" s="236"/>
      <c r="AN47" s="236"/>
      <c r="AO47" s="236"/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</row>
    <row r="49" spans="1:27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</row>
    <row r="50" spans="1:27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</row>
    <row r="51" spans="1:27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</row>
    <row r="52" spans="1:27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</row>
    <row r="53" spans="1:27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</row>
    <row r="54" spans="1:27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</row>
    <row r="55" spans="1:27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</row>
    <row r="56" spans="1:27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</row>
    <row r="57" spans="1:27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</row>
    <row r="58" spans="1:27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</row>
    <row r="59" spans="1:27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36"/>
      <c r="AA60" s="236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6"/>
      <c r="AA61" s="236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36"/>
      <c r="AA62" s="236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36"/>
      <c r="AA63" s="236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36"/>
      <c r="AA64" s="236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36"/>
      <c r="AA65" s="236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5C6C4-30CC-4A69-944A-A381FF2D70E4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7" width="12.88671875" style="240" customWidth="1"/>
    <col min="28" max="29" width="12.88671875" style="241" customWidth="1"/>
    <col min="30" max="31" width="12.88671875" style="240" customWidth="1"/>
    <col min="32" max="33" width="12.88671875" style="241" customWidth="1"/>
    <col min="34" max="35" width="12.88671875" style="240" customWidth="1"/>
    <col min="36" max="37" width="12.88671875" style="241" customWidth="1"/>
    <col min="38" max="43" width="12.88671875" style="240" customWidth="1"/>
    <col min="44" max="63" width="12.88671875" style="224" customWidth="1"/>
    <col min="64" max="16384" width="11.44140625" style="224"/>
  </cols>
  <sheetData>
    <row r="1" spans="1:39" ht="24.6">
      <c r="B1" s="228" t="s">
        <v>219</v>
      </c>
      <c r="C1" s="237"/>
      <c r="D1" s="237"/>
      <c r="E1" s="237"/>
      <c r="F1" s="237"/>
      <c r="G1" s="237"/>
      <c r="H1" s="237"/>
      <c r="I1" s="237"/>
      <c r="J1" s="237"/>
      <c r="K1" s="237"/>
      <c r="T1" s="238"/>
      <c r="U1" s="238"/>
      <c r="V1" s="238"/>
      <c r="W1" s="238"/>
      <c r="X1" s="238"/>
      <c r="Y1" s="238"/>
      <c r="Z1" s="239" t="s">
        <v>220</v>
      </c>
    </row>
    <row r="2" spans="1:39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39" t="s">
        <v>221</v>
      </c>
    </row>
    <row r="3" spans="1:39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9" t="s">
        <v>222</v>
      </c>
    </row>
    <row r="4" spans="1:39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39" t="s">
        <v>223</v>
      </c>
    </row>
    <row r="5" spans="1:39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AE5" s="242"/>
    </row>
    <row r="6" spans="1:39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  <c r="Z6" s="242" t="s">
        <v>201</v>
      </c>
      <c r="AA6" s="241"/>
      <c r="AC6" s="240"/>
      <c r="AD6" s="242" t="s">
        <v>202</v>
      </c>
      <c r="AE6" s="241"/>
      <c r="AG6" s="240"/>
      <c r="AH6" s="242" t="s">
        <v>203</v>
      </c>
      <c r="AI6" s="241"/>
      <c r="AK6" s="240"/>
    </row>
    <row r="7" spans="1:39" ht="15" customHeight="1" thickBo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AA7" s="243">
        <v>2021</v>
      </c>
      <c r="AB7" s="243">
        <v>2022</v>
      </c>
      <c r="AC7" s="240"/>
      <c r="AE7" s="243">
        <v>2021</v>
      </c>
      <c r="AF7" s="243">
        <v>2022</v>
      </c>
      <c r="AG7" s="240"/>
      <c r="AI7" s="243">
        <v>2021</v>
      </c>
      <c r="AJ7" s="243">
        <v>2022</v>
      </c>
      <c r="AK7" s="240"/>
    </row>
    <row r="8" spans="1:39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40" t="s">
        <v>204</v>
      </c>
      <c r="AA8" s="241">
        <v>-7.2201224602575137E-2</v>
      </c>
      <c r="AB8" s="241">
        <v>0.10032763489485419</v>
      </c>
      <c r="AC8" s="240"/>
      <c r="AD8" s="240" t="s">
        <v>204</v>
      </c>
      <c r="AE8" s="241">
        <v>-0.17792630991703062</v>
      </c>
      <c r="AF8" s="241">
        <v>0.14856750269498575</v>
      </c>
      <c r="AG8" s="240"/>
      <c r="AH8" s="240" t="s">
        <v>204</v>
      </c>
      <c r="AI8" s="241">
        <v>-8.8871832047763069E-2</v>
      </c>
      <c r="AJ8" s="241">
        <v>0.26391040888376266</v>
      </c>
      <c r="AK8" s="240"/>
      <c r="AL8" s="244" t="s">
        <v>224</v>
      </c>
      <c r="AM8" s="245">
        <v>2022</v>
      </c>
    </row>
    <row r="9" spans="1:39" ht="15" customHeight="1" thickBo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40" t="s">
        <v>205</v>
      </c>
      <c r="AA9" s="241">
        <v>-6.6668414505015788E-2</v>
      </c>
      <c r="AB9" s="241">
        <v>9.3288286965419326E-2</v>
      </c>
      <c r="AC9" s="240"/>
      <c r="AD9" s="240" t="s">
        <v>205</v>
      </c>
      <c r="AE9" s="241">
        <v>-0.15681915443965877</v>
      </c>
      <c r="AF9" s="241">
        <v>0.14900524483073341</v>
      </c>
      <c r="AG9" s="240"/>
      <c r="AH9" s="240" t="s">
        <v>205</v>
      </c>
      <c r="AI9" s="241">
        <v>-7.108549272914047E-2</v>
      </c>
      <c r="AJ9" s="241">
        <v>0.24027416704411322</v>
      </c>
      <c r="AK9" s="240"/>
      <c r="AL9" s="246" t="s">
        <v>225</v>
      </c>
      <c r="AM9" s="247">
        <v>2021</v>
      </c>
    </row>
    <row r="10" spans="1:39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40" t="s">
        <v>206</v>
      </c>
      <c r="AA10" s="241">
        <v>-2.8344070185333834E-2</v>
      </c>
      <c r="AB10" s="241">
        <v>5.6148488778304542E-2</v>
      </c>
      <c r="AC10" s="240"/>
      <c r="AD10" s="240" t="s">
        <v>206</v>
      </c>
      <c r="AE10" s="241">
        <v>-0.11696213495499108</v>
      </c>
      <c r="AF10" s="241">
        <v>0.11245768695199644</v>
      </c>
      <c r="AG10" s="240"/>
      <c r="AH10" s="240" t="s">
        <v>206</v>
      </c>
      <c r="AI10" s="241">
        <v>-1.7593952076477848E-2</v>
      </c>
      <c r="AJ10" s="241">
        <v>0.1387519431196732</v>
      </c>
      <c r="AK10" s="240"/>
    </row>
    <row r="11" spans="1:39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40" t="s">
        <v>207</v>
      </c>
      <c r="AA11" s="241">
        <v>-5.7325572809745044E-4</v>
      </c>
      <c r="AB11" s="241">
        <v>5.8997513498875519E-2</v>
      </c>
      <c r="AC11" s="240"/>
      <c r="AD11" s="240" t="s">
        <v>207</v>
      </c>
      <c r="AE11" s="241">
        <v>-0.11595235834858542</v>
      </c>
      <c r="AF11" s="241">
        <v>0.13223409586123908</v>
      </c>
      <c r="AG11" s="240"/>
      <c r="AH11" s="240" t="s">
        <v>207</v>
      </c>
      <c r="AI11" s="241">
        <v>3.3997020675711698E-2</v>
      </c>
      <c r="AJ11" s="241">
        <v>0.12524430974707529</v>
      </c>
      <c r="AK11" s="240"/>
    </row>
    <row r="12" spans="1:39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40" t="s">
        <v>208</v>
      </c>
      <c r="AA12" s="241">
        <v>3.390670658299328E-2</v>
      </c>
      <c r="AB12" s="241">
        <v>7.3313610554215536E-2</v>
      </c>
      <c r="AC12" s="240"/>
      <c r="AD12" s="240" t="s">
        <v>208</v>
      </c>
      <c r="AE12" s="241">
        <v>-7.7024265100422581E-2</v>
      </c>
      <c r="AF12" s="241">
        <v>0.12498097655058843</v>
      </c>
      <c r="AG12" s="240"/>
      <c r="AH12" s="240" t="s">
        <v>208</v>
      </c>
      <c r="AI12" s="241">
        <v>8.9313646457463564E-2</v>
      </c>
      <c r="AJ12" s="241">
        <v>0.13890323046813166</v>
      </c>
      <c r="AK12" s="240"/>
    </row>
    <row r="13" spans="1:39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40" t="s">
        <v>209</v>
      </c>
      <c r="AA13" s="241">
        <v>4.6953426504110073E-2</v>
      </c>
      <c r="AB13" s="241">
        <v>7.3439596797486642E-2</v>
      </c>
      <c r="AC13" s="240"/>
      <c r="AD13" s="240" t="s">
        <v>209</v>
      </c>
      <c r="AE13" s="241">
        <v>-5.9606414433635138E-2</v>
      </c>
      <c r="AF13" s="241">
        <v>0.12482933296494295</v>
      </c>
      <c r="AG13" s="240"/>
      <c r="AH13" s="240" t="s">
        <v>209</v>
      </c>
      <c r="AI13" s="241">
        <v>0.1047887990879228</v>
      </c>
      <c r="AJ13" s="241">
        <v>0.1370323317680443</v>
      </c>
      <c r="AK13" s="240"/>
    </row>
    <row r="14" spans="1:39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40" t="s">
        <v>210</v>
      </c>
      <c r="AA14" s="241">
        <v>5.321626473091072E-2</v>
      </c>
      <c r="AB14" s="241">
        <v>6.9328686383827859E-2</v>
      </c>
      <c r="AC14" s="240"/>
      <c r="AD14" s="240" t="s">
        <v>210</v>
      </c>
      <c r="AE14" s="241">
        <v>-4.2766537305600705E-2</v>
      </c>
      <c r="AF14" s="241">
        <v>0.12420096505996853</v>
      </c>
      <c r="AG14" s="240"/>
      <c r="AH14" s="240" t="s">
        <v>210</v>
      </c>
      <c r="AI14" s="241">
        <v>0.12234334972297461</v>
      </c>
      <c r="AJ14" s="241">
        <v>0.12142355404340237</v>
      </c>
      <c r="AK14" s="240"/>
    </row>
    <row r="15" spans="1:39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40" t="s">
        <v>211</v>
      </c>
      <c r="AA15" s="241">
        <v>6.3655221527360764E-2</v>
      </c>
      <c r="AC15" s="240"/>
      <c r="AD15" s="240" t="s">
        <v>211</v>
      </c>
      <c r="AE15" s="241">
        <v>-1.5460735481822497E-2</v>
      </c>
      <c r="AG15" s="240"/>
      <c r="AH15" s="240" t="s">
        <v>211</v>
      </c>
      <c r="AI15" s="241">
        <v>0.14209143876768907</v>
      </c>
      <c r="AK15" s="240"/>
    </row>
    <row r="16" spans="1:39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40" t="s">
        <v>212</v>
      </c>
      <c r="AA16" s="241">
        <v>6.0889961969038495E-2</v>
      </c>
      <c r="AC16" s="240"/>
      <c r="AD16" s="240" t="s">
        <v>212</v>
      </c>
      <c r="AE16" s="241">
        <v>-6.2521025784393206E-3</v>
      </c>
      <c r="AG16" s="240"/>
      <c r="AH16" s="240" t="s">
        <v>212</v>
      </c>
      <c r="AI16" s="241">
        <v>0.12490043182571028</v>
      </c>
      <c r="AK16" s="240"/>
    </row>
    <row r="17" spans="1:37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40" t="s">
        <v>213</v>
      </c>
      <c r="AA17" s="241">
        <v>5.6689476150910849E-2</v>
      </c>
      <c r="AC17" s="240"/>
      <c r="AD17" s="240" t="s">
        <v>213</v>
      </c>
      <c r="AE17" s="241">
        <v>2.9161693914144847E-3</v>
      </c>
      <c r="AG17" s="240"/>
      <c r="AH17" s="240" t="s">
        <v>213</v>
      </c>
      <c r="AI17" s="241">
        <v>0.11001445710713412</v>
      </c>
      <c r="AK17" s="240"/>
    </row>
    <row r="18" spans="1:37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40" t="s">
        <v>214</v>
      </c>
      <c r="AA18" s="241">
        <v>5.5744720786396015E-2</v>
      </c>
      <c r="AC18" s="240"/>
      <c r="AD18" s="240" t="s">
        <v>214</v>
      </c>
      <c r="AE18" s="241">
        <v>1.8766975941681495E-2</v>
      </c>
      <c r="AG18" s="240"/>
      <c r="AH18" s="240" t="s">
        <v>214</v>
      </c>
      <c r="AI18" s="241">
        <v>9.4031503256254603E-2</v>
      </c>
      <c r="AK18" s="240"/>
    </row>
    <row r="19" spans="1:37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40" t="s">
        <v>215</v>
      </c>
      <c r="AA19" s="241">
        <v>5.608495042650645E-2</v>
      </c>
      <c r="AC19" s="240"/>
      <c r="AD19" s="240" t="s">
        <v>215</v>
      </c>
      <c r="AE19" s="241">
        <v>2.3705487428082678E-2</v>
      </c>
      <c r="AG19" s="240"/>
      <c r="AH19" s="240" t="s">
        <v>215</v>
      </c>
      <c r="AI19" s="241">
        <v>0.10195977755221521</v>
      </c>
      <c r="AK19" s="240"/>
    </row>
    <row r="20" spans="1:37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AA20" s="241"/>
      <c r="AC20" s="240"/>
      <c r="AE20" s="241"/>
      <c r="AG20" s="240"/>
      <c r="AI20" s="241"/>
      <c r="AK20" s="240"/>
    </row>
    <row r="21" spans="1:37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AA21" s="241"/>
      <c r="AC21" s="240"/>
      <c r="AE21" s="241"/>
      <c r="AG21" s="240"/>
      <c r="AI21" s="241"/>
      <c r="AK21" s="240"/>
    </row>
    <row r="22" spans="1:37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41"/>
      <c r="AC22" s="240"/>
      <c r="AE22" s="241"/>
      <c r="AG22" s="240"/>
      <c r="AI22" s="241"/>
      <c r="AK22" s="240"/>
    </row>
    <row r="23" spans="1:37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AA23" s="241"/>
      <c r="AC23" s="240"/>
      <c r="AE23" s="241"/>
      <c r="AG23" s="240"/>
      <c r="AI23" s="241"/>
      <c r="AK23" s="240"/>
    </row>
    <row r="24" spans="1:37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41"/>
      <c r="AC24" s="240"/>
      <c r="AE24" s="241"/>
      <c r="AG24" s="240"/>
      <c r="AI24" s="241"/>
      <c r="AK24" s="240"/>
    </row>
    <row r="25" spans="1:37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41"/>
      <c r="AC25" s="240"/>
      <c r="AE25" s="241"/>
      <c r="AG25" s="240"/>
      <c r="AI25" s="241"/>
      <c r="AK25" s="240"/>
    </row>
    <row r="26" spans="1:37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AA26" s="241"/>
      <c r="AC26" s="240"/>
      <c r="AE26" s="241"/>
      <c r="AG26" s="240"/>
      <c r="AI26" s="241"/>
      <c r="AK26" s="240"/>
    </row>
    <row r="27" spans="1:37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AA27" s="241"/>
      <c r="AC27" s="240"/>
      <c r="AE27" s="241"/>
      <c r="AG27" s="240"/>
      <c r="AI27" s="241"/>
      <c r="AK27" s="240"/>
    </row>
    <row r="28" spans="1:37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41"/>
      <c r="AC28" s="240"/>
      <c r="AE28" s="241"/>
      <c r="AG28" s="240"/>
      <c r="AI28" s="241"/>
      <c r="AK28" s="240"/>
    </row>
    <row r="29" spans="1:37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41"/>
      <c r="AC29" s="240"/>
      <c r="AE29" s="241"/>
      <c r="AG29" s="240"/>
      <c r="AI29" s="241"/>
      <c r="AK29" s="240"/>
    </row>
    <row r="30" spans="1:37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41"/>
      <c r="AC30" s="240"/>
      <c r="AE30" s="241"/>
      <c r="AG30" s="240"/>
      <c r="AI30" s="241"/>
      <c r="AK30" s="240"/>
    </row>
    <row r="31" spans="1:37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41"/>
      <c r="AC31" s="240"/>
      <c r="AE31" s="241"/>
      <c r="AG31" s="240"/>
      <c r="AI31" s="241"/>
      <c r="AK31" s="240"/>
    </row>
    <row r="32" spans="1:37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41"/>
      <c r="AC32" s="240"/>
      <c r="AE32" s="241"/>
      <c r="AG32" s="240"/>
      <c r="AI32" s="241"/>
      <c r="AK32" s="240"/>
    </row>
    <row r="33" spans="1:39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Z33" s="242" t="s">
        <v>216</v>
      </c>
      <c r="AA33" s="241"/>
      <c r="AC33" s="240"/>
      <c r="AD33" s="242" t="s">
        <v>217</v>
      </c>
      <c r="AE33" s="241"/>
      <c r="AG33" s="240"/>
      <c r="AH33" s="242" t="s">
        <v>218</v>
      </c>
      <c r="AI33" s="241"/>
      <c r="AK33" s="240"/>
    </row>
    <row r="34" spans="1:39" ht="15" customHeight="1" thickBo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43">
        <v>2021</v>
      </c>
      <c r="AB34" s="243">
        <v>2022</v>
      </c>
      <c r="AC34" s="240"/>
      <c r="AE34" s="243">
        <v>2021</v>
      </c>
      <c r="AF34" s="243">
        <v>2022</v>
      </c>
      <c r="AG34" s="240"/>
      <c r="AI34" s="243">
        <v>2021</v>
      </c>
      <c r="AJ34" s="243">
        <v>2022</v>
      </c>
      <c r="AK34" s="240"/>
    </row>
    <row r="35" spans="1:39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40" t="s">
        <v>204</v>
      </c>
      <c r="AA35" s="241">
        <v>1.107712372789095E-2</v>
      </c>
      <c r="AB35" s="241">
        <v>1.3617729202092192E-2</v>
      </c>
      <c r="AC35" s="240"/>
      <c r="AD35" s="240" t="s">
        <v>204</v>
      </c>
      <c r="AE35" s="241">
        <v>5.7702178807125935E-2</v>
      </c>
      <c r="AF35" s="241">
        <v>-4.2899690826657774E-2</v>
      </c>
      <c r="AG35" s="240"/>
      <c r="AH35" s="240" t="s">
        <v>204</v>
      </c>
      <c r="AI35" s="241">
        <v>3.5561986624737897E-2</v>
      </c>
      <c r="AJ35" s="241">
        <v>-1.7596698122723069E-2</v>
      </c>
      <c r="AK35" s="240"/>
      <c r="AL35" s="244" t="s">
        <v>226</v>
      </c>
      <c r="AM35" s="245">
        <v>2022</v>
      </c>
    </row>
    <row r="36" spans="1:39" ht="15" customHeight="1" thickBo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40" t="s">
        <v>205</v>
      </c>
      <c r="AA36" s="241">
        <v>-2.6407888128539979E-3</v>
      </c>
      <c r="AB36" s="241">
        <v>5.0830838375992473E-3</v>
      </c>
      <c r="AC36" s="240"/>
      <c r="AD36" s="240" t="s">
        <v>205</v>
      </c>
      <c r="AE36" s="241">
        <v>3.552762386362019E-2</v>
      </c>
      <c r="AF36" s="241">
        <v>-4.7422795923507836E-2</v>
      </c>
      <c r="AG36" s="240"/>
      <c r="AH36" s="240" t="s">
        <v>205</v>
      </c>
      <c r="AI36" s="241">
        <v>1.2245191833654018E-2</v>
      </c>
      <c r="AJ36" s="241">
        <v>-1.5256137090447481E-2</v>
      </c>
      <c r="AK36" s="240"/>
      <c r="AL36" s="246" t="s">
        <v>227</v>
      </c>
      <c r="AM36" s="247">
        <v>2021</v>
      </c>
    </row>
    <row r="37" spans="1:39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40" t="s">
        <v>206</v>
      </c>
      <c r="AA37" s="241">
        <v>2.8855395171990778E-2</v>
      </c>
      <c r="AB37" s="241">
        <v>-1.284478356427286E-2</v>
      </c>
      <c r="AC37" s="240"/>
      <c r="AD37" s="240" t="s">
        <v>206</v>
      </c>
      <c r="AE37" s="241">
        <v>5.0681658217141885E-2</v>
      </c>
      <c r="AF37" s="241">
        <v>-5.55630587123494E-2</v>
      </c>
      <c r="AG37" s="240"/>
      <c r="AH37" s="240" t="s">
        <v>206</v>
      </c>
      <c r="AI37" s="241">
        <v>4.1217445412865886E-2</v>
      </c>
      <c r="AJ37" s="241">
        <v>-3.2306988207925116E-2</v>
      </c>
      <c r="AK37" s="240"/>
    </row>
    <row r="38" spans="1:39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40" t="s">
        <v>207</v>
      </c>
      <c r="AA38" s="241">
        <v>6.8715312845533699E-2</v>
      </c>
      <c r="AB38" s="241">
        <v>-1.2023722822037683E-2</v>
      </c>
      <c r="AC38" s="240"/>
      <c r="AD38" s="240" t="s">
        <v>207</v>
      </c>
      <c r="AE38" s="241">
        <v>6.7634882360427612E-2</v>
      </c>
      <c r="AF38" s="241">
        <v>-5.2026269293068451E-2</v>
      </c>
      <c r="AG38" s="240"/>
      <c r="AH38" s="240" t="s">
        <v>207</v>
      </c>
      <c r="AI38" s="241">
        <v>6.8522051849220555E-2</v>
      </c>
      <c r="AJ38" s="241">
        <v>-2.7999117117938396E-2</v>
      </c>
      <c r="AK38" s="240"/>
    </row>
    <row r="39" spans="1:39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40" t="s">
        <v>208</v>
      </c>
      <c r="AA39" s="241">
        <v>9.2903636992539868E-2</v>
      </c>
      <c r="AB39" s="241">
        <v>1.3513406253361638E-2</v>
      </c>
      <c r="AC39" s="240"/>
      <c r="AD39" s="240" t="s">
        <v>208</v>
      </c>
      <c r="AE39" s="241">
        <v>8.0935625370566977E-2</v>
      </c>
      <c r="AF39" s="241">
        <v>-2.376697641821451E-2</v>
      </c>
      <c r="AG39" s="240"/>
      <c r="AH39" s="240" t="s">
        <v>208</v>
      </c>
      <c r="AI39" s="241">
        <v>8.6158597028014441E-2</v>
      </c>
      <c r="AJ39" s="241">
        <v>8.4440500189259633E-4</v>
      </c>
      <c r="AK39" s="240"/>
    </row>
    <row r="40" spans="1:39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40" t="s">
        <v>209</v>
      </c>
      <c r="AA40" s="241">
        <v>0.10074488478716503</v>
      </c>
      <c r="AB40" s="241">
        <v>1.4873865078394033E-2</v>
      </c>
      <c r="AC40" s="240"/>
      <c r="AD40" s="240" t="s">
        <v>209</v>
      </c>
      <c r="AE40" s="241">
        <v>8.4121339467344292E-2</v>
      </c>
      <c r="AF40" s="241">
        <v>-2.3986076114950662E-2</v>
      </c>
      <c r="AG40" s="240"/>
      <c r="AH40" s="240" t="s">
        <v>209</v>
      </c>
      <c r="AI40" s="241">
        <v>9.8328483445521045E-2</v>
      </c>
      <c r="AJ40" s="241">
        <v>2.2550924456453457E-4</v>
      </c>
      <c r="AK40" s="240"/>
    </row>
    <row r="41" spans="1:39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40" t="s">
        <v>210</v>
      </c>
      <c r="AA41" s="241">
        <v>9.4909456423107053E-2</v>
      </c>
      <c r="AB41" s="241">
        <v>1.2042047645319798E-2</v>
      </c>
      <c r="AC41" s="240"/>
      <c r="AD41" s="240" t="s">
        <v>210</v>
      </c>
      <c r="AE41" s="241">
        <v>7.7750834127204627E-2</v>
      </c>
      <c r="AF41" s="241">
        <v>-2.5859921395592948E-2</v>
      </c>
      <c r="AG41" s="240"/>
      <c r="AH41" s="240" t="s">
        <v>210</v>
      </c>
      <c r="AI41" s="241">
        <v>9.940200064407477E-2</v>
      </c>
      <c r="AJ41" s="241">
        <v>-3.2136817372885674E-3</v>
      </c>
      <c r="AK41" s="240"/>
    </row>
    <row r="42" spans="1:39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40" t="s">
        <v>211</v>
      </c>
      <c r="AA42" s="241">
        <v>9.0290162283593392E-2</v>
      </c>
      <c r="AC42" s="240"/>
      <c r="AD42" s="240" t="s">
        <v>211</v>
      </c>
      <c r="AE42" s="241">
        <v>6.8637918315036045E-2</v>
      </c>
      <c r="AG42" s="240"/>
      <c r="AH42" s="240" t="s">
        <v>211</v>
      </c>
      <c r="AI42" s="241">
        <v>9.2844062944951983E-2</v>
      </c>
      <c r="AK42" s="240"/>
    </row>
    <row r="43" spans="1:39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40" t="s">
        <v>212</v>
      </c>
      <c r="AA43" s="241">
        <v>8.2150303625241602E-2</v>
      </c>
      <c r="AC43" s="240"/>
      <c r="AD43" s="240" t="s">
        <v>212</v>
      </c>
      <c r="AE43" s="241">
        <v>5.6846746119525449E-2</v>
      </c>
      <c r="AG43" s="240"/>
      <c r="AH43" s="240" t="s">
        <v>212</v>
      </c>
      <c r="AI43" s="241">
        <v>8.5496124241785196E-2</v>
      </c>
      <c r="AK43" s="240"/>
    </row>
    <row r="44" spans="1:39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40" t="s">
        <v>213</v>
      </c>
      <c r="AA44" s="241">
        <v>7.0817381667195894E-2</v>
      </c>
      <c r="AC44" s="240"/>
      <c r="AD44" s="240" t="s">
        <v>213</v>
      </c>
      <c r="AE44" s="241">
        <v>4.1841214184188825E-2</v>
      </c>
      <c r="AG44" s="240"/>
      <c r="AH44" s="240" t="s">
        <v>213</v>
      </c>
      <c r="AI44" s="241">
        <v>7.0526888604864404E-2</v>
      </c>
      <c r="AK44" s="240"/>
    </row>
    <row r="45" spans="1:39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40" t="s">
        <v>214</v>
      </c>
      <c r="AA45" s="241">
        <v>6.1954659598844726E-2</v>
      </c>
      <c r="AC45" s="240"/>
      <c r="AD45" s="240" t="s">
        <v>214</v>
      </c>
      <c r="AE45" s="241">
        <v>3.0319697512395861E-2</v>
      </c>
      <c r="AG45" s="240"/>
      <c r="AH45" s="240" t="s">
        <v>214</v>
      </c>
      <c r="AI45" s="241">
        <v>6.2552353605993996E-2</v>
      </c>
      <c r="AK45" s="240"/>
    </row>
    <row r="46" spans="1:39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40" t="s">
        <v>215</v>
      </c>
      <c r="AA46" s="241">
        <v>5.6370216489294196E-2</v>
      </c>
      <c r="AC46" s="240"/>
      <c r="AD46" s="240" t="s">
        <v>215</v>
      </c>
      <c r="AE46" s="241">
        <v>2.2421777253976812E-2</v>
      </c>
      <c r="AG46" s="240"/>
      <c r="AH46" s="240" t="s">
        <v>215</v>
      </c>
      <c r="AI46" s="241">
        <v>5.6038250010495713E-2</v>
      </c>
      <c r="AK46" s="240"/>
    </row>
    <row r="47" spans="1:39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</row>
    <row r="48" spans="1:39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</row>
    <row r="49" spans="1:25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</row>
    <row r="50" spans="1:25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</row>
    <row r="51" spans="1:25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</row>
    <row r="52" spans="1:25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</row>
    <row r="53" spans="1:25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</row>
    <row r="54" spans="1:25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</row>
    <row r="55" spans="1:25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25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25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25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  <row r="59" spans="1:25" ht="1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F3D1-572F-41B1-AB6B-5C7056E70F80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0" customWidth="1"/>
    <col min="26" max="27" width="12.88671875" style="230" customWidth="1"/>
    <col min="28" max="28" width="12.88671875" style="39" customWidth="1"/>
    <col min="29" max="29" width="12.88671875" style="231" customWidth="1"/>
    <col min="30" max="31" width="12.88671875" style="39" customWidth="1"/>
    <col min="32" max="32" width="12.88671875" style="231" customWidth="1"/>
    <col min="33" max="34" width="12.88671875" style="39" customWidth="1"/>
    <col min="35" max="35" width="12.88671875" style="231" customWidth="1"/>
    <col min="36" max="41" width="12.88671875" style="39" customWidth="1"/>
    <col min="42" max="45" width="12.88671875" style="230" customWidth="1"/>
    <col min="46" max="63" width="12.88671875" style="151" customWidth="1"/>
    <col min="64" max="16384" width="11.44140625" style="151"/>
  </cols>
  <sheetData>
    <row r="1" spans="1:42" ht="24.6">
      <c r="B1" s="228" t="s">
        <v>228</v>
      </c>
      <c r="C1" s="229"/>
      <c r="D1" s="229"/>
      <c r="E1" s="229"/>
      <c r="F1" s="229"/>
      <c r="G1" s="229"/>
      <c r="H1" s="229"/>
      <c r="J1" s="32"/>
      <c r="K1" s="32"/>
      <c r="L1" s="32"/>
      <c r="M1" s="32"/>
      <c r="N1" s="32"/>
      <c r="O1" s="32"/>
      <c r="P1" s="32"/>
      <c r="Q1" s="32"/>
      <c r="R1" s="32"/>
      <c r="S1" s="32"/>
      <c r="T1" s="229"/>
      <c r="U1" s="229"/>
      <c r="V1" s="229"/>
      <c r="W1" s="229"/>
      <c r="X1" s="229"/>
      <c r="Z1" s="230" t="s">
        <v>197</v>
      </c>
      <c r="AB1" s="39" t="s">
        <v>229</v>
      </c>
    </row>
    <row r="2" spans="1:42" ht="15" customHeight="1">
      <c r="A2" s="32"/>
      <c r="B2" s="229"/>
      <c r="C2" s="229"/>
      <c r="D2" s="229"/>
      <c r="E2" s="229"/>
      <c r="F2" s="229"/>
      <c r="G2" s="229"/>
      <c r="H2" s="229"/>
      <c r="J2" s="32"/>
      <c r="K2" s="32"/>
      <c r="L2" s="32"/>
      <c r="M2" s="32"/>
      <c r="N2" s="32"/>
      <c r="O2" s="32"/>
      <c r="P2" s="32"/>
      <c r="Q2" s="32"/>
      <c r="R2" s="32"/>
      <c r="S2" s="32"/>
      <c r="T2" s="229"/>
      <c r="U2" s="229"/>
      <c r="V2" s="229"/>
      <c r="W2" s="229"/>
      <c r="X2" s="229"/>
      <c r="Z2" s="230" t="s">
        <v>198</v>
      </c>
      <c r="AB2" s="39" t="s">
        <v>230</v>
      </c>
    </row>
    <row r="3" spans="1:42" ht="15" customHeight="1">
      <c r="A3" s="229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Z3" s="230" t="s">
        <v>199</v>
      </c>
      <c r="AB3" s="39" t="s">
        <v>231</v>
      </c>
    </row>
    <row r="4" spans="1:42" ht="15" customHeight="1">
      <c r="A4" s="229"/>
      <c r="B4" s="229"/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AB4" s="39" t="s">
        <v>232</v>
      </c>
    </row>
    <row r="5" spans="1:42" ht="15" customHeight="1">
      <c r="A5" s="229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AB5" s="39" t="s">
        <v>233</v>
      </c>
    </row>
    <row r="6" spans="1:42" ht="15" customHeight="1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3" t="s">
        <v>200</v>
      </c>
      <c r="Z6" s="234" t="s">
        <v>201</v>
      </c>
      <c r="AA6" s="234"/>
    </row>
    <row r="7" spans="1:42" ht="15" customHeight="1">
      <c r="A7" s="229"/>
      <c r="B7" s="229"/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AA7" s="235">
        <v>2019</v>
      </c>
      <c r="AB7" s="248" t="s">
        <v>201</v>
      </c>
      <c r="AE7" s="248" t="s">
        <v>202</v>
      </c>
      <c r="AH7" s="248" t="s">
        <v>203</v>
      </c>
      <c r="AP7" s="235">
        <v>2022</v>
      </c>
    </row>
    <row r="8" spans="1:42" ht="15" customHeight="1" thickBot="1">
      <c r="A8" s="229"/>
      <c r="B8" s="229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Z8" s="230" t="s">
        <v>204</v>
      </c>
      <c r="AA8" s="236">
        <v>46820440</v>
      </c>
      <c r="AP8" s="236">
        <v>8185760</v>
      </c>
    </row>
    <row r="9" spans="1:42" ht="15" customHeight="1">
      <c r="A9" s="229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Z9" s="230" t="s">
        <v>205</v>
      </c>
      <c r="AA9" s="236">
        <v>44583561</v>
      </c>
      <c r="AB9" s="249">
        <v>44317</v>
      </c>
      <c r="AC9" s="231">
        <v>522.706906</v>
      </c>
      <c r="AE9" s="249">
        <v>44317</v>
      </c>
      <c r="AF9" s="231">
        <v>161.265244</v>
      </c>
      <c r="AH9" s="249">
        <v>44317</v>
      </c>
      <c r="AI9" s="231">
        <v>79.880838999999995</v>
      </c>
      <c r="AK9" s="250" t="s">
        <v>224</v>
      </c>
      <c r="AL9" s="251">
        <v>2022</v>
      </c>
      <c r="AP9" s="236">
        <v>7406116</v>
      </c>
    </row>
    <row r="10" spans="1:42" ht="15" customHeight="1" thickBot="1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Z10" s="230" t="s">
        <v>206</v>
      </c>
      <c r="AA10" s="236">
        <v>48353601</v>
      </c>
      <c r="AB10" s="249">
        <v>44348</v>
      </c>
      <c r="AC10" s="231">
        <v>527.37724200000002</v>
      </c>
      <c r="AE10" s="249">
        <v>44348</v>
      </c>
      <c r="AF10" s="231">
        <v>161.762745</v>
      </c>
      <c r="AH10" s="249">
        <v>44348</v>
      </c>
      <c r="AI10" s="231">
        <v>80.977176999999998</v>
      </c>
      <c r="AK10" s="252" t="s">
        <v>234</v>
      </c>
      <c r="AL10" s="253">
        <v>2021</v>
      </c>
      <c r="AP10" s="236">
        <v>6819146</v>
      </c>
    </row>
    <row r="11" spans="1:42" ht="15" customHeight="1">
      <c r="A11" s="229"/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Z11" s="230" t="s">
        <v>207</v>
      </c>
      <c r="AA11" s="236">
        <v>46400443</v>
      </c>
      <c r="AB11" s="249">
        <v>44378</v>
      </c>
      <c r="AC11" s="231">
        <v>531.21098400000005</v>
      </c>
      <c r="AE11" s="249">
        <v>44378</v>
      </c>
      <c r="AF11" s="231">
        <v>162.63255899999999</v>
      </c>
      <c r="AH11" s="249">
        <v>44378</v>
      </c>
      <c r="AI11" s="231">
        <v>82.306852000000006</v>
      </c>
      <c r="AP11" s="236">
        <v>7881967</v>
      </c>
    </row>
    <row r="12" spans="1:42" ht="15" customHeight="1">
      <c r="A12" s="229"/>
      <c r="B12" s="229"/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Z12" s="230" t="s">
        <v>208</v>
      </c>
      <c r="AA12" s="236">
        <v>51071331</v>
      </c>
      <c r="AB12" s="249">
        <v>44409</v>
      </c>
      <c r="AC12" s="231">
        <v>537.04507799999999</v>
      </c>
      <c r="AE12" s="249">
        <v>44409</v>
      </c>
      <c r="AF12" s="231">
        <v>165.14293799999999</v>
      </c>
      <c r="AH12" s="249">
        <v>44409</v>
      </c>
      <c r="AI12" s="231">
        <v>84.045151000000004</v>
      </c>
      <c r="AP12" s="236">
        <v>8087600</v>
      </c>
    </row>
    <row r="13" spans="1:42" ht="15" customHeight="1">
      <c r="A13" s="229"/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Z13" s="230" t="s">
        <v>209</v>
      </c>
      <c r="AA13" s="236">
        <v>47139627</v>
      </c>
      <c r="AB13" s="249">
        <v>44440</v>
      </c>
      <c r="AC13" s="231">
        <v>538.74828400000001</v>
      </c>
      <c r="AE13" s="249">
        <v>44440</v>
      </c>
      <c r="AF13" s="231">
        <v>166.10875799999999</v>
      </c>
      <c r="AH13" s="249">
        <v>44440</v>
      </c>
      <c r="AI13" s="231">
        <v>84.124979999999994</v>
      </c>
      <c r="AP13" s="236">
        <v>7884812</v>
      </c>
    </row>
    <row r="14" spans="1:42" ht="15" customHeight="1">
      <c r="A14" s="229"/>
      <c r="B14" s="229"/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Z14" s="230" t="s">
        <v>210</v>
      </c>
      <c r="AA14" s="236">
        <v>48818378</v>
      </c>
      <c r="AB14" s="249">
        <v>44470</v>
      </c>
      <c r="AC14" s="231">
        <v>539.75075300000003</v>
      </c>
      <c r="AE14" s="249">
        <v>44470</v>
      </c>
      <c r="AF14" s="231">
        <v>167.314605</v>
      </c>
      <c r="AH14" s="249">
        <v>44470</v>
      </c>
      <c r="AI14" s="231">
        <v>84.137287999999998</v>
      </c>
      <c r="AP14" s="236">
        <v>7117785</v>
      </c>
    </row>
    <row r="15" spans="1:42" ht="15" customHeight="1">
      <c r="A15" s="229"/>
      <c r="B15" s="229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Z15" s="230" t="s">
        <v>211</v>
      </c>
      <c r="AA15" s="236">
        <v>48198107</v>
      </c>
      <c r="AB15" s="249">
        <v>44501</v>
      </c>
      <c r="AC15" s="231">
        <v>541.77923399999997</v>
      </c>
      <c r="AE15" s="249">
        <v>44501</v>
      </c>
      <c r="AF15" s="231">
        <v>169.77769900000001</v>
      </c>
      <c r="AH15" s="249">
        <v>44501</v>
      </c>
      <c r="AI15" s="231">
        <v>83.789527000000007</v>
      </c>
      <c r="AP15" s="236"/>
    </row>
    <row r="16" spans="1:42" ht="15" customHeight="1">
      <c r="A16" s="229"/>
      <c r="B16" s="229"/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Z16" s="230" t="s">
        <v>212</v>
      </c>
      <c r="AA16" s="236">
        <v>46635887</v>
      </c>
      <c r="AB16" s="249">
        <v>44531</v>
      </c>
      <c r="AC16" s="231">
        <v>544.40165500000001</v>
      </c>
      <c r="AE16" s="249">
        <v>44531</v>
      </c>
      <c r="AF16" s="231">
        <v>170.85990699999999</v>
      </c>
      <c r="AH16" s="249">
        <v>44531</v>
      </c>
      <c r="AI16" s="231">
        <v>84.980694999999997</v>
      </c>
      <c r="AP16" s="236"/>
    </row>
    <row r="17" spans="1:42" ht="15" customHeight="1">
      <c r="A17" s="229"/>
      <c r="B17" s="229"/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Z17" s="230" t="s">
        <v>213</v>
      </c>
      <c r="AA17" s="236">
        <v>48624088</v>
      </c>
      <c r="AB17" s="249">
        <v>44562</v>
      </c>
      <c r="AC17" s="231">
        <v>548.66491099999996</v>
      </c>
      <c r="AE17" s="249">
        <v>44562</v>
      </c>
      <c r="AF17" s="231">
        <v>172.822993</v>
      </c>
      <c r="AH17" s="249">
        <v>44562</v>
      </c>
      <c r="AI17" s="231">
        <v>86.689920000000001</v>
      </c>
      <c r="AP17" s="236"/>
    </row>
    <row r="18" spans="1:42" ht="15" customHeight="1">
      <c r="A18" s="229"/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Z18" s="230" t="s">
        <v>214</v>
      </c>
      <c r="AA18" s="236">
        <v>43594127</v>
      </c>
      <c r="AB18" s="249">
        <v>44593</v>
      </c>
      <c r="AC18" s="231">
        <v>552.14293599999996</v>
      </c>
      <c r="AE18" s="249">
        <v>44593</v>
      </c>
      <c r="AF18" s="231">
        <v>174.63856899999999</v>
      </c>
      <c r="AH18" s="249">
        <v>44593</v>
      </c>
      <c r="AI18" s="231">
        <v>88.001256999999995</v>
      </c>
      <c r="AP18" s="236"/>
    </row>
    <row r="19" spans="1:42" ht="15" customHeigh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Z19" s="230" t="s">
        <v>215</v>
      </c>
      <c r="AA19" s="236">
        <v>43965686</v>
      </c>
      <c r="AB19" s="249">
        <v>44621</v>
      </c>
      <c r="AC19" s="231">
        <v>551.66938400000004</v>
      </c>
      <c r="AE19" s="249">
        <v>44621</v>
      </c>
      <c r="AF19" s="231">
        <v>175.33267499999999</v>
      </c>
      <c r="AH19" s="249">
        <v>44621</v>
      </c>
      <c r="AI19" s="231">
        <v>87.711380000000005</v>
      </c>
      <c r="AP19" s="236"/>
    </row>
    <row r="20" spans="1:42" ht="15" customHeight="1">
      <c r="A20" s="229"/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AB20" s="249">
        <v>44652</v>
      </c>
      <c r="AC20" s="231">
        <v>554.72084099999995</v>
      </c>
      <c r="AE20" s="249">
        <v>44652</v>
      </c>
      <c r="AF20" s="231">
        <v>177.67643899999999</v>
      </c>
      <c r="AH20" s="249">
        <v>44652</v>
      </c>
      <c r="AI20" s="231">
        <v>88.352429000000001</v>
      </c>
      <c r="AP20" s="236"/>
    </row>
    <row r="21" spans="1:42" ht="15" customHeight="1">
      <c r="A21" s="229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AB21" s="249">
        <v>44682</v>
      </c>
      <c r="AC21" s="231">
        <v>560.560295</v>
      </c>
      <c r="AE21" s="249">
        <v>44682</v>
      </c>
      <c r="AF21" s="231">
        <v>179.30379099999999</v>
      </c>
      <c r="AH21" s="249">
        <v>44682</v>
      </c>
      <c r="AI21" s="231">
        <v>89.661679000000007</v>
      </c>
    </row>
    <row r="22" spans="1:42" ht="15" customHeigh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AB22" s="249">
        <v>44714</v>
      </c>
      <c r="AC22" s="231">
        <v>563.88575800000001</v>
      </c>
      <c r="AE22" s="249">
        <v>44714</v>
      </c>
      <c r="AF22" s="231">
        <v>180.98386099999999</v>
      </c>
      <c r="AH22" s="249">
        <v>44714</v>
      </c>
      <c r="AI22" s="231">
        <v>90.556487000000004</v>
      </c>
    </row>
    <row r="23" spans="1:42" ht="15" customHeight="1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AB23" s="249">
        <v>44746</v>
      </c>
      <c r="AC23" s="231">
        <v>565.98780199999999</v>
      </c>
      <c r="AE23" s="249">
        <v>44746</v>
      </c>
      <c r="AF23" s="231">
        <v>182.73262700000001</v>
      </c>
      <c r="AH23" s="249">
        <v>44746</v>
      </c>
      <c r="AI23" s="231">
        <v>90.760827000000006</v>
      </c>
    </row>
    <row r="24" spans="1:42" ht="15" customHeigh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AB24" s="249">
        <v>44778</v>
      </c>
      <c r="AC24" s="231">
        <v>564.38430900000003</v>
      </c>
      <c r="AE24" s="249">
        <v>44778</v>
      </c>
      <c r="AF24" s="231">
        <v>181.57939099999999</v>
      </c>
      <c r="AH24" s="249">
        <v>44778</v>
      </c>
      <c r="AI24" s="231">
        <v>90.884389999999996</v>
      </c>
    </row>
    <row r="25" spans="1:42" ht="15" customHeight="1">
      <c r="A25" s="229"/>
      <c r="B25" s="229"/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AB25" s="254"/>
      <c r="AE25" s="254"/>
      <c r="AH25" s="254"/>
    </row>
    <row r="26" spans="1:42" ht="15" customHeight="1">
      <c r="A26" s="229"/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AB26" s="254"/>
      <c r="AE26" s="254"/>
      <c r="AH26" s="254"/>
    </row>
    <row r="27" spans="1:42" ht="1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AB27" s="254"/>
      <c r="AE27" s="254"/>
      <c r="AH27" s="254"/>
    </row>
    <row r="28" spans="1:42" ht="15" customHeight="1">
      <c r="A28" s="229"/>
      <c r="B28" s="229"/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AB28" s="254"/>
      <c r="AE28" s="254"/>
      <c r="AH28" s="254"/>
    </row>
    <row r="29" spans="1:42" ht="15" customHeight="1">
      <c r="A29" s="229"/>
      <c r="B29" s="229"/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AB29" s="254"/>
      <c r="AE29" s="254"/>
      <c r="AH29" s="254"/>
    </row>
    <row r="30" spans="1:42" ht="15" customHeight="1">
      <c r="A30" s="229"/>
      <c r="B30" s="229"/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AB30" s="254"/>
      <c r="AE30" s="254"/>
      <c r="AH30" s="254"/>
    </row>
    <row r="31" spans="1:42" ht="15" customHeight="1">
      <c r="A31" s="229"/>
      <c r="B31" s="229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AB31" s="254"/>
      <c r="AE31" s="254"/>
      <c r="AH31" s="254"/>
    </row>
    <row r="32" spans="1:42" ht="15" customHeight="1">
      <c r="A32" s="229"/>
      <c r="B32" s="229"/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AB32" s="254"/>
      <c r="AE32" s="254"/>
      <c r="AH32" s="254"/>
    </row>
    <row r="33" spans="1:42" ht="15" customHeight="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Z33" s="234" t="s">
        <v>216</v>
      </c>
      <c r="AA33" s="234"/>
    </row>
    <row r="34" spans="1:42" ht="15" customHeight="1">
      <c r="A34" s="229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AA34" s="235">
        <v>2019</v>
      </c>
      <c r="AB34" s="248" t="s">
        <v>216</v>
      </c>
      <c r="AE34" s="248" t="s">
        <v>217</v>
      </c>
      <c r="AH34" s="248" t="s">
        <v>235</v>
      </c>
      <c r="AP34" s="235">
        <v>2022</v>
      </c>
    </row>
    <row r="35" spans="1:42" ht="15" customHeight="1" thickBot="1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Z35" s="230" t="s">
        <v>204</v>
      </c>
      <c r="AA35" s="236">
        <v>21616722</v>
      </c>
      <c r="AP35" s="236">
        <v>1460985</v>
      </c>
    </row>
    <row r="36" spans="1:42" ht="15" customHeight="1">
      <c r="A36" s="229"/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Z36" s="230" t="s">
        <v>205</v>
      </c>
      <c r="AA36" s="236">
        <v>21387737</v>
      </c>
      <c r="AB36" s="249">
        <v>44317</v>
      </c>
      <c r="AC36" s="231">
        <v>271.17265500000002</v>
      </c>
      <c r="AE36" s="249">
        <v>44317</v>
      </c>
      <c r="AF36" s="231">
        <v>199.80040500000001</v>
      </c>
      <c r="AH36" s="249">
        <v>44317</v>
      </c>
      <c r="AI36" s="231">
        <v>17.345535000000002</v>
      </c>
      <c r="AK36" s="250" t="s">
        <v>226</v>
      </c>
      <c r="AL36" s="251">
        <v>2022</v>
      </c>
      <c r="AP36" s="236">
        <v>1349473</v>
      </c>
    </row>
    <row r="37" spans="1:42" ht="15" customHeight="1" thickBot="1">
      <c r="A37" s="229"/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Z37" s="230" t="s">
        <v>206</v>
      </c>
      <c r="AA37" s="236">
        <v>23910619</v>
      </c>
      <c r="AB37" s="249">
        <v>44348</v>
      </c>
      <c r="AC37" s="231">
        <v>274.06256999999999</v>
      </c>
      <c r="AE37" s="249">
        <v>44348</v>
      </c>
      <c r="AF37" s="231">
        <v>201.31011799999999</v>
      </c>
      <c r="AH37" s="249">
        <v>44348</v>
      </c>
      <c r="AI37" s="231">
        <v>17.552098999999998</v>
      </c>
      <c r="AK37" s="252" t="s">
        <v>236</v>
      </c>
      <c r="AL37" s="253">
        <v>2021</v>
      </c>
      <c r="AP37" s="236">
        <v>1386654</v>
      </c>
    </row>
    <row r="38" spans="1:42" ht="15" customHeight="1">
      <c r="A38" s="229"/>
      <c r="B38" s="229"/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Z38" s="230" t="s">
        <v>207</v>
      </c>
      <c r="AA38" s="236">
        <v>23932607</v>
      </c>
      <c r="AB38" s="249">
        <v>44378</v>
      </c>
      <c r="AC38" s="231">
        <v>275.44546300000002</v>
      </c>
      <c r="AE38" s="249">
        <v>44378</v>
      </c>
      <c r="AF38" s="231">
        <v>201.99906300000001</v>
      </c>
      <c r="AH38" s="249">
        <v>44378</v>
      </c>
      <c r="AI38" s="231">
        <v>17.700386000000002</v>
      </c>
      <c r="AP38" s="236">
        <v>1474935</v>
      </c>
    </row>
    <row r="39" spans="1:42" ht="1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Z39" s="230" t="s">
        <v>208</v>
      </c>
      <c r="AA39" s="236">
        <v>25421795</v>
      </c>
      <c r="AB39" s="249">
        <v>44409</v>
      </c>
      <c r="AC39" s="231">
        <v>276.747367</v>
      </c>
      <c r="AE39" s="249">
        <v>44409</v>
      </c>
      <c r="AF39" s="231">
        <v>202.157746</v>
      </c>
      <c r="AH39" s="249">
        <v>44409</v>
      </c>
      <c r="AI39" s="231">
        <v>17.774260999999999</v>
      </c>
      <c r="AP39" s="236">
        <v>1604300</v>
      </c>
    </row>
    <row r="40" spans="1:42" ht="15" customHeight="1">
      <c r="A40" s="229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Z40" s="230" t="s">
        <v>209</v>
      </c>
      <c r="AA40" s="236">
        <v>23125768</v>
      </c>
      <c r="AB40" s="249">
        <v>44440</v>
      </c>
      <c r="AC40" s="231">
        <v>277.17386299999998</v>
      </c>
      <c r="AE40" s="249">
        <v>44440</v>
      </c>
      <c r="AF40" s="231">
        <v>201.62899400000001</v>
      </c>
      <c r="AH40" s="249">
        <v>44440</v>
      </c>
      <c r="AI40" s="231">
        <v>17.816631999999998</v>
      </c>
      <c r="AP40" s="236">
        <v>1474713</v>
      </c>
    </row>
    <row r="41" spans="1:42" ht="15" customHeight="1">
      <c r="A41" s="229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Z41" s="230" t="s">
        <v>210</v>
      </c>
      <c r="AA41" s="236">
        <v>24306034</v>
      </c>
      <c r="AB41" s="249">
        <v>44470</v>
      </c>
      <c r="AC41" s="231">
        <v>276.67334599999998</v>
      </c>
      <c r="AE41" s="249">
        <v>44470</v>
      </c>
      <c r="AF41" s="231">
        <v>200.251473</v>
      </c>
      <c r="AH41" s="249">
        <v>44470</v>
      </c>
      <c r="AI41" s="231">
        <v>17.741454999999998</v>
      </c>
      <c r="AP41" s="236">
        <v>1518965</v>
      </c>
    </row>
    <row r="42" spans="1:42" ht="15" customHeight="1">
      <c r="A42" s="229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Z42" s="230" t="s">
        <v>211</v>
      </c>
      <c r="AA42" s="236">
        <v>21902550</v>
      </c>
      <c r="AB42" s="249">
        <v>44501</v>
      </c>
      <c r="AC42" s="231">
        <v>276.22528</v>
      </c>
      <c r="AE42" s="249">
        <v>44501</v>
      </c>
      <c r="AF42" s="231">
        <v>198.95327700000001</v>
      </c>
      <c r="AH42" s="249">
        <v>44501</v>
      </c>
      <c r="AI42" s="231">
        <v>17.724955000000001</v>
      </c>
      <c r="AP42" s="236"/>
    </row>
    <row r="43" spans="1:42" ht="15" customHeight="1">
      <c r="A43" s="229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Z43" s="230" t="s">
        <v>212</v>
      </c>
      <c r="AA43" s="236">
        <v>21969911</v>
      </c>
      <c r="AB43" s="249">
        <v>44531</v>
      </c>
      <c r="AC43" s="231">
        <v>276.19818800000002</v>
      </c>
      <c r="AE43" s="249">
        <v>44531</v>
      </c>
      <c r="AF43" s="231">
        <v>197.95181099999999</v>
      </c>
      <c r="AH43" s="249">
        <v>44531</v>
      </c>
      <c r="AI43" s="231">
        <v>17.709254999999999</v>
      </c>
      <c r="AP43" s="236"/>
    </row>
    <row r="44" spans="1:42" ht="15" customHeight="1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Z44" s="230" t="s">
        <v>213</v>
      </c>
      <c r="AA44" s="236">
        <v>23848860</v>
      </c>
      <c r="AB44" s="249">
        <v>44562</v>
      </c>
      <c r="AC44" s="231">
        <v>276.49715800000001</v>
      </c>
      <c r="AE44" s="249">
        <v>44562</v>
      </c>
      <c r="AF44" s="231">
        <v>197.236662</v>
      </c>
      <c r="AH44" s="249">
        <v>44562</v>
      </c>
      <c r="AI44" s="231">
        <v>17.683085999999999</v>
      </c>
      <c r="AP44" s="236"/>
    </row>
    <row r="45" spans="1:42" ht="15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Z45" s="230" t="s">
        <v>214</v>
      </c>
      <c r="AA45" s="236">
        <v>21694089</v>
      </c>
      <c r="AB45" s="249">
        <v>44593</v>
      </c>
      <c r="AC45" s="231">
        <v>276.41863699999999</v>
      </c>
      <c r="AE45" s="249">
        <v>44593</v>
      </c>
      <c r="AF45" s="231">
        <v>196.424744</v>
      </c>
      <c r="AH45" s="249">
        <v>44593</v>
      </c>
      <c r="AI45" s="231">
        <v>17.665714000000001</v>
      </c>
      <c r="AP45" s="236"/>
    </row>
    <row r="46" spans="1:42" ht="15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Z46" s="230" t="s">
        <v>215</v>
      </c>
      <c r="AA46" s="236">
        <v>20944890</v>
      </c>
      <c r="AB46" s="249">
        <v>44621</v>
      </c>
      <c r="AC46" s="231">
        <v>275.33436399999999</v>
      </c>
      <c r="AE46" s="249">
        <v>44621</v>
      </c>
      <c r="AF46" s="231">
        <v>195.23077799999999</v>
      </c>
      <c r="AH46" s="249">
        <v>44621</v>
      </c>
      <c r="AI46" s="231">
        <v>17.569132</v>
      </c>
      <c r="AP46" s="236"/>
    </row>
    <row r="47" spans="1:42" ht="15" customHeight="1">
      <c r="A47" s="229"/>
      <c r="B47" s="229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AB47" s="249">
        <v>44652</v>
      </c>
      <c r="AC47" s="231">
        <v>275.10316799999998</v>
      </c>
      <c r="AE47" s="249">
        <v>44652</v>
      </c>
      <c r="AF47" s="231">
        <v>194.50659300000001</v>
      </c>
      <c r="AH47" s="249">
        <v>44652</v>
      </c>
      <c r="AI47" s="231">
        <v>17.545867999999999</v>
      </c>
      <c r="AP47" s="236"/>
    </row>
    <row r="48" spans="1:42" ht="15" customHeight="1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AB48" s="249">
        <v>44682</v>
      </c>
      <c r="AC48" s="231">
        <v>277.74408499999998</v>
      </c>
      <c r="AE48" s="249">
        <v>44682</v>
      </c>
      <c r="AF48" s="231">
        <v>195.98914300000001</v>
      </c>
      <c r="AH48" s="249">
        <v>44682</v>
      </c>
      <c r="AI48" s="231">
        <v>17.715394</v>
      </c>
    </row>
    <row r="49" spans="1:35" ht="15" customHeight="1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AB49" s="249">
        <v>44714</v>
      </c>
      <c r="AC49" s="231">
        <v>278.24818900000002</v>
      </c>
      <c r="AE49" s="249">
        <v>44714</v>
      </c>
      <c r="AF49" s="231">
        <v>195.573759</v>
      </c>
      <c r="AH49" s="249">
        <v>44714</v>
      </c>
      <c r="AI49" s="231">
        <v>17.711227999999998</v>
      </c>
    </row>
    <row r="50" spans="1:35" ht="15" customHeight="1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AB50" s="249">
        <v>44746</v>
      </c>
      <c r="AC50" s="231">
        <v>278.14271100000002</v>
      </c>
      <c r="AE50" s="249">
        <v>44746</v>
      </c>
      <c r="AF50" s="231">
        <v>194.94725399999999</v>
      </c>
      <c r="AH50" s="249">
        <v>44746</v>
      </c>
      <c r="AI50" s="231">
        <v>17.676144000000001</v>
      </c>
    </row>
    <row r="51" spans="1:35" ht="15" customHeight="1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AB51" s="249">
        <v>44778</v>
      </c>
      <c r="AC51" s="231">
        <v>277.53878700000001</v>
      </c>
      <c r="AE51" s="249">
        <v>44778</v>
      </c>
      <c r="AF51" s="231">
        <v>194.333505</v>
      </c>
      <c r="AH51" s="249">
        <v>44778</v>
      </c>
      <c r="AI51" s="231">
        <v>17.681687</v>
      </c>
    </row>
    <row r="52" spans="1:35" ht="15" customHeight="1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AB52" s="254"/>
      <c r="AE52" s="254"/>
      <c r="AH52" s="254"/>
    </row>
    <row r="53" spans="1:35" ht="15" customHeight="1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AB53" s="254"/>
      <c r="AE53" s="254"/>
      <c r="AH53" s="254"/>
    </row>
    <row r="54" spans="1:35" ht="15" customHeight="1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Z54" s="236"/>
      <c r="AA54" s="236"/>
      <c r="AB54" s="254"/>
      <c r="AE54" s="254"/>
      <c r="AH54" s="254"/>
    </row>
    <row r="55" spans="1:35" ht="15" customHeight="1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Z55" s="236"/>
      <c r="AA55" s="236"/>
      <c r="AB55" s="254"/>
      <c r="AE55" s="254"/>
      <c r="AH55" s="254"/>
    </row>
    <row r="56" spans="1:35" ht="15" customHeight="1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Z56" s="236"/>
      <c r="AA56" s="236"/>
      <c r="AB56" s="254"/>
      <c r="AE56" s="254"/>
      <c r="AH56" s="254"/>
    </row>
    <row r="57" spans="1:35" ht="15" customHeight="1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Z57" s="236"/>
      <c r="AA57" s="236"/>
      <c r="AB57" s="254"/>
      <c r="AH57" s="254"/>
    </row>
    <row r="58" spans="1:35" ht="15" customHeight="1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Z58" s="236"/>
      <c r="AA58" s="236"/>
      <c r="AH58" s="254"/>
    </row>
    <row r="59" spans="1:35" ht="15" customHeight="1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Z59" s="236"/>
      <c r="AA59" s="236"/>
    </row>
    <row r="60" spans="1:35" ht="15" customHeight="1">
      <c r="Z60" s="236"/>
      <c r="AA60" s="236"/>
    </row>
    <row r="61" spans="1:35" ht="15" customHeight="1">
      <c r="Z61" s="236"/>
      <c r="AA61" s="236"/>
    </row>
    <row r="62" spans="1:35" ht="15" customHeight="1">
      <c r="Z62" s="236"/>
      <c r="AA62" s="236"/>
    </row>
    <row r="63" spans="1:35" ht="15" customHeight="1">
      <c r="Z63" s="236"/>
      <c r="AA63" s="236"/>
    </row>
    <row r="64" spans="1:35" ht="15" customHeight="1">
      <c r="Z64" s="236"/>
      <c r="AA64" s="236"/>
    </row>
    <row r="65" spans="26:27" ht="15" customHeight="1">
      <c r="Z65" s="236"/>
      <c r="AA65" s="236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C731-4496-407D-92C7-388471B694DF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24" customWidth="1"/>
    <col min="2" max="8" width="11.5546875" style="224" customWidth="1"/>
    <col min="9" max="9" width="3.6640625" style="224" customWidth="1"/>
    <col min="10" max="16" width="11.5546875" style="224" customWidth="1"/>
    <col min="17" max="17" width="3.6640625" style="224" customWidth="1"/>
    <col min="18" max="25" width="11.5546875" style="224" customWidth="1"/>
    <col min="26" max="26" width="12.88671875" style="240" customWidth="1"/>
    <col min="27" max="27" width="12.88671875" style="241" customWidth="1"/>
    <col min="28" max="29" width="12.88671875" style="240" customWidth="1"/>
    <col min="30" max="30" width="12.88671875" style="241" customWidth="1"/>
    <col min="31" max="32" width="12.88671875" style="240" customWidth="1"/>
    <col min="33" max="33" width="12.88671875" style="241" customWidth="1"/>
    <col min="34" max="43" width="12.88671875" style="240" customWidth="1"/>
    <col min="44" max="45" width="12.88671875" style="239" customWidth="1"/>
    <col min="46" max="47" width="12.88671875" style="259" customWidth="1"/>
    <col min="48" max="63" width="12.88671875" style="224" customWidth="1"/>
    <col min="64" max="16384" width="11.44140625" style="224"/>
  </cols>
  <sheetData>
    <row r="1" spans="1:36" ht="24.6">
      <c r="B1" s="228" t="s">
        <v>237</v>
      </c>
      <c r="C1" s="255"/>
      <c r="D1" s="255"/>
      <c r="E1" s="255"/>
      <c r="F1" s="255"/>
      <c r="G1" s="255"/>
      <c r="H1" s="255"/>
      <c r="I1" s="255"/>
      <c r="J1" s="255"/>
      <c r="K1" s="255"/>
      <c r="T1" s="238"/>
      <c r="U1" s="238"/>
      <c r="V1" s="238"/>
      <c r="W1" s="238"/>
      <c r="X1" s="238"/>
      <c r="Y1" s="238"/>
      <c r="Z1" s="240" t="s">
        <v>229</v>
      </c>
    </row>
    <row r="2" spans="1:36" ht="15" customHeight="1">
      <c r="A2" s="238"/>
      <c r="B2" s="238"/>
      <c r="C2" s="238"/>
      <c r="D2" s="238"/>
      <c r="E2" s="238"/>
      <c r="F2" s="238"/>
      <c r="G2" s="238"/>
      <c r="H2" s="238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38"/>
      <c r="U2" s="238"/>
      <c r="V2" s="238"/>
      <c r="W2" s="238"/>
      <c r="X2" s="238"/>
      <c r="Y2" s="238"/>
      <c r="Z2" s="240" t="s">
        <v>238</v>
      </c>
    </row>
    <row r="3" spans="1:36" ht="1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40" t="s">
        <v>239</v>
      </c>
    </row>
    <row r="4" spans="1:36" ht="1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Y4" s="238"/>
      <c r="Z4" s="240" t="s">
        <v>232</v>
      </c>
    </row>
    <row r="5" spans="1:36" ht="1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Y5" s="238"/>
      <c r="Z5" s="240" t="s">
        <v>233</v>
      </c>
    </row>
    <row r="6" spans="1:36" ht="1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3" t="s">
        <v>200</v>
      </c>
      <c r="Y6" s="238"/>
    </row>
    <row r="7" spans="1:36" ht="1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Y7" s="238"/>
      <c r="Z7" s="242" t="s">
        <v>201</v>
      </c>
      <c r="AC7" s="242" t="s">
        <v>202</v>
      </c>
      <c r="AF7" s="242" t="s">
        <v>203</v>
      </c>
    </row>
    <row r="8" spans="1:36" ht="1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AB8" s="256"/>
    </row>
    <row r="9" spans="1:36" ht="1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  <c r="Y9" s="238"/>
      <c r="Z9" s="257">
        <v>44317</v>
      </c>
      <c r="AA9" s="241">
        <v>-3.2296930744679743E-2</v>
      </c>
      <c r="AC9" s="257">
        <v>44317</v>
      </c>
      <c r="AD9" s="241">
        <v>-0.11998134809660414</v>
      </c>
      <c r="AF9" s="257">
        <v>44317</v>
      </c>
      <c r="AG9" s="241">
        <v>-3.7170017837479606E-2</v>
      </c>
      <c r="AI9" s="240" t="s">
        <v>224</v>
      </c>
      <c r="AJ9" s="240">
        <v>2022</v>
      </c>
    </row>
    <row r="10" spans="1:36" ht="1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57">
        <v>44348</v>
      </c>
      <c r="AA10" s="241">
        <v>-1.1005170745848858E-2</v>
      </c>
      <c r="AC10" s="257">
        <v>44348</v>
      </c>
      <c r="AD10" s="241">
        <v>-0.10232649483950539</v>
      </c>
      <c r="AF10" s="257">
        <v>44348</v>
      </c>
      <c r="AG10" s="241">
        <v>-1.2050849946496668E-2</v>
      </c>
      <c r="AI10" s="240" t="s">
        <v>234</v>
      </c>
      <c r="AJ10" s="240">
        <v>2021</v>
      </c>
    </row>
    <row r="11" spans="1:36" ht="1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  <c r="Z11" s="257">
        <v>44378</v>
      </c>
      <c r="AA11" s="241">
        <v>8.66948879794208E-3</v>
      </c>
      <c r="AC11" s="257">
        <v>44378</v>
      </c>
      <c r="AD11" s="241">
        <v>-8.4529350113766957E-2</v>
      </c>
      <c r="AF11" s="257">
        <v>44378</v>
      </c>
      <c r="AG11" s="241">
        <v>2.5150005073011385E-2</v>
      </c>
    </row>
    <row r="12" spans="1:36" ht="1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  <c r="X12" s="238"/>
      <c r="Y12" s="238"/>
      <c r="Z12" s="257">
        <v>44409</v>
      </c>
      <c r="AA12" s="241">
        <v>2.9931900021573341E-2</v>
      </c>
      <c r="AC12" s="257">
        <v>44409</v>
      </c>
      <c r="AD12" s="241">
        <v>-5.1002474440878132E-2</v>
      </c>
      <c r="AF12" s="257">
        <v>44409</v>
      </c>
      <c r="AG12" s="241">
        <v>6.3674387055334444E-2</v>
      </c>
      <c r="AI12" s="240" t="s">
        <v>240</v>
      </c>
      <c r="AJ12" s="240">
        <v>2021</v>
      </c>
    </row>
    <row r="13" spans="1:36" ht="1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57">
        <v>44440</v>
      </c>
      <c r="AA13" s="241">
        <v>3.97519268810737E-2</v>
      </c>
      <c r="AC13" s="257">
        <v>44440</v>
      </c>
      <c r="AD13" s="241">
        <v>-3.3297327642771393E-2</v>
      </c>
      <c r="AF13" s="257">
        <v>44440</v>
      </c>
      <c r="AG13" s="241">
        <v>7.594563941478924E-2</v>
      </c>
      <c r="AI13" s="240" t="s">
        <v>241</v>
      </c>
      <c r="AJ13" s="240">
        <v>2020</v>
      </c>
    </row>
    <row r="14" spans="1:36" ht="1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  <c r="X14" s="238"/>
      <c r="Y14" s="238"/>
      <c r="Z14" s="257">
        <v>44470</v>
      </c>
      <c r="AA14" s="241">
        <v>4.7019546728201363E-2</v>
      </c>
      <c r="AC14" s="257">
        <v>44470</v>
      </c>
      <c r="AD14" s="241">
        <v>-1.5802786353800967E-2</v>
      </c>
      <c r="AF14" s="257">
        <v>44470</v>
      </c>
      <c r="AG14" s="241">
        <v>8.1584418758764626E-2</v>
      </c>
    </row>
    <row r="15" spans="1:36" ht="1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57">
        <v>44501</v>
      </c>
      <c r="AA15" s="241">
        <v>5.085808247340836E-2</v>
      </c>
      <c r="AC15" s="257">
        <v>44501</v>
      </c>
      <c r="AD15" s="241">
        <v>9.0658047011240236E-3</v>
      </c>
      <c r="AF15" s="257">
        <v>44501</v>
      </c>
      <c r="AG15" s="241">
        <v>7.6307982020327222E-2</v>
      </c>
    </row>
    <row r="16" spans="1:36" ht="1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Z16" s="257">
        <v>44531</v>
      </c>
      <c r="AA16" s="241">
        <v>5.608495042650645E-2</v>
      </c>
      <c r="AC16" s="257">
        <v>44531</v>
      </c>
      <c r="AD16" s="241">
        <v>2.3705487428082678E-2</v>
      </c>
      <c r="AF16" s="257">
        <v>44531</v>
      </c>
      <c r="AG16" s="241">
        <v>0.10195977755221521</v>
      </c>
    </row>
    <row r="17" spans="1:33" ht="1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  <c r="X17" s="238"/>
      <c r="Y17" s="238"/>
      <c r="Z17" s="257">
        <v>44562</v>
      </c>
      <c r="AA17" s="241">
        <v>7.1227417592410941E-2</v>
      </c>
      <c r="AC17" s="257">
        <v>44562</v>
      </c>
      <c r="AD17" s="241">
        <v>5.3519169791040752E-2</v>
      </c>
      <c r="AF17" s="257">
        <v>44562</v>
      </c>
      <c r="AG17" s="241">
        <v>0.1334081155887506</v>
      </c>
    </row>
    <row r="18" spans="1:33" ht="1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  <c r="X18" s="238"/>
      <c r="Y18" s="238"/>
      <c r="Z18" s="257">
        <v>44593</v>
      </c>
      <c r="AA18" s="241">
        <v>8.3562457782957289E-2</v>
      </c>
      <c r="AC18" s="257">
        <v>44593</v>
      </c>
      <c r="AD18" s="241">
        <v>7.6773347988849994E-2</v>
      </c>
      <c r="AF18" s="257">
        <v>44593</v>
      </c>
      <c r="AG18" s="241">
        <v>0.1555430364760727</v>
      </c>
    </row>
    <row r="19" spans="1:33" ht="1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57">
        <v>44621</v>
      </c>
      <c r="AA19" s="241">
        <v>7.8080732102192199E-2</v>
      </c>
      <c r="AC19" s="257">
        <v>44621</v>
      </c>
      <c r="AD19" s="241">
        <v>8.4742533114256557E-2</v>
      </c>
      <c r="AF19" s="257">
        <v>44621</v>
      </c>
      <c r="AG19" s="241">
        <v>0.14259110757126067</v>
      </c>
    </row>
    <row r="20" spans="1:33" ht="1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  <c r="X20" s="238"/>
      <c r="Y20" s="238"/>
      <c r="Z20" s="257">
        <v>44652</v>
      </c>
      <c r="AA20" s="241">
        <v>7.6313070552057813E-2</v>
      </c>
      <c r="AC20" s="257">
        <v>44652</v>
      </c>
      <c r="AD20" s="241">
        <v>0.11097691956717298</v>
      </c>
      <c r="AF20" s="257">
        <v>44652</v>
      </c>
      <c r="AG20" s="241">
        <v>0.1326808570134152</v>
      </c>
    </row>
    <row r="21" spans="1:33" ht="1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  <c r="X21" s="238"/>
      <c r="Y21" s="238"/>
      <c r="Z21" s="257">
        <v>44682</v>
      </c>
      <c r="AA21" s="241">
        <v>7.2394562929306266E-2</v>
      </c>
      <c r="AC21" s="257">
        <v>44682</v>
      </c>
      <c r="AD21" s="241">
        <v>0.11185638363589362</v>
      </c>
      <c r="AF21" s="257">
        <v>44682</v>
      </c>
      <c r="AG21" s="241">
        <v>0.12244288020059485</v>
      </c>
    </row>
    <row r="22" spans="1:33" ht="1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Z22" s="257">
        <v>44714</v>
      </c>
      <c r="AA22" s="241">
        <v>6.9203336991928807E-2</v>
      </c>
      <c r="AC22" s="257">
        <v>44714</v>
      </c>
      <c r="AD22" s="241">
        <v>0.11882288471304064</v>
      </c>
      <c r="AF22" s="257">
        <v>44714</v>
      </c>
      <c r="AG22" s="241">
        <v>0.11829641826116016</v>
      </c>
    </row>
    <row r="23" spans="1:33" ht="1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57">
        <v>44746</v>
      </c>
      <c r="AA23" s="241">
        <v>6.5443991271084065E-2</v>
      </c>
      <c r="AC23" s="257">
        <v>44746</v>
      </c>
      <c r="AD23" s="241">
        <v>0.12359190634146017</v>
      </c>
      <c r="AF23" s="257">
        <v>44746</v>
      </c>
      <c r="AG23" s="241">
        <v>0.1027128944258493</v>
      </c>
    </row>
    <row r="24" spans="1:33" ht="1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58"/>
      <c r="AC24" s="258"/>
      <c r="AF24" s="258"/>
    </row>
    <row r="25" spans="1:33" ht="1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58"/>
      <c r="AF25" s="258"/>
    </row>
    <row r="26" spans="1:33" ht="1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</row>
    <row r="27" spans="1:33" ht="1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</row>
    <row r="28" spans="1:33" ht="1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</row>
    <row r="29" spans="1:33" ht="1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</row>
    <row r="30" spans="1:33" ht="1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</row>
    <row r="31" spans="1:33" ht="1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</row>
    <row r="32" spans="1:33" ht="1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</row>
    <row r="33" spans="1:36" ht="1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</row>
    <row r="34" spans="1:36" ht="1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42" t="s">
        <v>216</v>
      </c>
      <c r="AC34" s="242" t="s">
        <v>217</v>
      </c>
      <c r="AF34" s="242" t="s">
        <v>218</v>
      </c>
    </row>
    <row r="35" spans="1:36" ht="1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</row>
    <row r="36" spans="1:36" ht="1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57">
        <v>44317</v>
      </c>
      <c r="AA36" s="241">
        <v>3.3176820471204849E-2</v>
      </c>
      <c r="AC36" s="257">
        <v>44317</v>
      </c>
      <c r="AD36" s="241">
        <v>5.6149073775790724E-2</v>
      </c>
      <c r="AF36" s="257">
        <v>44317</v>
      </c>
      <c r="AG36" s="241">
        <v>3.0713666235557043E-2</v>
      </c>
      <c r="AI36" s="240" t="s">
        <v>226</v>
      </c>
      <c r="AJ36" s="240">
        <v>2022</v>
      </c>
    </row>
    <row r="37" spans="1:36" ht="1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57">
        <v>44348</v>
      </c>
      <c r="AA37" s="241">
        <v>5.4478845436970291E-2</v>
      </c>
      <c r="AC37" s="257">
        <v>44348</v>
      </c>
      <c r="AD37" s="241">
        <v>6.6461848107498292E-2</v>
      </c>
      <c r="AF37" s="257">
        <v>44348</v>
      </c>
      <c r="AG37" s="241">
        <v>5.3775140462097824E-2</v>
      </c>
      <c r="AI37" s="240" t="s">
        <v>236</v>
      </c>
      <c r="AJ37" s="240">
        <v>2021</v>
      </c>
    </row>
    <row r="38" spans="1:36" ht="1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57">
        <v>44378</v>
      </c>
      <c r="AA38" s="241">
        <v>6.8277349830211873E-2</v>
      </c>
      <c r="AC38" s="257">
        <v>44378</v>
      </c>
      <c r="AD38" s="241">
        <v>8.08038726901944E-2</v>
      </c>
      <c r="AF38" s="257">
        <v>44378</v>
      </c>
      <c r="AG38" s="241">
        <v>7.2996350315848127E-2</v>
      </c>
    </row>
    <row r="39" spans="1:36" ht="1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  <c r="X39" s="238"/>
      <c r="Y39" s="238"/>
      <c r="Z39" s="257">
        <v>44409</v>
      </c>
      <c r="AA39" s="241">
        <v>7.3581722612025266E-2</v>
      </c>
      <c r="AC39" s="257">
        <v>44409</v>
      </c>
      <c r="AD39" s="241">
        <v>7.8527995959128849E-2</v>
      </c>
      <c r="AF39" s="257">
        <v>44409</v>
      </c>
      <c r="AG39" s="241">
        <v>7.8639977385228974E-2</v>
      </c>
      <c r="AI39" s="240" t="s">
        <v>242</v>
      </c>
      <c r="AJ39" s="240">
        <v>2021</v>
      </c>
    </row>
    <row r="40" spans="1:36" ht="1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57">
        <v>44440</v>
      </c>
      <c r="AA40" s="241">
        <v>7.5245212739847314E-2</v>
      </c>
      <c r="AC40" s="257">
        <v>44440</v>
      </c>
      <c r="AD40" s="241">
        <v>7.1150979713181212E-2</v>
      </c>
      <c r="AF40" s="257">
        <v>44440</v>
      </c>
      <c r="AG40" s="241">
        <v>8.127261172729433E-2</v>
      </c>
      <c r="AI40" s="240" t="s">
        <v>243</v>
      </c>
      <c r="AJ40" s="240">
        <v>2020</v>
      </c>
    </row>
    <row r="41" spans="1:36" ht="1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  <c r="Y41" s="238"/>
      <c r="Z41" s="257">
        <v>44470</v>
      </c>
      <c r="AA41" s="241">
        <v>7.4580264859136353E-2</v>
      </c>
      <c r="AC41" s="257">
        <v>44470</v>
      </c>
      <c r="AD41" s="241">
        <v>5.9588156124762294E-2</v>
      </c>
      <c r="AF41" s="257">
        <v>44470</v>
      </c>
      <c r="AG41" s="241">
        <v>7.6571233412972506E-2</v>
      </c>
    </row>
    <row r="42" spans="1:36" ht="1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57">
        <v>44501</v>
      </c>
      <c r="AA42" s="241">
        <v>6.537393231964686E-2</v>
      </c>
      <c r="AC42" s="257">
        <v>44501</v>
      </c>
      <c r="AD42" s="241">
        <v>4.0020850607342881E-2</v>
      </c>
      <c r="AF42" s="257">
        <v>44501</v>
      </c>
      <c r="AG42" s="241">
        <v>6.6674097100036675E-2</v>
      </c>
    </row>
    <row r="43" spans="1:36" ht="1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57">
        <v>44531</v>
      </c>
      <c r="AA43" s="241">
        <v>5.6370216489294196E-2</v>
      </c>
      <c r="AC43" s="257">
        <v>44531</v>
      </c>
      <c r="AD43" s="241">
        <v>2.2421777253976812E-2</v>
      </c>
      <c r="AF43" s="257">
        <v>44531</v>
      </c>
      <c r="AG43" s="241">
        <v>5.6038250010495713E-2</v>
      </c>
    </row>
    <row r="44" spans="1:36" ht="1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  <c r="X44" s="238"/>
      <c r="Y44" s="238"/>
      <c r="Z44" s="257">
        <v>44562</v>
      </c>
      <c r="AA44" s="241">
        <v>5.6541730906002952E-2</v>
      </c>
      <c r="AC44" s="257">
        <v>44562</v>
      </c>
      <c r="AD44" s="241">
        <v>1.3965485222009164E-2</v>
      </c>
      <c r="AF44" s="257">
        <v>44562</v>
      </c>
      <c r="AG44" s="241">
        <v>5.1275982464107132E-2</v>
      </c>
    </row>
    <row r="45" spans="1:36" ht="1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57">
        <v>44593</v>
      </c>
      <c r="AA45" s="241">
        <v>5.7677949004432211E-2</v>
      </c>
      <c r="AC45" s="257">
        <v>44593</v>
      </c>
      <c r="AD45" s="241">
        <v>8.7786489405812067E-3</v>
      </c>
      <c r="AF45" s="257">
        <v>44593</v>
      </c>
      <c r="AG45" s="241">
        <v>5.127725370591122E-2</v>
      </c>
    </row>
    <row r="46" spans="1:36" ht="1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57">
        <v>44621</v>
      </c>
      <c r="AA46" s="241">
        <v>4.5523648250621565E-2</v>
      </c>
      <c r="AC46" s="257">
        <v>44621</v>
      </c>
      <c r="AD46" s="241">
        <v>-3.7863608876990895E-3</v>
      </c>
      <c r="AF46" s="257">
        <v>44621</v>
      </c>
      <c r="AG46" s="241">
        <v>3.7063786393869119E-2</v>
      </c>
    </row>
    <row r="47" spans="1:36" ht="1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Z47" s="257">
        <v>44652</v>
      </c>
      <c r="AA47" s="241">
        <v>2.913249490708722E-2</v>
      </c>
      <c r="AC47" s="257">
        <v>44652</v>
      </c>
      <c r="AD47" s="241">
        <v>-1.6677794302476911E-2</v>
      </c>
      <c r="AF47" s="257">
        <v>44652</v>
      </c>
      <c r="AG47" s="241">
        <v>2.3455283267629311E-2</v>
      </c>
    </row>
    <row r="48" spans="1:36" ht="1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  <c r="Y48" s="238"/>
      <c r="Z48" s="257">
        <v>44682</v>
      </c>
      <c r="AA48" s="241">
        <v>2.4188659435443471E-2</v>
      </c>
      <c r="AC48" s="257">
        <v>44682</v>
      </c>
      <c r="AD48" s="241">
        <v>-1.904209853828874E-2</v>
      </c>
      <c r="AF48" s="257">
        <v>44682</v>
      </c>
      <c r="AG48" s="241">
        <v>2.1281096259066032E-2</v>
      </c>
    </row>
    <row r="49" spans="1:33" ht="1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Z49" s="257">
        <v>44714</v>
      </c>
      <c r="AA49" s="241">
        <v>1.5228245141246361E-2</v>
      </c>
      <c r="AC49" s="257">
        <v>44714</v>
      </c>
      <c r="AD49" s="241">
        <v>-2.8462136215130586E-2</v>
      </c>
      <c r="AF49" s="257">
        <v>44714</v>
      </c>
      <c r="AG49" s="241">
        <v>9.0246756242657964E-3</v>
      </c>
    </row>
    <row r="50" spans="1:33" ht="1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Z50" s="257">
        <v>44746</v>
      </c>
      <c r="AA50" s="241">
        <v>9.7482854527903839E-3</v>
      </c>
      <c r="AC50" s="257">
        <v>44746</v>
      </c>
      <c r="AD50" s="241">
        <v>-3.4877221187902305E-2</v>
      </c>
      <c r="AF50" s="257">
        <v>44746</v>
      </c>
      <c r="AG50" s="241">
        <v>-1.4106472028349514E-3</v>
      </c>
    </row>
    <row r="51" spans="1:33" ht="1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  <c r="X51" s="238"/>
      <c r="Y51" s="238"/>
      <c r="Z51" s="258"/>
      <c r="AC51" s="258"/>
      <c r="AF51" s="258"/>
    </row>
    <row r="52" spans="1:33" ht="1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Z52" s="258"/>
      <c r="AF52" s="258"/>
    </row>
    <row r="53" spans="1:33" ht="1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58"/>
      <c r="AF53" s="258"/>
    </row>
    <row r="54" spans="1:33" ht="1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F54" s="258"/>
    </row>
    <row r="55" spans="1:33" ht="1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</row>
    <row r="56" spans="1:33" ht="1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  <c r="X56" s="238"/>
      <c r="Y56" s="238"/>
    </row>
    <row r="57" spans="1:33" ht="1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</row>
    <row r="58" spans="1:33" ht="1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D69E1-E348-41CD-81CB-6C2D7809A489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5" t="s">
        <v>3</v>
      </c>
      <c r="D5" s="275"/>
      <c r="E5" s="275"/>
      <c r="F5" s="275"/>
      <c r="G5" s="275" t="s">
        <v>4</v>
      </c>
      <c r="H5" s="275"/>
      <c r="I5" s="275"/>
      <c r="J5" s="275"/>
      <c r="K5" s="275" t="s">
        <v>5</v>
      </c>
      <c r="L5" s="275"/>
      <c r="M5" s="275"/>
      <c r="N5" s="275"/>
    </row>
    <row r="6" spans="1:15" ht="19.5" customHeight="1">
      <c r="A6" s="278" t="s">
        <v>88</v>
      </c>
      <c r="B6" s="278"/>
      <c r="C6" s="276" t="s">
        <v>89</v>
      </c>
      <c r="D6" s="276"/>
      <c r="E6" s="277" t="s">
        <v>12</v>
      </c>
      <c r="F6" s="277"/>
      <c r="G6" s="277" t="s">
        <v>89</v>
      </c>
      <c r="H6" s="277"/>
      <c r="I6" s="277" t="s">
        <v>12</v>
      </c>
      <c r="J6" s="277"/>
      <c r="K6" s="277" t="s">
        <v>89</v>
      </c>
      <c r="L6" s="277"/>
      <c r="M6" s="277" t="s">
        <v>12</v>
      </c>
      <c r="N6" s="277"/>
    </row>
    <row r="7" spans="1:15" ht="19.5" customHeight="1">
      <c r="A7" s="278"/>
      <c r="B7" s="278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3222070</v>
      </c>
      <c r="D9" s="184">
        <v>1726850</v>
      </c>
      <c r="E9" s="185">
        <v>-1495220</v>
      </c>
      <c r="F9" s="186">
        <v>-46.405571573553637</v>
      </c>
      <c r="G9" s="187">
        <v>0</v>
      </c>
      <c r="H9" s="184">
        <v>0</v>
      </c>
      <c r="I9" s="185">
        <v>0</v>
      </c>
      <c r="J9" s="186" t="s">
        <v>151</v>
      </c>
      <c r="K9" s="187">
        <v>70023</v>
      </c>
      <c r="L9" s="184">
        <v>75252</v>
      </c>
      <c r="M9" s="185">
        <v>5229</v>
      </c>
      <c r="N9" s="186">
        <v>7.4675463776187883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3537595</v>
      </c>
      <c r="D10" s="184">
        <v>3369715</v>
      </c>
      <c r="E10" s="185">
        <v>-167880</v>
      </c>
      <c r="F10" s="186">
        <v>-4.7455969380327616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2727978</v>
      </c>
      <c r="D11" s="184">
        <v>3195446</v>
      </c>
      <c r="E11" s="185">
        <v>467468</v>
      </c>
      <c r="F11" s="186">
        <v>17.13606194771366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1443416</v>
      </c>
      <c r="D12" s="184">
        <v>922784</v>
      </c>
      <c r="E12" s="185">
        <v>-520632</v>
      </c>
      <c r="F12" s="186">
        <v>-36.069435284076107</v>
      </c>
      <c r="G12" s="187">
        <v>0</v>
      </c>
      <c r="H12" s="184">
        <v>0</v>
      </c>
      <c r="I12" s="185">
        <v>0</v>
      </c>
      <c r="J12" s="186" t="s">
        <v>151</v>
      </c>
      <c r="K12" s="187">
        <v>52631</v>
      </c>
      <c r="L12" s="184">
        <v>57747</v>
      </c>
      <c r="M12" s="185">
        <v>5116</v>
      </c>
      <c r="N12" s="186">
        <v>9.7205069255761742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22182</v>
      </c>
      <c r="L13" s="184">
        <v>26185</v>
      </c>
      <c r="M13" s="185">
        <v>4003</v>
      </c>
      <c r="N13" s="186">
        <v>18.046163556036429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52991</v>
      </c>
      <c r="L14" s="184">
        <v>47218</v>
      </c>
      <c r="M14" s="185">
        <v>-5773</v>
      </c>
      <c r="N14" s="186">
        <v>-10.89430280613689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2907894</v>
      </c>
      <c r="D15" s="184">
        <v>2652086</v>
      </c>
      <c r="E15" s="185">
        <v>-255808</v>
      </c>
      <c r="F15" s="186">
        <v>-8.7970194236791315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594787</v>
      </c>
      <c r="E16" s="185">
        <v>-100895</v>
      </c>
      <c r="F16" s="186">
        <v>-14.50303443239871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128357</v>
      </c>
      <c r="L16" s="184">
        <v>149682</v>
      </c>
      <c r="M16" s="185">
        <v>21325</v>
      </c>
      <c r="N16" s="186">
        <v>16.613819269693121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318932</v>
      </c>
      <c r="L18" s="184">
        <v>342644</v>
      </c>
      <c r="M18" s="185">
        <v>23712</v>
      </c>
      <c r="N18" s="186">
        <v>7.4348136906926916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252681</v>
      </c>
      <c r="I19" s="185">
        <v>9795</v>
      </c>
      <c r="J19" s="186">
        <v>4.0327561078036638</v>
      </c>
      <c r="K19" s="187">
        <v>368270</v>
      </c>
      <c r="L19" s="184">
        <v>218133</v>
      </c>
      <c r="M19" s="185">
        <v>-150137</v>
      </c>
      <c r="N19" s="186">
        <v>-40.768186384989271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2315011</v>
      </c>
      <c r="L20" s="184">
        <v>2336494</v>
      </c>
      <c r="M20" s="185">
        <v>21483</v>
      </c>
      <c r="N20" s="186">
        <v>0.92798695124990616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561869</v>
      </c>
      <c r="L21" s="184">
        <v>642443</v>
      </c>
      <c r="M21" s="185">
        <v>80574</v>
      </c>
      <c r="N21" s="186">
        <v>14.34035335638734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64608</v>
      </c>
      <c r="L22" s="184">
        <v>45080</v>
      </c>
      <c r="M22" s="185">
        <v>-19528</v>
      </c>
      <c r="N22" s="186">
        <v>-30.225359088657751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2503721</v>
      </c>
      <c r="I23" s="185">
        <v>762878</v>
      </c>
      <c r="J23" s="186">
        <v>43.822332054068063</v>
      </c>
      <c r="K23" s="187">
        <v>607699</v>
      </c>
      <c r="L23" s="184">
        <v>431508</v>
      </c>
      <c r="M23" s="185">
        <v>-176191</v>
      </c>
      <c r="N23" s="186">
        <v>-28.993136404700351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74298</v>
      </c>
      <c r="I25" s="185">
        <v>-42413</v>
      </c>
      <c r="J25" s="186">
        <v>-36.340190727523542</v>
      </c>
      <c r="K25" s="187">
        <v>29205</v>
      </c>
      <c r="L25" s="184">
        <v>31311</v>
      </c>
      <c r="M25" s="185">
        <v>2106</v>
      </c>
      <c r="N25" s="186">
        <v>7.2110939907550016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644525</v>
      </c>
      <c r="I26" s="185">
        <v>79561</v>
      </c>
      <c r="J26" s="186">
        <v>14.0824902117657</v>
      </c>
      <c r="K26" s="187">
        <v>332977</v>
      </c>
      <c r="L26" s="184">
        <v>343539</v>
      </c>
      <c r="M26" s="185">
        <v>10562</v>
      </c>
      <c r="N26" s="186">
        <v>3.1719908582274461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2902777</v>
      </c>
      <c r="D27" s="184">
        <v>3612384</v>
      </c>
      <c r="E27" s="185">
        <v>709607</v>
      </c>
      <c r="F27" s="186">
        <v>24.445797937630079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3653671</v>
      </c>
      <c r="L27" s="184">
        <v>4195081</v>
      </c>
      <c r="M27" s="185">
        <v>541410</v>
      </c>
      <c r="N27" s="186">
        <v>14.818247182080709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14183</v>
      </c>
      <c r="M28" s="185">
        <v>-8520</v>
      </c>
      <c r="N28" s="186">
        <v>-37.528079989428711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167335</v>
      </c>
      <c r="L29" s="184">
        <v>218218</v>
      </c>
      <c r="M29" s="185">
        <v>50883</v>
      </c>
      <c r="N29" s="186">
        <v>30.407864463501369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2815266</v>
      </c>
      <c r="L30" s="184">
        <v>3013246</v>
      </c>
      <c r="M30" s="185">
        <v>197980</v>
      </c>
      <c r="N30" s="186">
        <v>7.0323727846676007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4053059</v>
      </c>
      <c r="H31" s="184">
        <v>2976240</v>
      </c>
      <c r="I31" s="185">
        <v>-1076819</v>
      </c>
      <c r="J31" s="186">
        <v>-26.568056374210201</v>
      </c>
      <c r="K31" s="187">
        <v>483988</v>
      </c>
      <c r="L31" s="184">
        <v>326165</v>
      </c>
      <c r="M31" s="185">
        <v>-157823</v>
      </c>
      <c r="N31" s="186">
        <v>-32.608866335528987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113541</v>
      </c>
      <c r="L32" s="184">
        <v>30092</v>
      </c>
      <c r="M32" s="185">
        <v>-83449</v>
      </c>
      <c r="N32" s="186">
        <v>-73.49679851331237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2083329</v>
      </c>
      <c r="L33" s="184">
        <v>1717175</v>
      </c>
      <c r="M33" s="185">
        <v>-366154</v>
      </c>
      <c r="N33" s="186">
        <v>-17.575428556891399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38483</v>
      </c>
      <c r="D34" s="184">
        <v>24245</v>
      </c>
      <c r="E34" s="185">
        <v>-14238</v>
      </c>
      <c r="F34" s="186">
        <v>-36.998155029493553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1343030</v>
      </c>
      <c r="L34" s="184">
        <v>1376526</v>
      </c>
      <c r="M34" s="185">
        <v>33496</v>
      </c>
      <c r="N34" s="186">
        <v>2.4940619345807562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532677</v>
      </c>
      <c r="L35" s="184">
        <v>580575</v>
      </c>
      <c r="M35" s="185">
        <v>47898</v>
      </c>
      <c r="N35" s="186">
        <v>8.9919407070325974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679355</v>
      </c>
      <c r="L36" s="184">
        <v>756219</v>
      </c>
      <c r="M36" s="185">
        <v>76864</v>
      </c>
      <c r="N36" s="186">
        <v>11.314261321400449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394960</v>
      </c>
      <c r="L37" s="184">
        <v>425610</v>
      </c>
      <c r="M37" s="185">
        <v>30650</v>
      </c>
      <c r="N37" s="186">
        <v>7.760279521976913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3604722</v>
      </c>
      <c r="L38" s="184">
        <v>3240840</v>
      </c>
      <c r="M38" s="185">
        <v>-363882</v>
      </c>
      <c r="N38" s="186">
        <v>-10.09459259271588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514667</v>
      </c>
      <c r="L39" s="184">
        <v>510584</v>
      </c>
      <c r="M39" s="185">
        <v>-4083</v>
      </c>
      <c r="N39" s="186">
        <v>-0.79332850173024383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666239</v>
      </c>
      <c r="I40" s="185">
        <v>-37572</v>
      </c>
      <c r="J40" s="186">
        <v>-5.33836498719117</v>
      </c>
      <c r="K40" s="187">
        <v>520554</v>
      </c>
      <c r="L40" s="184">
        <v>802358</v>
      </c>
      <c r="M40" s="185">
        <v>281804</v>
      </c>
      <c r="N40" s="186">
        <v>54.135401898746323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805329</v>
      </c>
      <c r="L41" s="184">
        <v>792106</v>
      </c>
      <c r="M41" s="185">
        <v>-13223</v>
      </c>
      <c r="N41" s="186">
        <v>-1.641937642876385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1858824</v>
      </c>
      <c r="L42" s="184">
        <v>1763532</v>
      </c>
      <c r="M42" s="185">
        <v>-95292</v>
      </c>
      <c r="N42" s="186">
        <v>-5.126467056590613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2058211</v>
      </c>
      <c r="L43" s="184">
        <v>2191162</v>
      </c>
      <c r="M43" s="185">
        <v>132951</v>
      </c>
      <c r="N43" s="186">
        <v>6.4595418059664382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4276217</v>
      </c>
      <c r="L44" s="184">
        <v>4793863</v>
      </c>
      <c r="M44" s="185">
        <v>517646</v>
      </c>
      <c r="N44" s="186">
        <v>12.10523226487337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1630921</v>
      </c>
      <c r="L45" s="184">
        <v>1460311</v>
      </c>
      <c r="M45" s="185">
        <v>-170610</v>
      </c>
      <c r="N45" s="186">
        <v>-10.46096040212862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4634171</v>
      </c>
      <c r="L46" s="184">
        <v>4728487</v>
      </c>
      <c r="M46" s="185">
        <v>94316</v>
      </c>
      <c r="N46" s="186">
        <v>2.0352291704384702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5678353</v>
      </c>
      <c r="L47" s="184">
        <v>5833882</v>
      </c>
      <c r="M47" s="185">
        <v>155529</v>
      </c>
      <c r="N47" s="186">
        <v>2.7389808277153662</v>
      </c>
      <c r="O47" s="152"/>
    </row>
    <row r="48" spans="1:15" ht="19.5" customHeight="1">
      <c r="A48" s="272" t="s">
        <v>162</v>
      </c>
      <c r="B48" s="272"/>
      <c r="C48" s="175">
        <f>SUM(C8:C47)</f>
        <v>29971457</v>
      </c>
      <c r="D48" s="175">
        <f>SUM(D8:D47)</f>
        <v>27844778</v>
      </c>
      <c r="E48" s="175">
        <f>D48-C48</f>
        <v>-2126679</v>
      </c>
      <c r="F48" s="176">
        <f t="shared" ref="F48" si="0">((D48*100/C48)-100)</f>
        <v>-7.0956810674903181</v>
      </c>
      <c r="G48" s="175">
        <f>SUM(G8:G47)</f>
        <v>13608673</v>
      </c>
      <c r="H48" s="175">
        <f>SUM(H8:H47)</f>
        <v>12977863</v>
      </c>
      <c r="I48" s="175">
        <f>H48-G48</f>
        <v>-630810</v>
      </c>
      <c r="J48" s="176">
        <f t="shared" ref="J48" si="1">((H48*100/G48)-100)</f>
        <v>-4.6353527636383092</v>
      </c>
      <c r="K48" s="175">
        <f>SUM(K8:K47)</f>
        <v>42808067</v>
      </c>
      <c r="L48" s="175">
        <f>SUM(L8:L47)</f>
        <v>43567218</v>
      </c>
      <c r="M48" s="175">
        <f>L48-K48</f>
        <v>759151</v>
      </c>
      <c r="N48" s="176">
        <f t="shared" ref="N48" si="2">((L48*100/K48)-100)</f>
        <v>1.7733830401639068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C1807-9A0D-4EA9-8885-6927B8119967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79" t="s">
        <v>1</v>
      </c>
      <c r="B5" s="266" t="s">
        <v>155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27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-9.6070916461454345</v>
      </c>
      <c r="G7" s="37"/>
    </row>
    <row r="8" spans="1:27" ht="15.6" customHeight="1">
      <c r="A8" s="188" t="s">
        <v>11</v>
      </c>
      <c r="B8" s="189">
        <v>272484.69400000002</v>
      </c>
      <c r="C8" s="189">
        <v>215241</v>
      </c>
      <c r="D8" s="189">
        <v>477669.18300000002</v>
      </c>
      <c r="E8" s="189">
        <v>425585</v>
      </c>
      <c r="F8" s="190">
        <v>-10.903818972135801</v>
      </c>
      <c r="G8" s="6"/>
    </row>
    <row r="9" spans="1:27" ht="15.6" customHeight="1">
      <c r="A9" s="188" t="s">
        <v>8</v>
      </c>
      <c r="B9" s="189">
        <v>396883.66100000002</v>
      </c>
      <c r="C9" s="189">
        <v>597923.90100000007</v>
      </c>
      <c r="D9" s="189">
        <v>787184.16599999997</v>
      </c>
      <c r="E9" s="189">
        <v>954552.03799999994</v>
      </c>
      <c r="F9" s="190">
        <v>21.261590264253361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791507.02799999982</v>
      </c>
      <c r="F10" s="190">
        <v>21.014720844520468</v>
      </c>
    </row>
    <row r="11" spans="1:27" ht="15.6" customHeight="1">
      <c r="A11" s="188" t="s">
        <v>9</v>
      </c>
      <c r="B11" s="189">
        <v>8928247.4289999995</v>
      </c>
      <c r="C11" s="189">
        <v>8257295.9069999997</v>
      </c>
      <c r="D11" s="189">
        <v>17982310.965999998</v>
      </c>
      <c r="E11" s="189">
        <v>16429285.956</v>
      </c>
      <c r="F11" s="190">
        <v>-8.6364039245922157</v>
      </c>
    </row>
    <row r="12" spans="1:27" ht="15.6" customHeight="1">
      <c r="A12" s="188" t="s">
        <v>6</v>
      </c>
      <c r="B12" s="189">
        <v>353501.08399999997</v>
      </c>
      <c r="C12" s="189">
        <v>417734</v>
      </c>
      <c r="D12" s="189">
        <v>760488.71299999999</v>
      </c>
      <c r="E12" s="189">
        <v>896907.41599999997</v>
      </c>
      <c r="F12" s="190">
        <v>17.938294240009309</v>
      </c>
    </row>
    <row r="13" spans="1:27" ht="15.6" customHeight="1">
      <c r="A13" s="188" t="s">
        <v>175</v>
      </c>
      <c r="B13" s="189">
        <v>1233443.8330000001</v>
      </c>
      <c r="C13" s="189">
        <v>1269833.0789999999</v>
      </c>
      <c r="D13" s="189">
        <v>2347192.5699999998</v>
      </c>
      <c r="E13" s="189">
        <v>2512427.1120000002</v>
      </c>
      <c r="F13" s="190">
        <v>7.0396670521157736</v>
      </c>
    </row>
    <row r="14" spans="1:27" ht="15.6" customHeight="1">
      <c r="A14" s="188" t="s">
        <v>148</v>
      </c>
      <c r="B14" s="189">
        <v>5517555.307</v>
      </c>
      <c r="C14" s="189">
        <v>5309255.22</v>
      </c>
      <c r="D14" s="189">
        <v>10566314.515000001</v>
      </c>
      <c r="E14" s="189">
        <v>10108903.668</v>
      </c>
      <c r="F14" s="190">
        <v>-4.3289535471488989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1444887.9480000001</v>
      </c>
      <c r="D17" s="189">
        <v>2363109.2779999999</v>
      </c>
      <c r="E17" s="189">
        <v>2918124.7779999999</v>
      </c>
      <c r="F17" s="190">
        <v>23.486662473338239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448223.08399999997</v>
      </c>
      <c r="D19" s="189">
        <v>1047041.819</v>
      </c>
      <c r="E19" s="189">
        <v>855807.33499999996</v>
      </c>
      <c r="F19" s="190">
        <v>-18.264264189814568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2274352.2629999998</v>
      </c>
      <c r="D22" s="189">
        <v>5007538.9350000015</v>
      </c>
      <c r="E22" s="189">
        <v>5402352.8530000001</v>
      </c>
      <c r="F22" s="190">
        <v>7.8843903786840741</v>
      </c>
    </row>
    <row r="23" spans="1:7" ht="15.6" customHeight="1">
      <c r="A23" s="188" t="s">
        <v>165</v>
      </c>
      <c r="B23" s="189">
        <v>170792.67199999999</v>
      </c>
      <c r="C23" s="189">
        <v>343138.38</v>
      </c>
      <c r="D23" s="189">
        <v>476273.13500000001</v>
      </c>
      <c r="E23" s="189">
        <v>745142.96900000004</v>
      </c>
      <c r="F23" s="190">
        <v>56.452865853960049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407216.76199999999</v>
      </c>
      <c r="F24" s="190">
        <v>-1.453009274216299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333187.33600000001</v>
      </c>
      <c r="D27" s="189">
        <v>542297.44400000002</v>
      </c>
      <c r="E27" s="189">
        <v>543740.30900000001</v>
      </c>
      <c r="F27" s="190">
        <v>0.26606524075742749</v>
      </c>
    </row>
    <row r="28" spans="1:7" ht="15.6" customHeight="1">
      <c r="A28" s="188" t="s">
        <v>177</v>
      </c>
      <c r="B28" s="189">
        <v>1166118.1740000001</v>
      </c>
      <c r="C28" s="189">
        <v>1299373.0419999999</v>
      </c>
      <c r="D28" s="189">
        <v>2332894.4939999999</v>
      </c>
      <c r="E28" s="189">
        <v>2578107.605</v>
      </c>
      <c r="F28" s="190">
        <v>10.511110195110261</v>
      </c>
    </row>
    <row r="29" spans="1:7" ht="15.6" customHeight="1">
      <c r="A29" s="188" t="s">
        <v>178</v>
      </c>
      <c r="B29" s="189">
        <v>540714.85199999996</v>
      </c>
      <c r="C29" s="189">
        <v>586918.87400000019</v>
      </c>
      <c r="D29" s="189">
        <v>1230633.5989999999</v>
      </c>
      <c r="E29" s="189">
        <v>1003759.31</v>
      </c>
      <c r="F29" s="190">
        <v>-18.43556759577795</v>
      </c>
    </row>
    <row r="30" spans="1:7" ht="15.6" customHeight="1">
      <c r="A30" s="188" t="s">
        <v>179</v>
      </c>
      <c r="B30" s="189">
        <v>322321</v>
      </c>
      <c r="C30" s="189">
        <v>408004</v>
      </c>
      <c r="D30" s="189">
        <v>715979</v>
      </c>
      <c r="E30" s="189">
        <v>708665</v>
      </c>
      <c r="F30" s="190">
        <v>-1.021538341208327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4901604.233</v>
      </c>
      <c r="F31" s="190">
        <v>-8.6746180027330553</v>
      </c>
    </row>
    <row r="32" spans="1:7" ht="15.6" customHeight="1">
      <c r="A32" s="188" t="s">
        <v>181</v>
      </c>
      <c r="B32" s="189">
        <v>6166061.3590000002</v>
      </c>
      <c r="C32" s="189">
        <v>6358415.3760000002</v>
      </c>
      <c r="D32" s="189">
        <v>12324361.596000001</v>
      </c>
      <c r="E32" s="189">
        <v>12492675.057</v>
      </c>
      <c r="F32" s="190">
        <v>1.365697198097692</v>
      </c>
    </row>
    <row r="33" spans="1:6" ht="15.6" customHeight="1">
      <c r="A33" s="188" t="s">
        <v>182</v>
      </c>
      <c r="B33" s="189">
        <v>413156.21899999998</v>
      </c>
      <c r="C33" s="189">
        <v>423061.20699999999</v>
      </c>
      <c r="D33" s="189">
        <v>769046.59</v>
      </c>
      <c r="E33" s="189">
        <v>752835.96100000001</v>
      </c>
      <c r="F33" s="190">
        <v>-2.1078864675805988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248359</v>
      </c>
      <c r="F34" s="190">
        <v>24.469513967544369</v>
      </c>
    </row>
    <row r="35" spans="1:6" ht="15.6" customHeight="1">
      <c r="A35" s="179" t="s">
        <v>153</v>
      </c>
      <c r="B35" s="178">
        <f>SUM(B7:B34)</f>
        <v>43099098.32599999</v>
      </c>
      <c r="C35" s="77">
        <f>SUM(C7:C34)</f>
        <v>43849383.092</v>
      </c>
      <c r="D35" s="76">
        <f>SUM(D7:D34)</f>
        <v>88931419.430000007</v>
      </c>
      <c r="E35" s="78">
        <f>SUM(E7:E34)</f>
        <v>86818070.128999978</v>
      </c>
      <c r="F35" s="177">
        <f>E35*100/D35-100</f>
        <v>-2.3763809399933109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B7385-55CE-4365-8F66-59D280466DD4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424292</v>
      </c>
      <c r="F8" s="190">
        <v>-10.55749261131513</v>
      </c>
      <c r="G8" s="6"/>
    </row>
    <row r="9" spans="1:14" ht="15.6" customHeight="1">
      <c r="A9" s="188" t="s">
        <v>8</v>
      </c>
      <c r="B9" s="189">
        <v>391663</v>
      </c>
      <c r="C9" s="189">
        <v>593172</v>
      </c>
      <c r="D9" s="189">
        <v>775647</v>
      </c>
      <c r="E9" s="189">
        <v>943695</v>
      </c>
      <c r="F9" s="190">
        <v>21.665525683719519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7701562</v>
      </c>
      <c r="D11" s="189">
        <v>16684920</v>
      </c>
      <c r="E11" s="189">
        <v>15336914</v>
      </c>
      <c r="F11" s="190">
        <v>-8.0791876736598027</v>
      </c>
    </row>
    <row r="12" spans="1:14" ht="15.6" customHeight="1">
      <c r="A12" s="188" t="s">
        <v>6</v>
      </c>
      <c r="B12" s="189">
        <v>343301</v>
      </c>
      <c r="C12" s="189">
        <v>411030</v>
      </c>
      <c r="D12" s="189">
        <v>741687</v>
      </c>
      <c r="E12" s="189">
        <v>880823</v>
      </c>
      <c r="F12" s="190">
        <v>18.759395809822749</v>
      </c>
    </row>
    <row r="13" spans="1:14" ht="15.6" customHeight="1">
      <c r="A13" s="188" t="s">
        <v>175</v>
      </c>
      <c r="B13" s="189">
        <v>1227327</v>
      </c>
      <c r="C13" s="189">
        <v>1263012</v>
      </c>
      <c r="D13" s="189">
        <v>2334376</v>
      </c>
      <c r="E13" s="189">
        <v>2497697</v>
      </c>
      <c r="F13" s="190">
        <v>6.9963450618066654</v>
      </c>
    </row>
    <row r="14" spans="1:14" ht="15.6" customHeight="1">
      <c r="A14" s="188" t="s">
        <v>148</v>
      </c>
      <c r="B14" s="189">
        <v>5423508</v>
      </c>
      <c r="C14" s="189">
        <v>5187361</v>
      </c>
      <c r="D14" s="189">
        <v>10359141</v>
      </c>
      <c r="E14" s="189">
        <v>9877262</v>
      </c>
      <c r="F14" s="190">
        <v>-4.6517273970882371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1443037</v>
      </c>
      <c r="D17" s="189">
        <v>2358096</v>
      </c>
      <c r="E17" s="189">
        <v>2915142</v>
      </c>
      <c r="F17" s="190">
        <v>23.62270238361798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447144</v>
      </c>
      <c r="D19" s="189">
        <v>1045691</v>
      </c>
      <c r="E19" s="189">
        <v>854212</v>
      </c>
      <c r="F19" s="190">
        <v>-18.311241083647079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2044134</v>
      </c>
      <c r="D22" s="189">
        <v>4526793</v>
      </c>
      <c r="E22" s="189">
        <v>4942345</v>
      </c>
      <c r="F22" s="190">
        <v>9.1798321681596633</v>
      </c>
    </row>
    <row r="23" spans="1:7" ht="15.6" customHeight="1">
      <c r="A23" s="188" t="s">
        <v>165</v>
      </c>
      <c r="B23" s="189">
        <v>166506</v>
      </c>
      <c r="C23" s="189">
        <v>341598</v>
      </c>
      <c r="D23" s="189">
        <v>466283</v>
      </c>
      <c r="E23" s="189">
        <v>740174</v>
      </c>
      <c r="F23" s="190">
        <v>58.739220602080707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401596</v>
      </c>
      <c r="F24" s="190">
        <v>-1.7704007005288249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330015</v>
      </c>
      <c r="D27" s="189">
        <v>535537</v>
      </c>
      <c r="E27" s="189">
        <v>536574</v>
      </c>
      <c r="F27" s="190">
        <v>0.19363741440834301</v>
      </c>
    </row>
    <row r="28" spans="1:7" ht="15.6" customHeight="1">
      <c r="A28" s="188" t="s">
        <v>177</v>
      </c>
      <c r="B28" s="189">
        <v>1093330</v>
      </c>
      <c r="C28" s="189">
        <v>1233877</v>
      </c>
      <c r="D28" s="189">
        <v>2188146</v>
      </c>
      <c r="E28" s="189">
        <v>2448260</v>
      </c>
      <c r="F28" s="190">
        <v>11.88741519075967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995345</v>
      </c>
      <c r="F29" s="190">
        <v>-18.430724977361109</v>
      </c>
    </row>
    <row r="30" spans="1:7" ht="15.6" customHeight="1">
      <c r="A30" s="188" t="s">
        <v>179</v>
      </c>
      <c r="B30" s="189">
        <v>320557</v>
      </c>
      <c r="C30" s="189">
        <v>405269</v>
      </c>
      <c r="D30" s="189">
        <v>711395</v>
      </c>
      <c r="E30" s="189">
        <v>704150</v>
      </c>
      <c r="F30" s="190">
        <v>-1.018421552021024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6108076</v>
      </c>
      <c r="C32" s="189">
        <v>6318465</v>
      </c>
      <c r="D32" s="189">
        <v>12217388</v>
      </c>
      <c r="E32" s="189">
        <v>12410776</v>
      </c>
      <c r="F32" s="190">
        <v>1.582891531315866</v>
      </c>
    </row>
    <row r="33" spans="1:6" ht="15.6" customHeight="1">
      <c r="A33" s="188" t="s">
        <v>182</v>
      </c>
      <c r="B33" s="189">
        <v>404108</v>
      </c>
      <c r="C33" s="189">
        <v>413910</v>
      </c>
      <c r="D33" s="189">
        <v>747367</v>
      </c>
      <c r="E33" s="189">
        <v>733675</v>
      </c>
      <c r="F33" s="190">
        <v>-1.8320316524545459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247151</v>
      </c>
      <c r="F34" s="190">
        <v>24.709735040190541</v>
      </c>
    </row>
    <row r="35" spans="1:6" ht="15.6" customHeight="1">
      <c r="A35" s="156" t="s">
        <v>153</v>
      </c>
      <c r="B35" s="178">
        <f>SUM(B7:B34)</f>
        <v>41925517</v>
      </c>
      <c r="C35" s="178">
        <f>SUM(C7:C34)</f>
        <v>42570902</v>
      </c>
      <c r="D35" s="76">
        <f>SUM(D7:D34)</f>
        <v>86388197</v>
      </c>
      <c r="E35" s="78">
        <f>SUM(E7:E34)</f>
        <v>84389859</v>
      </c>
      <c r="F35" s="140">
        <f>E35*100/D35-100</f>
        <v>-2.3132072081559869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BC576-2FC2-4E37-9248-1F78669C3E12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0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8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2496556</v>
      </c>
      <c r="D11" s="189">
        <v>5292391</v>
      </c>
      <c r="E11" s="189">
        <v>4701412</v>
      </c>
      <c r="F11" s="190">
        <v>-11.166578584235371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182358</v>
      </c>
      <c r="E13" s="189">
        <v>210839</v>
      </c>
      <c r="F13" s="190">
        <v>15.61817962469428</v>
      </c>
    </row>
    <row r="14" spans="1:14" ht="15.6" customHeight="1">
      <c r="A14" s="188" t="s">
        <v>148</v>
      </c>
      <c r="B14" s="189">
        <v>1012582</v>
      </c>
      <c r="C14" s="189">
        <v>1069993</v>
      </c>
      <c r="D14" s="189">
        <v>1778654</v>
      </c>
      <c r="E14" s="189">
        <v>1781284</v>
      </c>
      <c r="F14" s="190">
        <v>0.14786462122481231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287024</v>
      </c>
      <c r="F19" s="190">
        <v>-1.7811373956725729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580651</v>
      </c>
      <c r="D22" s="189">
        <v>1350691</v>
      </c>
      <c r="E22" s="189">
        <v>1497715</v>
      </c>
      <c r="F22" s="190">
        <v>10.88509511057673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343358</v>
      </c>
      <c r="C28" s="189">
        <v>315549</v>
      </c>
      <c r="D28" s="189">
        <v>685542</v>
      </c>
      <c r="E28" s="189">
        <v>667348</v>
      </c>
      <c r="F28" s="190">
        <v>-2.6539584737331978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349241</v>
      </c>
      <c r="C32" s="189">
        <v>207428</v>
      </c>
      <c r="D32" s="189">
        <v>684408</v>
      </c>
      <c r="E32" s="189">
        <v>547761</v>
      </c>
      <c r="F32" s="190">
        <v>-19.965722200792509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14239347</v>
      </c>
      <c r="C35" s="77">
        <f>SUM(C7:C34)</f>
        <v>13791767</v>
      </c>
      <c r="D35" s="76">
        <f>SUM(D7:D34)</f>
        <v>29971457</v>
      </c>
      <c r="E35" s="78">
        <f>SUM(E7:E34)</f>
        <v>27844778</v>
      </c>
      <c r="F35" s="140">
        <f>E35*100/D35-100</f>
        <v>-7.0956810674903181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8D72-1520-4DDE-BBFC-0AC1D979E9EB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79" t="s">
        <v>1</v>
      </c>
      <c r="B5" s="266" t="s">
        <v>176</v>
      </c>
      <c r="C5" s="266"/>
      <c r="D5" s="266" t="s">
        <v>0</v>
      </c>
      <c r="E5" s="266"/>
      <c r="F5" s="266"/>
      <c r="G5" s="6"/>
      <c r="M5" s="33"/>
      <c r="N5" s="74" t="s">
        <v>172</v>
      </c>
    </row>
    <row r="6" spans="1:14" ht="15.6" customHeight="1">
      <c r="A6" s="279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185574</v>
      </c>
      <c r="F8" s="190">
        <v>-34.818160743514269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54035</v>
      </c>
      <c r="D11" s="189">
        <v>66336</v>
      </c>
      <c r="E11" s="189">
        <v>70179</v>
      </c>
      <c r="F11" s="190">
        <v>5.7932344428364644</v>
      </c>
    </row>
    <row r="12" spans="1:14" ht="15.6" customHeight="1">
      <c r="A12" s="188" t="s">
        <v>6</v>
      </c>
      <c r="B12" s="189">
        <v>144393</v>
      </c>
      <c r="C12" s="189">
        <v>133097</v>
      </c>
      <c r="D12" s="189">
        <v>350616</v>
      </c>
      <c r="E12" s="189">
        <v>366690</v>
      </c>
      <c r="F12" s="190">
        <v>4.5845027038127171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253535</v>
      </c>
      <c r="C32" s="189">
        <v>231154</v>
      </c>
      <c r="D32" s="189">
        <v>449365</v>
      </c>
      <c r="E32" s="189">
        <v>440742</v>
      </c>
      <c r="F32" s="190">
        <v>-1.918930045731202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6083667</v>
      </c>
      <c r="C35" s="77">
        <f>SUM(C7:C34)</f>
        <v>6804325</v>
      </c>
      <c r="D35" s="76">
        <f>SUM(D7:D34)</f>
        <v>13608673</v>
      </c>
      <c r="E35" s="78">
        <f>SUM(E7:E34)</f>
        <v>12977863</v>
      </c>
      <c r="F35" s="140">
        <f>E35*100/D35-100</f>
        <v>-4.6353527636383092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2025-08-21T09:23:15Z</cp:lastPrinted>
  <dcterms:created xsi:type="dcterms:W3CDTF">2014-04-30T10:51:23Z</dcterms:created>
  <dcterms:modified xsi:type="dcterms:W3CDTF">2025-08-21T09:25:54Z</dcterms:modified>
  <cp:category/>
</cp:coreProperties>
</file>