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AE3D6E2F-7057-439C-A76F-A9A81E07043F}" xr6:coauthVersionLast="47" xr6:coauthVersionMax="47" xr10:uidLastSave="{00000000-0000-0000-0000-000000000000}"/>
  <bookViews>
    <workbookView xWindow="-120" yWindow="-120" windowWidth="29040" windowHeight="17520" tabRatio="863" activeTab="40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D35" i="47"/>
  <c r="F35" i="47" s="1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B35" i="31"/>
  <c r="F35" i="30"/>
  <c r="E35" i="30"/>
  <c r="D35" i="30"/>
  <c r="C35" i="30"/>
  <c r="B35" i="30"/>
  <c r="E35" i="29"/>
  <c r="F35" i="29" s="1"/>
  <c r="D35" i="29"/>
  <c r="C35" i="29"/>
  <c r="B35" i="29"/>
  <c r="E35" i="38"/>
  <c r="D35" i="38"/>
  <c r="F35" i="38" s="1"/>
  <c r="C35" i="38"/>
  <c r="B35" i="38"/>
  <c r="E35" i="28"/>
  <c r="F35" i="28" s="1"/>
  <c r="D35" i="28"/>
  <c r="C35" i="28"/>
  <c r="B35" i="28"/>
  <c r="E35" i="34"/>
  <c r="D35" i="34"/>
  <c r="F35" i="34" s="1"/>
  <c r="C35" i="34"/>
  <c r="B35" i="34"/>
  <c r="F35" i="33"/>
  <c r="E35" i="33"/>
  <c r="D35" i="33"/>
  <c r="C35" i="33"/>
  <c r="B35" i="33"/>
  <c r="E35" i="32"/>
  <c r="D35" i="32"/>
  <c r="F35" i="32" s="1"/>
  <c r="C35" i="32"/>
  <c r="B35" i="32"/>
  <c r="E35" i="26"/>
  <c r="F35" i="26" s="1"/>
  <c r="D35" i="26"/>
  <c r="C35" i="26"/>
  <c r="B35" i="26"/>
  <c r="E35" i="25"/>
  <c r="F35" i="25" s="1"/>
  <c r="D35" i="25"/>
  <c r="C35" i="25"/>
  <c r="B35" i="25"/>
  <c r="E35" i="24"/>
  <c r="F35" i="24" s="1"/>
  <c r="D35" i="24"/>
  <c r="C35" i="24"/>
  <c r="B35" i="24"/>
  <c r="E35" i="22"/>
  <c r="F35" i="22" s="1"/>
  <c r="D35" i="22"/>
  <c r="C35" i="22"/>
  <c r="B35" i="22"/>
  <c r="E35" i="21"/>
  <c r="F35" i="21" s="1"/>
  <c r="D35" i="21"/>
  <c r="C35" i="21"/>
  <c r="B35" i="21"/>
  <c r="F35" i="20"/>
  <c r="E35" i="20"/>
  <c r="D35" i="20"/>
  <c r="C35" i="20"/>
  <c r="B35" i="20"/>
  <c r="F35" i="19"/>
  <c r="E35" i="19"/>
  <c r="D35" i="19"/>
  <c r="C35" i="19"/>
  <c r="B35" i="19"/>
  <c r="E35" i="18"/>
  <c r="D35" i="18"/>
  <c r="F35" i="18" s="1"/>
  <c r="C35" i="18"/>
  <c r="B35" i="18"/>
  <c r="E35" i="17"/>
  <c r="D35" i="17"/>
  <c r="F35" i="17" s="1"/>
  <c r="C35" i="17"/>
  <c r="B35" i="17"/>
  <c r="E35" i="16"/>
  <c r="D35" i="16"/>
  <c r="F35" i="16" s="1"/>
  <c r="C35" i="16"/>
  <c r="B35" i="16"/>
  <c r="F35" i="15"/>
  <c r="E35" i="15"/>
  <c r="D35" i="15"/>
  <c r="C35" i="15"/>
  <c r="B35" i="15"/>
  <c r="E35" i="14"/>
  <c r="D35" i="14"/>
  <c r="F35" i="14" s="1"/>
  <c r="C35" i="14"/>
  <c r="B35" i="14"/>
  <c r="E35" i="13"/>
  <c r="F35" i="13" s="1"/>
  <c r="D35" i="13"/>
  <c r="C35" i="13"/>
  <c r="B35" i="13"/>
  <c r="E35" i="12"/>
  <c r="F35" i="12" s="1"/>
  <c r="D35" i="12"/>
  <c r="C35" i="12"/>
  <c r="B35" i="12"/>
  <c r="E35" i="11"/>
  <c r="F35" i="11" s="1"/>
  <c r="D35" i="11"/>
  <c r="C35" i="11"/>
  <c r="B35" i="11"/>
  <c r="E35" i="10"/>
  <c r="F35" i="10" s="1"/>
  <c r="D35" i="10"/>
  <c r="C35" i="10"/>
  <c r="B35" i="10"/>
  <c r="E35" i="9"/>
  <c r="F35" i="9" s="1"/>
  <c r="D35" i="9"/>
  <c r="C35" i="9"/>
  <c r="B35" i="9"/>
  <c r="F35" i="7"/>
  <c r="E35" i="7"/>
  <c r="D35" i="7"/>
  <c r="C35" i="7"/>
  <c r="B35" i="7"/>
  <c r="AA2" i="7"/>
  <c r="AA1" i="7"/>
  <c r="L48" i="40"/>
  <c r="N48" i="40" s="1"/>
  <c r="K48" i="40"/>
  <c r="M48" i="40" s="1"/>
  <c r="I48" i="40"/>
  <c r="H48" i="40"/>
  <c r="J48" i="40" s="1"/>
  <c r="G48" i="40"/>
  <c r="D48" i="40"/>
  <c r="F48" i="40" s="1"/>
  <c r="C48" i="40"/>
  <c r="L48" i="39"/>
  <c r="N48" i="39" s="1"/>
  <c r="K48" i="39"/>
  <c r="I48" i="39"/>
  <c r="H48" i="39"/>
  <c r="J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5" i="6"/>
  <c r="D34" i="6" a="1"/>
  <c r="I34" i="6" s="1"/>
  <c r="D34" i="6"/>
  <c r="D33" i="6" a="1"/>
  <c r="I33" i="6" s="1"/>
  <c r="D33" i="6"/>
  <c r="D32" i="6" a="1"/>
  <c r="I32" i="6" s="1"/>
  <c r="D32" i="6"/>
  <c r="D31" i="6" a="1"/>
  <c r="I31" i="6" s="1"/>
  <c r="D31" i="6"/>
  <c r="D30" i="6" a="1"/>
  <c r="I30" i="6" s="1"/>
  <c r="D30" i="6"/>
  <c r="D29" i="6" a="1"/>
  <c r="I29" i="6" s="1"/>
  <c r="D29" i="6"/>
  <c r="D28" i="6" a="1"/>
  <c r="I28" i="6" s="1"/>
  <c r="D28" i="6"/>
  <c r="D27" i="6" a="1"/>
  <c r="I27" i="6" s="1"/>
  <c r="D27" i="6"/>
  <c r="D26" i="6" a="1"/>
  <c r="I26" i="6" s="1"/>
  <c r="D26" i="6"/>
  <c r="D25" i="6" a="1"/>
  <c r="I25" i="6" s="1"/>
  <c r="D25" i="6"/>
  <c r="D24" i="6" a="1"/>
  <c r="I24" i="6" s="1"/>
  <c r="D24" i="6"/>
  <c r="D23" i="6" a="1"/>
  <c r="I23" i="6" s="1"/>
  <c r="D23" i="6"/>
  <c r="D22" i="6" a="1"/>
  <c r="I22" i="6" s="1"/>
  <c r="D22" i="6"/>
  <c r="D21" i="6" a="1"/>
  <c r="I21" i="6" s="1"/>
  <c r="D21" i="6"/>
  <c r="D20" i="6" a="1"/>
  <c r="I20" i="6" s="1"/>
  <c r="D20" i="6"/>
  <c r="D17" i="6"/>
  <c r="D16" i="6" a="1"/>
  <c r="I16" i="6" s="1"/>
  <c r="D16" i="6"/>
  <c r="D15" i="6" a="1"/>
  <c r="I15" i="6" s="1"/>
  <c r="D15" i="6"/>
  <c r="D14" i="6" a="1"/>
  <c r="G17" i="6" s="1"/>
  <c r="D14" i="6"/>
  <c r="D13" i="6" a="1"/>
  <c r="I13" i="6" s="1"/>
  <c r="D13" i="6"/>
  <c r="D10" i="6" a="1"/>
  <c r="I10" i="6" s="1"/>
  <c r="D10" i="6"/>
  <c r="D9" i="6" a="1"/>
  <c r="E12" i="6" s="1"/>
  <c r="D9" i="6"/>
  <c r="D11" i="6" s="1"/>
  <c r="D8" i="6" a="1"/>
  <c r="I8" i="6" s="1"/>
  <c r="D8" i="6"/>
  <c r="D7" i="6" a="1"/>
  <c r="I7" i="6" s="1"/>
  <c r="D7" i="6"/>
  <c r="D12" i="6" s="1"/>
  <c r="D18" i="6" s="1"/>
  <c r="H17" i="6" l="1"/>
  <c r="G12" i="6"/>
  <c r="E48" i="39"/>
  <c r="E48" i="40"/>
  <c r="E17" i="6"/>
  <c r="E18" i="6" s="1"/>
  <c r="H7" i="6"/>
  <c r="H10" i="6"/>
  <c r="H15" i="6"/>
  <c r="H21" i="6"/>
  <c r="H24" i="6"/>
  <c r="H27" i="6"/>
  <c r="H30" i="6"/>
  <c r="H33" i="6"/>
  <c r="E11" i="6"/>
  <c r="H8" i="6"/>
  <c r="H34" i="6"/>
  <c r="F12" i="6"/>
  <c r="F11" i="6"/>
  <c r="H13" i="6"/>
  <c r="H16" i="6"/>
  <c r="H22" i="6"/>
  <c r="H25" i="6"/>
  <c r="H28" i="6"/>
  <c r="H31" i="6"/>
  <c r="G11" i="6"/>
  <c r="M48" i="39"/>
  <c r="H9" i="6"/>
  <c r="H14" i="6"/>
  <c r="F17" i="6"/>
  <c r="I17" i="6" s="1"/>
  <c r="H20" i="6"/>
  <c r="H23" i="6"/>
  <c r="H26" i="6"/>
  <c r="H29" i="6"/>
  <c r="H32" i="6"/>
  <c r="H35" i="6"/>
  <c r="I9" i="6"/>
  <c r="I14" i="6"/>
  <c r="G18" i="6" l="1"/>
  <c r="I12" i="6"/>
  <c r="H12" i="6"/>
  <c r="F18" i="6"/>
  <c r="I11" i="6"/>
  <c r="H11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<sst xmlns="http://schemas.openxmlformats.org/spreadsheetml/2006/main" count="1911" uniqueCount="243">
  <si>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</si>
  <si>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</si>
  <si>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</si>
  <si>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</si>
  <si>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</si>
  <si>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</si>
  <si>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</si>
  <si>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</si>
  <si>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</si>
  <si>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</si>
  <si>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</si>
  <si>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</si>
  <si>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</si>
  <si>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</si>
  <si>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</si>
  <si>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</si>
  <si>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</si>
  <si>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</si>
  <si>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</si>
  <si>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</si>
  <si>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</si>
  <si>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</si>
  <si>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</si>
  <si>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</si>
  <si>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</si>
  <si>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</si>
  <si>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</si>
  <si>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</si>
  <si>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</si>
  <si>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</si>
  <si>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</si>
  <si>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</si>
  <si>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</si>
  <si>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</si>
  <si>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</si>
  <si>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</si>
  <si>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</si>
  <si>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</si>
  <si>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</si>
  <si>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</si>
  <si>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</si>
  <si>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</si>
  <si>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</si>
  <si>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</si>
  <si>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</si>
  <si>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</si>
  <si>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</si>
  <si>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</si>
  <si>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</si>
  <si>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</si>
  <si>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</si>
  <si>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</si>
  <si>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</si>
  <si>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</si>
  <si>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</si>
  <si>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</si>
  <si>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</si>
  <si>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</si>
  <si>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</si>
  <si>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</si>
  <si>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</si>
  <si>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</si>
  <si>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</si>
  <si>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</si>
  <si>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</si>
  <si>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</si>
  <si>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</si>
  <si>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</si>
  <si>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</si>
  <si>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</si>
  <si>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</si>
  <si>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</si>
  <si>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</si>
  <si>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</si>
  <si>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</si>
  <si>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</si>
  <si>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</si>
  <si>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</si>
  <si>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</si>
  <si>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</si>
  <si>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</si>
  <si>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</si>
  <si>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</si>
  <si>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</si>
  <si>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</si>
  <si>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</si>
  <si>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</si>
  <si>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</si>
  <si>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</si>
  <si>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</si>
  <si>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</si>
  <si>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</si>
  <si>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</si>
  <si>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</si>
  <si>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</si>
  <si>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</si>
  <si>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</si>
  <si>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</si>
  <si>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</si>
  <si>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</si>
  <si>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</si>
  <si>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</si>
  <si>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</si>
  <si>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</si>
  <si>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</si>
  <si>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</si>
  <si>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</si>
  <si>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</si>
  <si>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</si>
  <si>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</si>
  <si>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</si>
  <si>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</si>
  <si>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</si>
  <si>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</si>
  <si>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</si>
  <si>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</si>
  <si>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</si>
  <si>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</si>
  <si>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</si>
  <si>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</si>
  <si>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</si>
  <si>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</si>
  <si>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</si>
  <si>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</si>
  <si>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</si>
  <si>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</si>
  <si>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</si>
  <si>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</si>
  <si>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</si>
  <si>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</si>
  <si>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</si>
  <si>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</si>
  <si>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</si>
  <si>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</si>
  <si>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</si>
  <si>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</si>
  <si>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</si>
  <si>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</si>
  <si>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</si>
  <si>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</si>
  <si>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</si>
  <si>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</si>
  <si>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</si>
  <si>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</si>
  <si>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</si>
  <si>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</si>
  <si>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</si>
  <si>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</si>
  <si>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</si>
  <si>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</si>
  <si>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</si>
  <si>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</si>
  <si>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</si>
  <si>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</si>
  <si>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Enero </t>
  </si>
  <si>
    <t xml:space="preserve"> Enero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</si>
  <si>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</si>
  <si>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</si>
  <si>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</si>
  <si>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</si>
  <si>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</si>
  <si>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</si>
  <si>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</si>
  <si>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Enero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</si>
  <si>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</si>
  <si>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</si>
  <si>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</si>
  <si>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</si>
  <si>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</si>
  <si>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</si>
  <si>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</si>
  <si>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</si>
  <si>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23/9/2025</t>
  </si>
  <si>
    <t>Pasaia</t>
  </si>
  <si>
    <t>Maquinaria, aparatos, herramientas y repuestos</t>
  </si>
  <si>
    <t>Baleares</t>
  </si>
  <si>
    <t xml:space="preserve">Enero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</si>
  <si>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</si>
  <si>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</si>
  <si>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</si>
  <si>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</si>
  <si>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</si>
  <si>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</si>
  <si>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</si>
  <si>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</si>
  <si>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23/09/2025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</si>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</sst>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2" tint="-9.9948118533890809E-2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93">
    <xf numFmtId="0" fontId="0" fillId="0" borderId="0" xfId="0"/>
    <xf numFmtId="0" fontId="32" fillId="5" borderId="51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20" fillId="3" borderId="48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wrapText="1" indent="1"/>
    </xf>
    <xf numFmtId="0" fontId="20" fillId="4" borderId="49" xfId="0" applyFont="1" applyFill="1" applyBorder="1" applyAlignment="1">
      <alignment horizontal="left" vertical="center"/>
    </xf>
    <xf numFmtId="0" fontId="30" fillId="5" borderId="48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6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3" fillId="3" borderId="45" xfId="0" applyFont="1" applyFill="1" applyBorder="1" applyAlignment="1">
      <alignment horizontal="left" vertical="center" wrapTex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22" fillId="0" borderId="0" xfId="0" applyFont="1" applyAlignment="1">
      <alignment horizontal="left" vertical="center" indent="1"/>
    </xf>
    <xf numFmtId="3" fontId="21" fillId="0" borderId="1" xfId="0" applyNumberFormat="1" applyFont="1" applyBorder="1" applyAlignment="1">
      <alignment horizontal="right" vertical="center"/>
    </xf>
    <xf numFmtId="3" fontId="21" fillId="0" borderId="3" xfId="0" applyNumberFormat="1" applyFont="1" applyBorder="1" applyAlignment="1">
      <alignment horizontal="right" vertical="center"/>
    </xf>
    <xf numFmtId="3" fontId="21" fillId="0" borderId="0" xfId="0" applyNumberFormat="1" applyFont="1" applyAlignment="1">
      <alignment horizontal="right" vertical="center"/>
    </xf>
    <xf numFmtId="168" fontId="21" fillId="0" borderId="14" xfId="0" applyNumberFormat="1" applyFont="1" applyBorder="1" applyAlignment="1">
      <alignment horizontal="right" vertical="center"/>
    </xf>
    <xf numFmtId="0" fontId="21" fillId="0" borderId="10" xfId="0" applyFont="1" applyBorder="1"/>
    <xf numFmtId="0" fontId="21" fillId="0" borderId="5" xfId="0" applyFont="1" applyBorder="1"/>
    <xf numFmtId="0" fontId="0" fillId="0" borderId="69" xfId="0" applyBorder="1"/>
    <xf numFmtId="0" fontId="0" fillId="0" borderId="0" xfId="0" applyAlignment="1">
      <alignment horizontal="left" indent="1"/>
    </xf>
    <xf numFmtId="3" fontId="0" fillId="0" borderId="0" xfId="0" applyNumberFormat="1"/>
    <xf numFmtId="0" fontId="0" fillId="0" borderId="70" xfId="0" applyBorder="1"/>
    <xf numFmtId="0" fontId="0" fillId="0" borderId="71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24" fillId="6" borderId="75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0" fontId="24" fillId="0" borderId="75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B719EA8B-244A-4B52-84F0-4307F18F62D9}"/>
  </cellStyles>
  <dxfs count="76"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780340.89399999997</c:v>
                </c:pt>
                <c:pt idx="1">
                  <c:v>210344</c:v>
                </c:pt>
                <c:pt idx="2">
                  <c:v>356628.13699999999</c:v>
                </c:pt>
                <c:pt idx="3">
                  <c:v>370650.87800000003</c:v>
                </c:pt>
                <c:pt idx="4">
                  <c:v>8171986.0489999996</c:v>
                </c:pt>
                <c:pt idx="5">
                  <c:v>479173.41600000003</c:v>
                </c:pt>
                <c:pt idx="6">
                  <c:v>1242594.0330000001</c:v>
                </c:pt>
                <c:pt idx="7">
                  <c:v>4799648.4479999999</c:v>
                </c:pt>
                <c:pt idx="8">
                  <c:v>2388449</c:v>
                </c:pt>
                <c:pt idx="9">
                  <c:v>3156461.6510000001</c:v>
                </c:pt>
                <c:pt idx="10">
                  <c:v>1473236.83</c:v>
                </c:pt>
                <c:pt idx="11">
                  <c:v>148028</c:v>
                </c:pt>
                <c:pt idx="12">
                  <c:v>407584.25099999999</c:v>
                </c:pt>
                <c:pt idx="13">
                  <c:v>1342947.683</c:v>
                </c:pt>
                <c:pt idx="14">
                  <c:v>2574636.878</c:v>
                </c:pt>
                <c:pt idx="15">
                  <c:v>3128000.59</c:v>
                </c:pt>
                <c:pt idx="16">
                  <c:v>401936.58899999998</c:v>
                </c:pt>
                <c:pt idx="17">
                  <c:v>182895.15400000001</c:v>
                </c:pt>
                <c:pt idx="18">
                  <c:v>44279</c:v>
                </c:pt>
                <c:pt idx="19">
                  <c:v>209594.375</c:v>
                </c:pt>
                <c:pt idx="20">
                  <c:v>210549.973</c:v>
                </c:pt>
                <c:pt idx="21">
                  <c:v>1264381.5630000001</c:v>
                </c:pt>
                <c:pt idx="22">
                  <c:v>416840.43599999999</c:v>
                </c:pt>
                <c:pt idx="23">
                  <c:v>300661</c:v>
                </c:pt>
                <c:pt idx="24">
                  <c:v>2337170.7740000002</c:v>
                </c:pt>
                <c:pt idx="25">
                  <c:v>6134259.6809999999</c:v>
                </c:pt>
                <c:pt idx="26">
                  <c:v>329774.75400000002</c:v>
                </c:pt>
                <c:pt idx="27">
                  <c:v>91205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1159413.912</c:v>
                </c:pt>
                <c:pt idx="1">
                  <c:v>205184.489</c:v>
                </c:pt>
                <c:pt idx="2">
                  <c:v>390300.505</c:v>
                </c:pt>
                <c:pt idx="3">
                  <c:v>383150.14600000001</c:v>
                </c:pt>
                <c:pt idx="4">
                  <c:v>9054063.5370000005</c:v>
                </c:pt>
                <c:pt idx="5">
                  <c:v>406987.62900000002</c:v>
                </c:pt>
                <c:pt idx="6">
                  <c:v>1113748.737</c:v>
                </c:pt>
                <c:pt idx="7">
                  <c:v>5048759.2080000006</c:v>
                </c:pt>
                <c:pt idx="8">
                  <c:v>2993746</c:v>
                </c:pt>
                <c:pt idx="9">
                  <c:v>3086965.3640000001</c:v>
                </c:pt>
                <c:pt idx="10">
                  <c:v>1052164.338</c:v>
                </c:pt>
                <c:pt idx="11">
                  <c:v>177268</c:v>
                </c:pt>
                <c:pt idx="12">
                  <c:v>619447.84</c:v>
                </c:pt>
                <c:pt idx="13">
                  <c:v>1333997.575</c:v>
                </c:pt>
                <c:pt idx="14">
                  <c:v>3012889.281</c:v>
                </c:pt>
                <c:pt idx="15">
                  <c:v>2672260.8590000002</c:v>
                </c:pt>
                <c:pt idx="16">
                  <c:v>305480.46299999999</c:v>
                </c:pt>
                <c:pt idx="17">
                  <c:v>302794.46299999999</c:v>
                </c:pt>
                <c:pt idx="18">
                  <c:v>42357</c:v>
                </c:pt>
                <c:pt idx="19">
                  <c:v>262891.63199999998</c:v>
                </c:pt>
                <c:pt idx="20">
                  <c:v>253860.25</c:v>
                </c:pt>
                <c:pt idx="21">
                  <c:v>1136703.32</c:v>
                </c:pt>
                <c:pt idx="22">
                  <c:v>689918.74699999997</c:v>
                </c:pt>
                <c:pt idx="23">
                  <c:v>393658</c:v>
                </c:pt>
                <c:pt idx="24">
                  <c:v>3090434.2009999999</c:v>
                </c:pt>
                <c:pt idx="25">
                  <c:v>6158300.2369999997</c:v>
                </c:pt>
                <c:pt idx="26">
                  <c:v>355890.37099999998</c:v>
                </c:pt>
                <c:pt idx="27">
                  <c:v>99612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160725"/>
        <c:axId val="13011333"/>
      </c:barChart>
      <c:catAx>
        <c:axId val="231607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11333"/>
        <c:crosses val="autoZero"/>
        <c:auto val="1"/>
        <c:lblAlgn val="ctr"/>
        <c:lblOffset val="100"/>
        <c:noMultiLvlLbl val="0"/>
      </c:catAx>
      <c:valAx>
        <c:axId val="130113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160725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281246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9994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350154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942735"/>
        <c:axId val="41920789"/>
      </c:barChart>
      <c:catAx>
        <c:axId val="419427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20789"/>
        <c:crosses val="autoZero"/>
        <c:auto val="1"/>
        <c:lblAlgn val="ctr"/>
        <c:lblOffset val="100"/>
        <c:noMultiLvlLbl val="0"/>
      </c:catAx>
      <c:valAx>
        <c:axId val="419207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427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86396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4961079</c:v>
                </c:pt>
                <c:pt idx="5">
                  <c:v>48455</c:v>
                </c:pt>
                <c:pt idx="6">
                  <c:v>1123</c:v>
                </c:pt>
                <c:pt idx="7">
                  <c:v>1584902</c:v>
                </c:pt>
                <c:pt idx="8">
                  <c:v>3998</c:v>
                </c:pt>
                <c:pt idx="9">
                  <c:v>2277</c:v>
                </c:pt>
                <c:pt idx="10">
                  <c:v>285</c:v>
                </c:pt>
                <c:pt idx="11">
                  <c:v>0</c:v>
                </c:pt>
                <c:pt idx="12">
                  <c:v>26570</c:v>
                </c:pt>
                <c:pt idx="13">
                  <c:v>8260</c:v>
                </c:pt>
                <c:pt idx="14">
                  <c:v>123307</c:v>
                </c:pt>
                <c:pt idx="15">
                  <c:v>1604091</c:v>
                </c:pt>
                <c:pt idx="16">
                  <c:v>242938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1636</c:v>
                </c:pt>
                <c:pt idx="21">
                  <c:v>74780</c:v>
                </c:pt>
                <c:pt idx="22">
                  <c:v>24001</c:v>
                </c:pt>
                <c:pt idx="23">
                  <c:v>0</c:v>
                </c:pt>
                <c:pt idx="24">
                  <c:v>20274</c:v>
                </c:pt>
                <c:pt idx="25">
                  <c:v>2397925</c:v>
                </c:pt>
                <c:pt idx="26">
                  <c:v>31294</c:v>
                </c:pt>
                <c:pt idx="27">
                  <c:v>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41024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5407831</c:v>
                </c:pt>
                <c:pt idx="5">
                  <c:v>31744</c:v>
                </c:pt>
                <c:pt idx="6">
                  <c:v>720</c:v>
                </c:pt>
                <c:pt idx="7">
                  <c:v>2035022</c:v>
                </c:pt>
                <c:pt idx="8">
                  <c:v>4973</c:v>
                </c:pt>
                <c:pt idx="9">
                  <c:v>74172</c:v>
                </c:pt>
                <c:pt idx="10">
                  <c:v>103</c:v>
                </c:pt>
                <c:pt idx="11">
                  <c:v>0</c:v>
                </c:pt>
                <c:pt idx="12">
                  <c:v>132715</c:v>
                </c:pt>
                <c:pt idx="13">
                  <c:v>230107</c:v>
                </c:pt>
                <c:pt idx="14">
                  <c:v>152787</c:v>
                </c:pt>
                <c:pt idx="15">
                  <c:v>1169280</c:v>
                </c:pt>
                <c:pt idx="16">
                  <c:v>10354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942</c:v>
                </c:pt>
                <c:pt idx="21">
                  <c:v>50484</c:v>
                </c:pt>
                <c:pt idx="22">
                  <c:v>17082</c:v>
                </c:pt>
                <c:pt idx="23">
                  <c:v>0</c:v>
                </c:pt>
                <c:pt idx="24">
                  <c:v>34705</c:v>
                </c:pt>
                <c:pt idx="25">
                  <c:v>2758801</c:v>
                </c:pt>
                <c:pt idx="26">
                  <c:v>21243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318778"/>
        <c:axId val="57589686"/>
      </c:barChart>
      <c:catAx>
        <c:axId val="403187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89686"/>
        <c:crosses val="autoZero"/>
        <c:auto val="1"/>
        <c:lblAlgn val="ctr"/>
        <c:lblOffset val="100"/>
        <c:noMultiLvlLbl val="0"/>
      </c:catAx>
      <c:valAx>
        <c:axId val="575896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3187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3804678</c:v>
                </c:pt>
                <c:pt idx="5">
                  <c:v>16749</c:v>
                </c:pt>
                <c:pt idx="6">
                  <c:v>5</c:v>
                </c:pt>
                <c:pt idx="7">
                  <c:v>1324539</c:v>
                </c:pt>
                <c:pt idx="8">
                  <c:v>3998</c:v>
                </c:pt>
                <c:pt idx="9">
                  <c:v>1445</c:v>
                </c:pt>
                <c:pt idx="10">
                  <c:v>285</c:v>
                </c:pt>
                <c:pt idx="11">
                  <c:v>0</c:v>
                </c:pt>
                <c:pt idx="12">
                  <c:v>306</c:v>
                </c:pt>
                <c:pt idx="13">
                  <c:v>49</c:v>
                </c:pt>
                <c:pt idx="14">
                  <c:v>10306</c:v>
                </c:pt>
                <c:pt idx="15">
                  <c:v>1112140</c:v>
                </c:pt>
                <c:pt idx="16">
                  <c:v>234359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71549</c:v>
                </c:pt>
                <c:pt idx="22">
                  <c:v>23548</c:v>
                </c:pt>
                <c:pt idx="23">
                  <c:v>0</c:v>
                </c:pt>
                <c:pt idx="24">
                  <c:v>0</c:v>
                </c:pt>
                <c:pt idx="25">
                  <c:v>2351250</c:v>
                </c:pt>
                <c:pt idx="26">
                  <c:v>21298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3989965</c:v>
                </c:pt>
                <c:pt idx="5">
                  <c:v>15917</c:v>
                </c:pt>
                <c:pt idx="6">
                  <c:v>0</c:v>
                </c:pt>
                <c:pt idx="7">
                  <c:v>1705021</c:v>
                </c:pt>
                <c:pt idx="8">
                  <c:v>4973</c:v>
                </c:pt>
                <c:pt idx="9">
                  <c:v>0</c:v>
                </c:pt>
                <c:pt idx="10">
                  <c:v>103</c:v>
                </c:pt>
                <c:pt idx="11">
                  <c:v>0</c:v>
                </c:pt>
                <c:pt idx="12">
                  <c:v>209</c:v>
                </c:pt>
                <c:pt idx="13">
                  <c:v>8</c:v>
                </c:pt>
                <c:pt idx="14">
                  <c:v>10261</c:v>
                </c:pt>
                <c:pt idx="15">
                  <c:v>892237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46394</c:v>
                </c:pt>
                <c:pt idx="22">
                  <c:v>15623</c:v>
                </c:pt>
                <c:pt idx="23">
                  <c:v>0</c:v>
                </c:pt>
                <c:pt idx="24">
                  <c:v>0</c:v>
                </c:pt>
                <c:pt idx="25">
                  <c:v>2736747</c:v>
                </c:pt>
                <c:pt idx="26">
                  <c:v>8651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350950"/>
        <c:axId val="29204185"/>
      </c:barChart>
      <c:catAx>
        <c:axId val="123509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204185"/>
        <c:crosses val="autoZero"/>
        <c:auto val="1"/>
        <c:lblAlgn val="ctr"/>
        <c:lblOffset val="100"/>
        <c:noMultiLvlLbl val="0"/>
      </c:catAx>
      <c:valAx>
        <c:axId val="292041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3509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4382</c:v>
                </c:pt>
                <c:pt idx="2">
                  <c:v>86690</c:v>
                </c:pt>
                <c:pt idx="3">
                  <c:v>0</c:v>
                </c:pt>
                <c:pt idx="4">
                  <c:v>1114227</c:v>
                </c:pt>
                <c:pt idx="5">
                  <c:v>85216</c:v>
                </c:pt>
                <c:pt idx="6">
                  <c:v>1058716</c:v>
                </c:pt>
                <c:pt idx="7">
                  <c:v>826313</c:v>
                </c:pt>
                <c:pt idx="8">
                  <c:v>89132</c:v>
                </c:pt>
                <c:pt idx="9">
                  <c:v>0</c:v>
                </c:pt>
                <c:pt idx="10">
                  <c:v>0</c:v>
                </c:pt>
                <c:pt idx="11">
                  <c:v>50251</c:v>
                </c:pt>
                <c:pt idx="12">
                  <c:v>3187</c:v>
                </c:pt>
                <c:pt idx="13">
                  <c:v>0</c:v>
                </c:pt>
                <c:pt idx="14">
                  <c:v>44972</c:v>
                </c:pt>
                <c:pt idx="15">
                  <c:v>487236</c:v>
                </c:pt>
                <c:pt idx="16">
                  <c:v>35559</c:v>
                </c:pt>
                <c:pt idx="17">
                  <c:v>0</c:v>
                </c:pt>
                <c:pt idx="18">
                  <c:v>39701</c:v>
                </c:pt>
                <c:pt idx="19">
                  <c:v>56869</c:v>
                </c:pt>
                <c:pt idx="20">
                  <c:v>34473</c:v>
                </c:pt>
                <c:pt idx="21">
                  <c:v>439884</c:v>
                </c:pt>
                <c:pt idx="22">
                  <c:v>123602</c:v>
                </c:pt>
                <c:pt idx="23">
                  <c:v>14429</c:v>
                </c:pt>
                <c:pt idx="24">
                  <c:v>28973</c:v>
                </c:pt>
                <c:pt idx="25">
                  <c:v>1025942</c:v>
                </c:pt>
                <c:pt idx="26">
                  <c:v>79942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6210</c:v>
                </c:pt>
                <c:pt idx="2">
                  <c:v>60781</c:v>
                </c:pt>
                <c:pt idx="3">
                  <c:v>0</c:v>
                </c:pt>
                <c:pt idx="4">
                  <c:v>1054068</c:v>
                </c:pt>
                <c:pt idx="5">
                  <c:v>68593</c:v>
                </c:pt>
                <c:pt idx="6">
                  <c:v>971240</c:v>
                </c:pt>
                <c:pt idx="7">
                  <c:v>842985</c:v>
                </c:pt>
                <c:pt idx="8">
                  <c:v>46098</c:v>
                </c:pt>
                <c:pt idx="9">
                  <c:v>0</c:v>
                </c:pt>
                <c:pt idx="10">
                  <c:v>6149</c:v>
                </c:pt>
                <c:pt idx="11">
                  <c:v>46545</c:v>
                </c:pt>
                <c:pt idx="12">
                  <c:v>1135</c:v>
                </c:pt>
                <c:pt idx="13">
                  <c:v>0</c:v>
                </c:pt>
                <c:pt idx="14">
                  <c:v>58406</c:v>
                </c:pt>
                <c:pt idx="15">
                  <c:v>420046</c:v>
                </c:pt>
                <c:pt idx="16">
                  <c:v>62165</c:v>
                </c:pt>
                <c:pt idx="17">
                  <c:v>0</c:v>
                </c:pt>
                <c:pt idx="18">
                  <c:v>36026</c:v>
                </c:pt>
                <c:pt idx="19">
                  <c:v>43246</c:v>
                </c:pt>
                <c:pt idx="20">
                  <c:v>46489</c:v>
                </c:pt>
                <c:pt idx="21">
                  <c:v>439318</c:v>
                </c:pt>
                <c:pt idx="22">
                  <c:v>203581</c:v>
                </c:pt>
                <c:pt idx="23">
                  <c:v>14923</c:v>
                </c:pt>
                <c:pt idx="24">
                  <c:v>37469</c:v>
                </c:pt>
                <c:pt idx="25">
                  <c:v>1056792</c:v>
                </c:pt>
                <c:pt idx="26">
                  <c:v>130578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53320"/>
        <c:axId val="60883529"/>
      </c:barChart>
      <c:catAx>
        <c:axId val="17533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883529"/>
        <c:crosses val="autoZero"/>
        <c:auto val="1"/>
        <c:lblAlgn val="ctr"/>
        <c:lblOffset val="100"/>
        <c:noMultiLvlLbl val="0"/>
      </c:catAx>
      <c:valAx>
        <c:axId val="608835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5332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42</c:v>
                </c:pt>
                <c:pt idx="2">
                  <c:v>4507</c:v>
                </c:pt>
                <c:pt idx="3">
                  <c:v>0</c:v>
                </c:pt>
                <c:pt idx="4">
                  <c:v>45854</c:v>
                </c:pt>
                <c:pt idx="5">
                  <c:v>2948</c:v>
                </c:pt>
                <c:pt idx="6">
                  <c:v>48401</c:v>
                </c:pt>
                <c:pt idx="7">
                  <c:v>29669</c:v>
                </c:pt>
                <c:pt idx="8">
                  <c:v>3337</c:v>
                </c:pt>
                <c:pt idx="9">
                  <c:v>0</c:v>
                </c:pt>
                <c:pt idx="10">
                  <c:v>0</c:v>
                </c:pt>
                <c:pt idx="11">
                  <c:v>2740</c:v>
                </c:pt>
                <c:pt idx="12">
                  <c:v>0</c:v>
                </c:pt>
                <c:pt idx="13">
                  <c:v>0</c:v>
                </c:pt>
                <c:pt idx="14">
                  <c:v>2246</c:v>
                </c:pt>
                <c:pt idx="15">
                  <c:v>29329</c:v>
                </c:pt>
                <c:pt idx="16">
                  <c:v>2036</c:v>
                </c:pt>
                <c:pt idx="17">
                  <c:v>0</c:v>
                </c:pt>
                <c:pt idx="18">
                  <c:v>2506</c:v>
                </c:pt>
                <c:pt idx="19">
                  <c:v>2240</c:v>
                </c:pt>
                <c:pt idx="20">
                  <c:v>262</c:v>
                </c:pt>
                <c:pt idx="21">
                  <c:v>25474</c:v>
                </c:pt>
                <c:pt idx="22">
                  <c:v>3047</c:v>
                </c:pt>
                <c:pt idx="23">
                  <c:v>727</c:v>
                </c:pt>
                <c:pt idx="24">
                  <c:v>0</c:v>
                </c:pt>
                <c:pt idx="25">
                  <c:v>38595</c:v>
                </c:pt>
                <c:pt idx="26">
                  <c:v>1304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232</c:v>
                </c:pt>
                <c:pt idx="2">
                  <c:v>3102</c:v>
                </c:pt>
                <c:pt idx="3">
                  <c:v>0</c:v>
                </c:pt>
                <c:pt idx="4">
                  <c:v>43635</c:v>
                </c:pt>
                <c:pt idx="5">
                  <c:v>2237</c:v>
                </c:pt>
                <c:pt idx="6">
                  <c:v>45193</c:v>
                </c:pt>
                <c:pt idx="7">
                  <c:v>30213</c:v>
                </c:pt>
                <c:pt idx="8">
                  <c:v>1509</c:v>
                </c:pt>
                <c:pt idx="9">
                  <c:v>0</c:v>
                </c:pt>
                <c:pt idx="10">
                  <c:v>0</c:v>
                </c:pt>
                <c:pt idx="11">
                  <c:v>2676</c:v>
                </c:pt>
                <c:pt idx="12">
                  <c:v>2</c:v>
                </c:pt>
                <c:pt idx="13">
                  <c:v>0</c:v>
                </c:pt>
                <c:pt idx="14">
                  <c:v>2920</c:v>
                </c:pt>
                <c:pt idx="15">
                  <c:v>28460</c:v>
                </c:pt>
                <c:pt idx="16">
                  <c:v>3284</c:v>
                </c:pt>
                <c:pt idx="17">
                  <c:v>0</c:v>
                </c:pt>
                <c:pt idx="18">
                  <c:v>2331</c:v>
                </c:pt>
                <c:pt idx="19">
                  <c:v>1760</c:v>
                </c:pt>
                <c:pt idx="20">
                  <c:v>280</c:v>
                </c:pt>
                <c:pt idx="21">
                  <c:v>26276</c:v>
                </c:pt>
                <c:pt idx="22">
                  <c:v>5661</c:v>
                </c:pt>
                <c:pt idx="23">
                  <c:v>676</c:v>
                </c:pt>
                <c:pt idx="24">
                  <c:v>0</c:v>
                </c:pt>
                <c:pt idx="25">
                  <c:v>38455</c:v>
                </c:pt>
                <c:pt idx="26">
                  <c:v>1824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696018"/>
        <c:axId val="20325701"/>
      </c:barChart>
      <c:catAx>
        <c:axId val="2969601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325701"/>
        <c:crosses val="autoZero"/>
        <c:auto val="1"/>
        <c:lblAlgn val="ctr"/>
        <c:lblOffset val="100"/>
        <c:noMultiLvlLbl val="0"/>
      </c:catAx>
      <c:valAx>
        <c:axId val="203257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9601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15695.25</c:v>
                </c:pt>
                <c:pt idx="2">
                  <c:v>1880</c:v>
                </c:pt>
                <c:pt idx="3">
                  <c:v>0</c:v>
                </c:pt>
                <c:pt idx="4">
                  <c:v>356401</c:v>
                </c:pt>
                <c:pt idx="5">
                  <c:v>17793</c:v>
                </c:pt>
                <c:pt idx="6">
                  <c:v>6206</c:v>
                </c:pt>
                <c:pt idx="7">
                  <c:v>292201.5</c:v>
                </c:pt>
                <c:pt idx="8">
                  <c:v>30523</c:v>
                </c:pt>
                <c:pt idx="9">
                  <c:v>4203</c:v>
                </c:pt>
                <c:pt idx="10">
                  <c:v>7314.5</c:v>
                </c:pt>
                <c:pt idx="11">
                  <c:v>486</c:v>
                </c:pt>
                <c:pt idx="12">
                  <c:v>825.75</c:v>
                </c:pt>
                <c:pt idx="13">
                  <c:v>5669</c:v>
                </c:pt>
                <c:pt idx="14">
                  <c:v>8384</c:v>
                </c:pt>
                <c:pt idx="15">
                  <c:v>134823</c:v>
                </c:pt>
                <c:pt idx="16">
                  <c:v>22376.75</c:v>
                </c:pt>
                <c:pt idx="17">
                  <c:v>3462.75</c:v>
                </c:pt>
                <c:pt idx="18">
                  <c:v>482</c:v>
                </c:pt>
                <c:pt idx="19">
                  <c:v>4</c:v>
                </c:pt>
                <c:pt idx="20">
                  <c:v>0</c:v>
                </c:pt>
                <c:pt idx="21">
                  <c:v>41611</c:v>
                </c:pt>
                <c:pt idx="22">
                  <c:v>11385</c:v>
                </c:pt>
                <c:pt idx="23">
                  <c:v>12377</c:v>
                </c:pt>
                <c:pt idx="24">
                  <c:v>835</c:v>
                </c:pt>
                <c:pt idx="25">
                  <c:v>417442</c:v>
                </c:pt>
                <c:pt idx="26">
                  <c:v>18553</c:v>
                </c:pt>
                <c:pt idx="27">
                  <c:v>2579.75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10634.75</c:v>
                </c:pt>
                <c:pt idx="2">
                  <c:v>1116.75</c:v>
                </c:pt>
                <c:pt idx="3">
                  <c:v>0</c:v>
                </c:pt>
                <c:pt idx="4">
                  <c:v>372092</c:v>
                </c:pt>
                <c:pt idx="5">
                  <c:v>16301.75</c:v>
                </c:pt>
                <c:pt idx="6">
                  <c:v>6047</c:v>
                </c:pt>
                <c:pt idx="7">
                  <c:v>295727.75</c:v>
                </c:pt>
                <c:pt idx="8">
                  <c:v>36923</c:v>
                </c:pt>
                <c:pt idx="9">
                  <c:v>2789</c:v>
                </c:pt>
                <c:pt idx="10">
                  <c:v>4827.25</c:v>
                </c:pt>
                <c:pt idx="11">
                  <c:v>487</c:v>
                </c:pt>
                <c:pt idx="12">
                  <c:v>1053</c:v>
                </c:pt>
                <c:pt idx="13">
                  <c:v>5190</c:v>
                </c:pt>
                <c:pt idx="14">
                  <c:v>7990.5</c:v>
                </c:pt>
                <c:pt idx="15">
                  <c:v>109692</c:v>
                </c:pt>
                <c:pt idx="16">
                  <c:v>1815</c:v>
                </c:pt>
                <c:pt idx="17">
                  <c:v>3236.75</c:v>
                </c:pt>
                <c:pt idx="18">
                  <c:v>501.5</c:v>
                </c:pt>
                <c:pt idx="19">
                  <c:v>27.5</c:v>
                </c:pt>
                <c:pt idx="20">
                  <c:v>0</c:v>
                </c:pt>
                <c:pt idx="21">
                  <c:v>37311</c:v>
                </c:pt>
                <c:pt idx="22">
                  <c:v>9155.75</c:v>
                </c:pt>
                <c:pt idx="23">
                  <c:v>12511.75</c:v>
                </c:pt>
                <c:pt idx="24">
                  <c:v>1068</c:v>
                </c:pt>
                <c:pt idx="25">
                  <c:v>391482</c:v>
                </c:pt>
                <c:pt idx="26">
                  <c:v>17638</c:v>
                </c:pt>
                <c:pt idx="27">
                  <c:v>2806.5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579946"/>
        <c:axId val="22356340"/>
      </c:barChart>
      <c:catAx>
        <c:axId val="85799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356340"/>
        <c:crosses val="autoZero"/>
        <c:auto val="1"/>
        <c:lblAlgn val="ctr"/>
        <c:lblOffset val="100"/>
        <c:noMultiLvlLbl val="0"/>
      </c:catAx>
      <c:valAx>
        <c:axId val="2235634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799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7</c:v>
                </c:pt>
                <c:pt idx="3">
                  <c:v>0</c:v>
                </c:pt>
                <c:pt idx="4">
                  <c:v>307639</c:v>
                </c:pt>
                <c:pt idx="5">
                  <c:v>1497.75</c:v>
                </c:pt>
                <c:pt idx="6">
                  <c:v>2</c:v>
                </c:pt>
                <c:pt idx="7">
                  <c:v>122502.5</c:v>
                </c:pt>
                <c:pt idx="8">
                  <c:v>389</c:v>
                </c:pt>
                <c:pt idx="9">
                  <c:v>202</c:v>
                </c:pt>
                <c:pt idx="10">
                  <c:v>20</c:v>
                </c:pt>
                <c:pt idx="11">
                  <c:v>0</c:v>
                </c:pt>
                <c:pt idx="12">
                  <c:v>48.5</c:v>
                </c:pt>
                <c:pt idx="13">
                  <c:v>2</c:v>
                </c:pt>
                <c:pt idx="14">
                  <c:v>838</c:v>
                </c:pt>
                <c:pt idx="15">
                  <c:v>87312</c:v>
                </c:pt>
                <c:pt idx="16">
                  <c:v>20235.25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4778</c:v>
                </c:pt>
                <c:pt idx="22">
                  <c:v>1826</c:v>
                </c:pt>
                <c:pt idx="23">
                  <c:v>0</c:v>
                </c:pt>
                <c:pt idx="24">
                  <c:v>0</c:v>
                </c:pt>
                <c:pt idx="25">
                  <c:v>190038</c:v>
                </c:pt>
                <c:pt idx="26">
                  <c:v>1445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38</c:v>
                </c:pt>
                <c:pt idx="2">
                  <c:v>0</c:v>
                </c:pt>
                <c:pt idx="3">
                  <c:v>0</c:v>
                </c:pt>
                <c:pt idx="4">
                  <c:v>314859</c:v>
                </c:pt>
                <c:pt idx="5">
                  <c:v>1619</c:v>
                </c:pt>
                <c:pt idx="6">
                  <c:v>0</c:v>
                </c:pt>
                <c:pt idx="7">
                  <c:v>142361</c:v>
                </c:pt>
                <c:pt idx="8">
                  <c:v>394.75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30.75</c:v>
                </c:pt>
                <c:pt idx="13">
                  <c:v>4</c:v>
                </c:pt>
                <c:pt idx="14">
                  <c:v>806</c:v>
                </c:pt>
                <c:pt idx="15">
                  <c:v>63093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2220</c:v>
                </c:pt>
                <c:pt idx="22">
                  <c:v>1476.25</c:v>
                </c:pt>
                <c:pt idx="23">
                  <c:v>0</c:v>
                </c:pt>
                <c:pt idx="24">
                  <c:v>0</c:v>
                </c:pt>
                <c:pt idx="25">
                  <c:v>215207</c:v>
                </c:pt>
                <c:pt idx="26">
                  <c:v>1154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564513"/>
        <c:axId val="60161262"/>
      </c:barChart>
      <c:catAx>
        <c:axId val="265645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161262"/>
        <c:crosses val="autoZero"/>
        <c:auto val="1"/>
        <c:lblAlgn val="ctr"/>
        <c:lblOffset val="100"/>
        <c:noMultiLvlLbl val="0"/>
      </c:catAx>
      <c:valAx>
        <c:axId val="601612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645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11820</c:v>
                </c:pt>
                <c:pt idx="2">
                  <c:v>340</c:v>
                </c:pt>
                <c:pt idx="3">
                  <c:v>0</c:v>
                </c:pt>
                <c:pt idx="4">
                  <c:v>0</c:v>
                </c:pt>
                <c:pt idx="5">
                  <c:v>14181.75</c:v>
                </c:pt>
                <c:pt idx="6">
                  <c:v>6188</c:v>
                </c:pt>
                <c:pt idx="7">
                  <c:v>16296.5</c:v>
                </c:pt>
                <c:pt idx="8">
                  <c:v>1463.75</c:v>
                </c:pt>
                <c:pt idx="9">
                  <c:v>890</c:v>
                </c:pt>
                <c:pt idx="10">
                  <c:v>201.5</c:v>
                </c:pt>
                <c:pt idx="11">
                  <c:v>470</c:v>
                </c:pt>
                <c:pt idx="12">
                  <c:v>161.25</c:v>
                </c:pt>
                <c:pt idx="13">
                  <c:v>1375</c:v>
                </c:pt>
                <c:pt idx="14">
                  <c:v>6691</c:v>
                </c:pt>
                <c:pt idx="15">
                  <c:v>41330</c:v>
                </c:pt>
                <c:pt idx="16">
                  <c:v>624.5</c:v>
                </c:pt>
                <c:pt idx="17">
                  <c:v>790</c:v>
                </c:pt>
                <c:pt idx="18">
                  <c:v>482</c:v>
                </c:pt>
                <c:pt idx="19">
                  <c:v>0</c:v>
                </c:pt>
                <c:pt idx="20">
                  <c:v>0</c:v>
                </c:pt>
                <c:pt idx="21">
                  <c:v>31745</c:v>
                </c:pt>
                <c:pt idx="22">
                  <c:v>1928.25</c:v>
                </c:pt>
                <c:pt idx="23">
                  <c:v>12219</c:v>
                </c:pt>
                <c:pt idx="24">
                  <c:v>0</c:v>
                </c:pt>
                <c:pt idx="25">
                  <c:v>15864</c:v>
                </c:pt>
                <c:pt idx="26">
                  <c:v>1148</c:v>
                </c:pt>
                <c:pt idx="27">
                  <c:v>2228.5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8683.5</c:v>
                </c:pt>
                <c:pt idx="2">
                  <c:v>457.75</c:v>
                </c:pt>
                <c:pt idx="3">
                  <c:v>0</c:v>
                </c:pt>
                <c:pt idx="4">
                  <c:v>0</c:v>
                </c:pt>
                <c:pt idx="5">
                  <c:v>12192.75</c:v>
                </c:pt>
                <c:pt idx="6">
                  <c:v>6047</c:v>
                </c:pt>
                <c:pt idx="7">
                  <c:v>16857.75</c:v>
                </c:pt>
                <c:pt idx="8">
                  <c:v>1259.5</c:v>
                </c:pt>
                <c:pt idx="9">
                  <c:v>586</c:v>
                </c:pt>
                <c:pt idx="10">
                  <c:v>408.5</c:v>
                </c:pt>
                <c:pt idx="11">
                  <c:v>469</c:v>
                </c:pt>
                <c:pt idx="12">
                  <c:v>173.5</c:v>
                </c:pt>
                <c:pt idx="13">
                  <c:v>460</c:v>
                </c:pt>
                <c:pt idx="14">
                  <c:v>6333.5</c:v>
                </c:pt>
                <c:pt idx="15">
                  <c:v>40269</c:v>
                </c:pt>
                <c:pt idx="16">
                  <c:v>671</c:v>
                </c:pt>
                <c:pt idx="17">
                  <c:v>200</c:v>
                </c:pt>
                <c:pt idx="18">
                  <c:v>501.5</c:v>
                </c:pt>
                <c:pt idx="19">
                  <c:v>0</c:v>
                </c:pt>
                <c:pt idx="20">
                  <c:v>0</c:v>
                </c:pt>
                <c:pt idx="21">
                  <c:v>31205</c:v>
                </c:pt>
                <c:pt idx="22">
                  <c:v>1761</c:v>
                </c:pt>
                <c:pt idx="23">
                  <c:v>12450.75</c:v>
                </c:pt>
                <c:pt idx="24">
                  <c:v>0</c:v>
                </c:pt>
                <c:pt idx="25">
                  <c:v>15643</c:v>
                </c:pt>
                <c:pt idx="26">
                  <c:v>1567</c:v>
                </c:pt>
                <c:pt idx="27">
                  <c:v>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574891"/>
        <c:axId val="10455482"/>
      </c:barChart>
      <c:catAx>
        <c:axId val="635748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455482"/>
        <c:crosses val="autoZero"/>
        <c:auto val="1"/>
        <c:lblAlgn val="ctr"/>
        <c:lblOffset val="100"/>
        <c:noMultiLvlLbl val="0"/>
      </c:catAx>
      <c:valAx>
        <c:axId val="104554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5748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3345.25</c:v>
                </c:pt>
                <c:pt idx="2">
                  <c:v>1533</c:v>
                </c:pt>
                <c:pt idx="3">
                  <c:v>0</c:v>
                </c:pt>
                <c:pt idx="4">
                  <c:v>48762</c:v>
                </c:pt>
                <c:pt idx="5">
                  <c:v>2113.5</c:v>
                </c:pt>
                <c:pt idx="6">
                  <c:v>16</c:v>
                </c:pt>
                <c:pt idx="7">
                  <c:v>153402.5</c:v>
                </c:pt>
                <c:pt idx="8">
                  <c:v>28670.25</c:v>
                </c:pt>
                <c:pt idx="9">
                  <c:v>3111</c:v>
                </c:pt>
                <c:pt idx="10">
                  <c:v>7093</c:v>
                </c:pt>
                <c:pt idx="11">
                  <c:v>16</c:v>
                </c:pt>
                <c:pt idx="12">
                  <c:v>616</c:v>
                </c:pt>
                <c:pt idx="13">
                  <c:v>4292</c:v>
                </c:pt>
                <c:pt idx="14">
                  <c:v>855</c:v>
                </c:pt>
                <c:pt idx="15">
                  <c:v>6181</c:v>
                </c:pt>
                <c:pt idx="16">
                  <c:v>1517</c:v>
                </c:pt>
                <c:pt idx="17">
                  <c:v>2672.75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5088</c:v>
                </c:pt>
                <c:pt idx="22">
                  <c:v>7630.75</c:v>
                </c:pt>
                <c:pt idx="23">
                  <c:v>158</c:v>
                </c:pt>
                <c:pt idx="24">
                  <c:v>835</c:v>
                </c:pt>
                <c:pt idx="25">
                  <c:v>211540</c:v>
                </c:pt>
                <c:pt idx="26">
                  <c:v>15960</c:v>
                </c:pt>
                <c:pt idx="27">
                  <c:v>351.25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1913.25</c:v>
                </c:pt>
                <c:pt idx="2">
                  <c:v>659</c:v>
                </c:pt>
                <c:pt idx="3">
                  <c:v>0</c:v>
                </c:pt>
                <c:pt idx="4">
                  <c:v>57233</c:v>
                </c:pt>
                <c:pt idx="5">
                  <c:v>2490</c:v>
                </c:pt>
                <c:pt idx="6">
                  <c:v>0</c:v>
                </c:pt>
                <c:pt idx="7">
                  <c:v>136509</c:v>
                </c:pt>
                <c:pt idx="8">
                  <c:v>35268.75</c:v>
                </c:pt>
                <c:pt idx="9">
                  <c:v>2203</c:v>
                </c:pt>
                <c:pt idx="10">
                  <c:v>4408.75</c:v>
                </c:pt>
                <c:pt idx="11">
                  <c:v>18</c:v>
                </c:pt>
                <c:pt idx="12">
                  <c:v>848.75</c:v>
                </c:pt>
                <c:pt idx="13">
                  <c:v>4726</c:v>
                </c:pt>
                <c:pt idx="14">
                  <c:v>851</c:v>
                </c:pt>
                <c:pt idx="15">
                  <c:v>6330</c:v>
                </c:pt>
                <c:pt idx="16">
                  <c:v>1142</c:v>
                </c:pt>
                <c:pt idx="17">
                  <c:v>3036.75</c:v>
                </c:pt>
                <c:pt idx="18">
                  <c:v>0</c:v>
                </c:pt>
                <c:pt idx="19">
                  <c:v>27.5</c:v>
                </c:pt>
                <c:pt idx="20">
                  <c:v>0</c:v>
                </c:pt>
                <c:pt idx="21">
                  <c:v>3886</c:v>
                </c:pt>
                <c:pt idx="22">
                  <c:v>5918.5</c:v>
                </c:pt>
                <c:pt idx="23">
                  <c:v>61</c:v>
                </c:pt>
                <c:pt idx="24">
                  <c:v>1068</c:v>
                </c:pt>
                <c:pt idx="25">
                  <c:v>160632</c:v>
                </c:pt>
                <c:pt idx="26">
                  <c:v>14917</c:v>
                </c:pt>
                <c:pt idx="27">
                  <c:v>396.5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052748"/>
        <c:axId val="16911288"/>
      </c:barChart>
      <c:catAx>
        <c:axId val="250527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911288"/>
        <c:crosses val="autoZero"/>
        <c:auto val="1"/>
        <c:lblAlgn val="ctr"/>
        <c:lblOffset val="100"/>
        <c:noMultiLvlLbl val="0"/>
      </c:catAx>
      <c:valAx>
        <c:axId val="169112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527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81</c:v>
                </c:pt>
                <c:pt idx="1">
                  <c:v>64</c:v>
                </c:pt>
                <c:pt idx="2">
                  <c:v>110</c:v>
                </c:pt>
                <c:pt idx="3">
                  <c:v>59</c:v>
                </c:pt>
                <c:pt idx="4">
                  <c:v>2467</c:v>
                </c:pt>
                <c:pt idx="5">
                  <c:v>142</c:v>
                </c:pt>
                <c:pt idx="6">
                  <c:v>2982</c:v>
                </c:pt>
                <c:pt idx="7">
                  <c:v>553</c:v>
                </c:pt>
                <c:pt idx="8">
                  <c:v>189</c:v>
                </c:pt>
                <c:pt idx="9">
                  <c:v>168</c:v>
                </c:pt>
                <c:pt idx="10">
                  <c:v>100</c:v>
                </c:pt>
                <c:pt idx="11">
                  <c:v>870</c:v>
                </c:pt>
                <c:pt idx="12">
                  <c:v>54</c:v>
                </c:pt>
                <c:pt idx="13">
                  <c:v>86</c:v>
                </c:pt>
                <c:pt idx="14">
                  <c:v>167</c:v>
                </c:pt>
                <c:pt idx="15">
                  <c:v>1260</c:v>
                </c:pt>
                <c:pt idx="16">
                  <c:v>94</c:v>
                </c:pt>
                <c:pt idx="17">
                  <c:v>37</c:v>
                </c:pt>
                <c:pt idx="18">
                  <c:v>69</c:v>
                </c:pt>
                <c:pt idx="19">
                  <c:v>72</c:v>
                </c:pt>
                <c:pt idx="20">
                  <c:v>51</c:v>
                </c:pt>
                <c:pt idx="21">
                  <c:v>1503</c:v>
                </c:pt>
                <c:pt idx="22">
                  <c:v>103</c:v>
                </c:pt>
                <c:pt idx="23">
                  <c:v>56</c:v>
                </c:pt>
                <c:pt idx="24">
                  <c:v>175</c:v>
                </c:pt>
                <c:pt idx="25">
                  <c:v>578</c:v>
                </c:pt>
                <c:pt idx="26">
                  <c:v>124</c:v>
                </c:pt>
                <c:pt idx="2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82</c:v>
                </c:pt>
                <c:pt idx="1">
                  <c:v>54</c:v>
                </c:pt>
                <c:pt idx="2">
                  <c:v>134</c:v>
                </c:pt>
                <c:pt idx="3">
                  <c:v>56</c:v>
                </c:pt>
                <c:pt idx="4">
                  <c:v>2527</c:v>
                </c:pt>
                <c:pt idx="5">
                  <c:v>134</c:v>
                </c:pt>
                <c:pt idx="6">
                  <c:v>3068</c:v>
                </c:pt>
                <c:pt idx="7">
                  <c:v>642</c:v>
                </c:pt>
                <c:pt idx="8">
                  <c:v>197</c:v>
                </c:pt>
                <c:pt idx="9">
                  <c:v>158</c:v>
                </c:pt>
                <c:pt idx="10">
                  <c:v>95</c:v>
                </c:pt>
                <c:pt idx="11">
                  <c:v>861</c:v>
                </c:pt>
                <c:pt idx="12">
                  <c:v>55</c:v>
                </c:pt>
                <c:pt idx="13">
                  <c:v>91</c:v>
                </c:pt>
                <c:pt idx="14">
                  <c:v>205</c:v>
                </c:pt>
                <c:pt idx="15">
                  <c:v>1137</c:v>
                </c:pt>
                <c:pt idx="16">
                  <c:v>129</c:v>
                </c:pt>
                <c:pt idx="17">
                  <c:v>40</c:v>
                </c:pt>
                <c:pt idx="18">
                  <c:v>97</c:v>
                </c:pt>
                <c:pt idx="19">
                  <c:v>79</c:v>
                </c:pt>
                <c:pt idx="20">
                  <c:v>68</c:v>
                </c:pt>
                <c:pt idx="21">
                  <c:v>1406</c:v>
                </c:pt>
                <c:pt idx="22">
                  <c:v>122</c:v>
                </c:pt>
                <c:pt idx="23">
                  <c:v>76</c:v>
                </c:pt>
                <c:pt idx="24">
                  <c:v>202</c:v>
                </c:pt>
                <c:pt idx="25">
                  <c:v>618</c:v>
                </c:pt>
                <c:pt idx="26">
                  <c:v>156</c:v>
                </c:pt>
                <c:pt idx="2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400097"/>
        <c:axId val="18703260"/>
      </c:barChart>
      <c:catAx>
        <c:axId val="214000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03260"/>
        <c:crosses val="autoZero"/>
        <c:auto val="1"/>
        <c:lblAlgn val="ctr"/>
        <c:lblOffset val="100"/>
        <c:noMultiLvlLbl val="0"/>
      </c:catAx>
      <c:valAx>
        <c:axId val="187032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000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776737</c:v>
                </c:pt>
                <c:pt idx="1">
                  <c:v>209666</c:v>
                </c:pt>
                <c:pt idx="2">
                  <c:v>350523</c:v>
                </c:pt>
                <c:pt idx="3">
                  <c:v>366409</c:v>
                </c:pt>
                <c:pt idx="4">
                  <c:v>7635348</c:v>
                </c:pt>
                <c:pt idx="5">
                  <c:v>469793</c:v>
                </c:pt>
                <c:pt idx="6">
                  <c:v>1234685</c:v>
                </c:pt>
                <c:pt idx="7">
                  <c:v>4689901</c:v>
                </c:pt>
                <c:pt idx="8">
                  <c:v>2386800</c:v>
                </c:pt>
                <c:pt idx="9">
                  <c:v>3136445</c:v>
                </c:pt>
                <c:pt idx="10">
                  <c:v>1472105</c:v>
                </c:pt>
                <c:pt idx="11">
                  <c:v>96305</c:v>
                </c:pt>
                <c:pt idx="12">
                  <c:v>407068</c:v>
                </c:pt>
                <c:pt idx="13">
                  <c:v>1342837</c:v>
                </c:pt>
                <c:pt idx="14">
                  <c:v>2553971</c:v>
                </c:pt>
                <c:pt idx="15">
                  <c:v>2898211</c:v>
                </c:pt>
                <c:pt idx="16">
                  <c:v>398506</c:v>
                </c:pt>
                <c:pt idx="17">
                  <c:v>179277</c:v>
                </c:pt>
                <c:pt idx="18">
                  <c:v>44279</c:v>
                </c:pt>
                <c:pt idx="19">
                  <c:v>207702</c:v>
                </c:pt>
                <c:pt idx="20">
                  <c:v>206556</c:v>
                </c:pt>
                <c:pt idx="21">
                  <c:v>1200030</c:v>
                </c:pt>
                <c:pt idx="22">
                  <c:v>412473</c:v>
                </c:pt>
                <c:pt idx="23">
                  <c:v>298881</c:v>
                </c:pt>
                <c:pt idx="24">
                  <c:v>2327148</c:v>
                </c:pt>
                <c:pt idx="25">
                  <c:v>6092311</c:v>
                </c:pt>
                <c:pt idx="26">
                  <c:v>319765</c:v>
                </c:pt>
                <c:pt idx="27">
                  <c:v>90795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1155362</c:v>
                </c:pt>
                <c:pt idx="1">
                  <c:v>204239</c:v>
                </c:pt>
                <c:pt idx="2">
                  <c:v>383984</c:v>
                </c:pt>
                <c:pt idx="3">
                  <c:v>379755</c:v>
                </c:pt>
                <c:pt idx="4">
                  <c:v>8354876</c:v>
                </c:pt>
                <c:pt idx="5">
                  <c:v>398386</c:v>
                </c:pt>
                <c:pt idx="6">
                  <c:v>1107049</c:v>
                </c:pt>
                <c:pt idx="7">
                  <c:v>4935633</c:v>
                </c:pt>
                <c:pt idx="8">
                  <c:v>2984413</c:v>
                </c:pt>
                <c:pt idx="9">
                  <c:v>3075010</c:v>
                </c:pt>
                <c:pt idx="10">
                  <c:v>1049671</c:v>
                </c:pt>
                <c:pt idx="11">
                  <c:v>120214</c:v>
                </c:pt>
                <c:pt idx="12">
                  <c:v>618851</c:v>
                </c:pt>
                <c:pt idx="13">
                  <c:v>1328070</c:v>
                </c:pt>
                <c:pt idx="14">
                  <c:v>2987525</c:v>
                </c:pt>
                <c:pt idx="15">
                  <c:v>2423787</c:v>
                </c:pt>
                <c:pt idx="16">
                  <c:v>299777</c:v>
                </c:pt>
                <c:pt idx="17">
                  <c:v>301259</c:v>
                </c:pt>
                <c:pt idx="18">
                  <c:v>42234</c:v>
                </c:pt>
                <c:pt idx="19">
                  <c:v>260781</c:v>
                </c:pt>
                <c:pt idx="20">
                  <c:v>250353</c:v>
                </c:pt>
                <c:pt idx="21">
                  <c:v>1064743</c:v>
                </c:pt>
                <c:pt idx="22">
                  <c:v>684201</c:v>
                </c:pt>
                <c:pt idx="23">
                  <c:v>390838</c:v>
                </c:pt>
                <c:pt idx="24">
                  <c:v>3079921</c:v>
                </c:pt>
                <c:pt idx="25">
                  <c:v>6109312</c:v>
                </c:pt>
                <c:pt idx="26">
                  <c:v>343259</c:v>
                </c:pt>
                <c:pt idx="27">
                  <c:v>99104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771409"/>
        <c:axId val="48115383"/>
      </c:barChart>
      <c:catAx>
        <c:axId val="107714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115383"/>
        <c:crosses val="autoZero"/>
        <c:auto val="1"/>
        <c:lblAlgn val="ctr"/>
        <c:lblOffset val="100"/>
        <c:noMultiLvlLbl val="0"/>
      </c:catAx>
      <c:valAx>
        <c:axId val="481153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7714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1209361</c:v>
                </c:pt>
                <c:pt idx="1">
                  <c:v>702046</c:v>
                </c:pt>
                <c:pt idx="2">
                  <c:v>2016323</c:v>
                </c:pt>
                <c:pt idx="3">
                  <c:v>469747</c:v>
                </c:pt>
                <c:pt idx="4">
                  <c:v>43900764</c:v>
                </c:pt>
                <c:pt idx="5">
                  <c:v>1878265</c:v>
                </c:pt>
                <c:pt idx="6">
                  <c:v>16795202</c:v>
                </c:pt>
                <c:pt idx="7">
                  <c:v>22236443</c:v>
                </c:pt>
                <c:pt idx="8">
                  <c:v>3527561</c:v>
                </c:pt>
                <c:pt idx="9">
                  <c:v>3916813</c:v>
                </c:pt>
                <c:pt idx="10">
                  <c:v>1633351</c:v>
                </c:pt>
                <c:pt idx="11">
                  <c:v>6302361</c:v>
                </c:pt>
                <c:pt idx="12">
                  <c:v>678852</c:v>
                </c:pt>
                <c:pt idx="13">
                  <c:v>1397922</c:v>
                </c:pt>
                <c:pt idx="14">
                  <c:v>3120910</c:v>
                </c:pt>
                <c:pt idx="15">
                  <c:v>32113990</c:v>
                </c:pt>
                <c:pt idx="16">
                  <c:v>4116828</c:v>
                </c:pt>
                <c:pt idx="17">
                  <c:v>279259</c:v>
                </c:pt>
                <c:pt idx="18">
                  <c:v>1912089</c:v>
                </c:pt>
                <c:pt idx="19">
                  <c:v>1113218</c:v>
                </c:pt>
                <c:pt idx="20">
                  <c:v>411650</c:v>
                </c:pt>
                <c:pt idx="21">
                  <c:v>21464567</c:v>
                </c:pt>
                <c:pt idx="22">
                  <c:v>1617738</c:v>
                </c:pt>
                <c:pt idx="23">
                  <c:v>419906</c:v>
                </c:pt>
                <c:pt idx="24">
                  <c:v>3355802</c:v>
                </c:pt>
                <c:pt idx="25">
                  <c:v>22116565</c:v>
                </c:pt>
                <c:pt idx="26">
                  <c:v>2990120</c:v>
                </c:pt>
                <c:pt idx="27">
                  <c:v>161592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1556733</c:v>
                </c:pt>
                <c:pt idx="1">
                  <c:v>548180</c:v>
                </c:pt>
                <c:pt idx="2">
                  <c:v>2131887</c:v>
                </c:pt>
                <c:pt idx="3">
                  <c:v>402073</c:v>
                </c:pt>
                <c:pt idx="4">
                  <c:v>48357023</c:v>
                </c:pt>
                <c:pt idx="5">
                  <c:v>2451398</c:v>
                </c:pt>
                <c:pt idx="6">
                  <c:v>17175681</c:v>
                </c:pt>
                <c:pt idx="7">
                  <c:v>25184951</c:v>
                </c:pt>
                <c:pt idx="8">
                  <c:v>4149021</c:v>
                </c:pt>
                <c:pt idx="9">
                  <c:v>2986584</c:v>
                </c:pt>
                <c:pt idx="10">
                  <c:v>1245576</c:v>
                </c:pt>
                <c:pt idx="11">
                  <c:v>6046805</c:v>
                </c:pt>
                <c:pt idx="12">
                  <c:v>768909</c:v>
                </c:pt>
                <c:pt idx="13">
                  <c:v>1579504</c:v>
                </c:pt>
                <c:pt idx="14">
                  <c:v>3970229</c:v>
                </c:pt>
                <c:pt idx="15">
                  <c:v>27981177</c:v>
                </c:pt>
                <c:pt idx="16">
                  <c:v>3506895</c:v>
                </c:pt>
                <c:pt idx="17">
                  <c:v>341682</c:v>
                </c:pt>
                <c:pt idx="18">
                  <c:v>2791936</c:v>
                </c:pt>
                <c:pt idx="19">
                  <c:v>955852</c:v>
                </c:pt>
                <c:pt idx="20">
                  <c:v>525600</c:v>
                </c:pt>
                <c:pt idx="21">
                  <c:v>20201954</c:v>
                </c:pt>
                <c:pt idx="22">
                  <c:v>2350908</c:v>
                </c:pt>
                <c:pt idx="23">
                  <c:v>457634</c:v>
                </c:pt>
                <c:pt idx="24">
                  <c:v>4006881</c:v>
                </c:pt>
                <c:pt idx="25">
                  <c:v>22955435</c:v>
                </c:pt>
                <c:pt idx="26">
                  <c:v>3328548</c:v>
                </c:pt>
                <c:pt idx="27">
                  <c:v>207165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312599"/>
        <c:axId val="44077965"/>
      </c:barChart>
      <c:catAx>
        <c:axId val="1531259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077965"/>
        <c:crosses val="autoZero"/>
        <c:auto val="1"/>
        <c:lblAlgn val="ctr"/>
        <c:lblOffset val="100"/>
        <c:noMultiLvlLbl val="0"/>
      </c:catAx>
      <c:valAx>
        <c:axId val="440779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1259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15</c:v>
                </c:pt>
                <c:pt idx="7">
                  <c:v>23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</c:v>
                </c:pt>
                <c:pt idx="16">
                  <c:v>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10</c:v>
                </c:pt>
                <c:pt idx="26">
                  <c:v>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15</c:v>
                </c:pt>
                <c:pt idx="7">
                  <c:v>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82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69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7</c:v>
                </c:pt>
                <c:pt idx="26">
                  <c:v>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381192"/>
        <c:axId val="1956132"/>
      </c:barChart>
      <c:catAx>
        <c:axId val="73811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56132"/>
        <c:crosses val="autoZero"/>
        <c:auto val="1"/>
        <c:lblAlgn val="ctr"/>
        <c:lblOffset val="100"/>
        <c:noMultiLvlLbl val="0"/>
      </c:catAx>
      <c:valAx>
        <c:axId val="19561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811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5677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15114</c:v>
                </c:pt>
                <c:pt idx="6">
                  <c:v>308099</c:v>
                </c:pt>
                <c:pt idx="7">
                  <c:v>179492</c:v>
                </c:pt>
                <c:pt idx="8">
                  <c:v>4367</c:v>
                </c:pt>
                <c:pt idx="9">
                  <c:v>8115</c:v>
                </c:pt>
                <c:pt idx="10">
                  <c:v>0</c:v>
                </c:pt>
                <c:pt idx="11">
                  <c:v>147737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416063</c:v>
                </c:pt>
                <c:pt idx="16">
                  <c:v>38904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682162</c:v>
                </c:pt>
                <c:pt idx="22">
                  <c:v>6048</c:v>
                </c:pt>
                <c:pt idx="23">
                  <c:v>295</c:v>
                </c:pt>
                <c:pt idx="24">
                  <c:v>0</c:v>
                </c:pt>
                <c:pt idx="25">
                  <c:v>69995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9704</c:v>
                </c:pt>
                <c:pt idx="1">
                  <c:v>8151</c:v>
                </c:pt>
                <c:pt idx="2">
                  <c:v>40825</c:v>
                </c:pt>
                <c:pt idx="3">
                  <c:v>0</c:v>
                </c:pt>
                <c:pt idx="4">
                  <c:v>362170</c:v>
                </c:pt>
                <c:pt idx="5">
                  <c:v>33070</c:v>
                </c:pt>
                <c:pt idx="6">
                  <c:v>300769</c:v>
                </c:pt>
                <c:pt idx="7">
                  <c:v>179890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134674</c:v>
                </c:pt>
                <c:pt idx="12">
                  <c:v>0</c:v>
                </c:pt>
                <c:pt idx="13">
                  <c:v>0</c:v>
                </c:pt>
                <c:pt idx="14">
                  <c:v>4194</c:v>
                </c:pt>
                <c:pt idx="15">
                  <c:v>343509</c:v>
                </c:pt>
                <c:pt idx="16">
                  <c:v>35376</c:v>
                </c:pt>
                <c:pt idx="17">
                  <c:v>0</c:v>
                </c:pt>
                <c:pt idx="18">
                  <c:v>41045</c:v>
                </c:pt>
                <c:pt idx="19">
                  <c:v>8773</c:v>
                </c:pt>
                <c:pt idx="20">
                  <c:v>0</c:v>
                </c:pt>
                <c:pt idx="21">
                  <c:v>578376</c:v>
                </c:pt>
                <c:pt idx="22">
                  <c:v>11090</c:v>
                </c:pt>
                <c:pt idx="23">
                  <c:v>310</c:v>
                </c:pt>
                <c:pt idx="24">
                  <c:v>0</c:v>
                </c:pt>
                <c:pt idx="25">
                  <c:v>74212</c:v>
                </c:pt>
                <c:pt idx="26">
                  <c:v>6811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297546"/>
        <c:axId val="6604287"/>
      </c:barChart>
      <c:catAx>
        <c:axId val="432975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4287"/>
        <c:crosses val="autoZero"/>
        <c:auto val="1"/>
        <c:lblAlgn val="ctr"/>
        <c:lblOffset val="100"/>
        <c:noMultiLvlLbl val="0"/>
      </c:catAx>
      <c:valAx>
        <c:axId val="66042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2975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2595</c:v>
                </c:pt>
                <c:pt idx="6">
                  <c:v>256861</c:v>
                </c:pt>
                <c:pt idx="7">
                  <c:v>68438</c:v>
                </c:pt>
                <c:pt idx="8">
                  <c:v>4367</c:v>
                </c:pt>
                <c:pt idx="9">
                  <c:v>0</c:v>
                </c:pt>
                <c:pt idx="10">
                  <c:v>0</c:v>
                </c:pt>
                <c:pt idx="11">
                  <c:v>146889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97332</c:v>
                </c:pt>
                <c:pt idx="16">
                  <c:v>26476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430337</c:v>
                </c:pt>
                <c:pt idx="22">
                  <c:v>6048</c:v>
                </c:pt>
                <c:pt idx="23">
                  <c:v>0</c:v>
                </c:pt>
                <c:pt idx="24">
                  <c:v>0</c:v>
                </c:pt>
                <c:pt idx="25">
                  <c:v>51267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5990</c:v>
                </c:pt>
                <c:pt idx="2">
                  <c:v>40825</c:v>
                </c:pt>
                <c:pt idx="3">
                  <c:v>0</c:v>
                </c:pt>
                <c:pt idx="4">
                  <c:v>362170</c:v>
                </c:pt>
                <c:pt idx="5">
                  <c:v>1817</c:v>
                </c:pt>
                <c:pt idx="6">
                  <c:v>244663</c:v>
                </c:pt>
                <c:pt idx="7">
                  <c:v>68854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134674</c:v>
                </c:pt>
                <c:pt idx="12">
                  <c:v>0</c:v>
                </c:pt>
                <c:pt idx="13">
                  <c:v>0</c:v>
                </c:pt>
                <c:pt idx="14">
                  <c:v>4194</c:v>
                </c:pt>
                <c:pt idx="15">
                  <c:v>100658</c:v>
                </c:pt>
                <c:pt idx="16">
                  <c:v>25068</c:v>
                </c:pt>
                <c:pt idx="17">
                  <c:v>0</c:v>
                </c:pt>
                <c:pt idx="18">
                  <c:v>41045</c:v>
                </c:pt>
                <c:pt idx="19">
                  <c:v>8773</c:v>
                </c:pt>
                <c:pt idx="20">
                  <c:v>0</c:v>
                </c:pt>
                <c:pt idx="21">
                  <c:v>404236</c:v>
                </c:pt>
                <c:pt idx="22">
                  <c:v>11086</c:v>
                </c:pt>
                <c:pt idx="23">
                  <c:v>0</c:v>
                </c:pt>
                <c:pt idx="24">
                  <c:v>0</c:v>
                </c:pt>
                <c:pt idx="25">
                  <c:v>49958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093847"/>
        <c:axId val="39891289"/>
      </c:barChart>
      <c:catAx>
        <c:axId val="170938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91289"/>
        <c:crosses val="autoZero"/>
        <c:auto val="1"/>
        <c:lblAlgn val="ctr"/>
        <c:lblOffset val="100"/>
        <c:noMultiLvlLbl val="0"/>
      </c:catAx>
      <c:valAx>
        <c:axId val="398912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0938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5677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12519</c:v>
                </c:pt>
                <c:pt idx="6">
                  <c:v>51238</c:v>
                </c:pt>
                <c:pt idx="7">
                  <c:v>111054</c:v>
                </c:pt>
                <c:pt idx="8">
                  <c:v>0</c:v>
                </c:pt>
                <c:pt idx="9">
                  <c:v>8115</c:v>
                </c:pt>
                <c:pt idx="10">
                  <c:v>0</c:v>
                </c:pt>
                <c:pt idx="11">
                  <c:v>848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318731</c:v>
                </c:pt>
                <c:pt idx="16">
                  <c:v>12428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251825</c:v>
                </c:pt>
                <c:pt idx="22">
                  <c:v>0</c:v>
                </c:pt>
                <c:pt idx="23">
                  <c:v>295</c:v>
                </c:pt>
                <c:pt idx="24">
                  <c:v>0</c:v>
                </c:pt>
                <c:pt idx="25">
                  <c:v>18728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9704</c:v>
                </c:pt>
                <c:pt idx="1">
                  <c:v>2161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31253</c:v>
                </c:pt>
                <c:pt idx="6">
                  <c:v>56106</c:v>
                </c:pt>
                <c:pt idx="7">
                  <c:v>111036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242851</c:v>
                </c:pt>
                <c:pt idx="16">
                  <c:v>10308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174140</c:v>
                </c:pt>
                <c:pt idx="22">
                  <c:v>4</c:v>
                </c:pt>
                <c:pt idx="23">
                  <c:v>310</c:v>
                </c:pt>
                <c:pt idx="24">
                  <c:v>0</c:v>
                </c:pt>
                <c:pt idx="25">
                  <c:v>24254</c:v>
                </c:pt>
                <c:pt idx="26">
                  <c:v>6811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341785"/>
        <c:axId val="22643983"/>
      </c:barChart>
      <c:catAx>
        <c:axId val="113417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643983"/>
        <c:crosses val="autoZero"/>
        <c:auto val="1"/>
        <c:lblAlgn val="ctr"/>
        <c:lblOffset val="100"/>
        <c:noMultiLvlLbl val="0"/>
      </c:catAx>
      <c:valAx>
        <c:axId val="226439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417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3946</c:v>
                </c:pt>
                <c:pt idx="2">
                  <c:v>12275</c:v>
                </c:pt>
                <c:pt idx="3">
                  <c:v>0</c:v>
                </c:pt>
                <c:pt idx="4">
                  <c:v>92495</c:v>
                </c:pt>
                <c:pt idx="5">
                  <c:v>1569</c:v>
                </c:pt>
                <c:pt idx="6">
                  <c:v>65907</c:v>
                </c:pt>
                <c:pt idx="7">
                  <c:v>23870</c:v>
                </c:pt>
                <c:pt idx="8">
                  <c:v>1952</c:v>
                </c:pt>
                <c:pt idx="9">
                  <c:v>0</c:v>
                </c:pt>
                <c:pt idx="10">
                  <c:v>0</c:v>
                </c:pt>
                <c:pt idx="11">
                  <c:v>39466</c:v>
                </c:pt>
                <c:pt idx="12">
                  <c:v>0</c:v>
                </c:pt>
                <c:pt idx="13">
                  <c:v>0</c:v>
                </c:pt>
                <c:pt idx="14">
                  <c:v>1759</c:v>
                </c:pt>
                <c:pt idx="15">
                  <c:v>43718</c:v>
                </c:pt>
                <c:pt idx="16">
                  <c:v>5891</c:v>
                </c:pt>
                <c:pt idx="17">
                  <c:v>0</c:v>
                </c:pt>
                <c:pt idx="18">
                  <c:v>10620</c:v>
                </c:pt>
                <c:pt idx="19">
                  <c:v>2112</c:v>
                </c:pt>
                <c:pt idx="20">
                  <c:v>0</c:v>
                </c:pt>
                <c:pt idx="21">
                  <c:v>130692</c:v>
                </c:pt>
                <c:pt idx="22">
                  <c:v>2872</c:v>
                </c:pt>
                <c:pt idx="23">
                  <c:v>0</c:v>
                </c:pt>
                <c:pt idx="24">
                  <c:v>0</c:v>
                </c:pt>
                <c:pt idx="25">
                  <c:v>15902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1580</c:v>
                </c:pt>
                <c:pt idx="2">
                  <c:v>11445</c:v>
                </c:pt>
                <c:pt idx="3">
                  <c:v>0</c:v>
                </c:pt>
                <c:pt idx="4">
                  <c:v>81160</c:v>
                </c:pt>
                <c:pt idx="5">
                  <c:v>1102</c:v>
                </c:pt>
                <c:pt idx="6">
                  <c:v>54996</c:v>
                </c:pt>
                <c:pt idx="7">
                  <c:v>22448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33915</c:v>
                </c:pt>
                <c:pt idx="12">
                  <c:v>0</c:v>
                </c:pt>
                <c:pt idx="13">
                  <c:v>0</c:v>
                </c:pt>
                <c:pt idx="14">
                  <c:v>2628</c:v>
                </c:pt>
                <c:pt idx="15">
                  <c:v>44902</c:v>
                </c:pt>
                <c:pt idx="16">
                  <c:v>5466</c:v>
                </c:pt>
                <c:pt idx="17">
                  <c:v>0</c:v>
                </c:pt>
                <c:pt idx="18">
                  <c:v>10120</c:v>
                </c:pt>
                <c:pt idx="19">
                  <c:v>2546</c:v>
                </c:pt>
                <c:pt idx="20">
                  <c:v>0</c:v>
                </c:pt>
                <c:pt idx="21">
                  <c:v>123443</c:v>
                </c:pt>
                <c:pt idx="22">
                  <c:v>5121</c:v>
                </c:pt>
                <c:pt idx="23">
                  <c:v>0</c:v>
                </c:pt>
                <c:pt idx="24">
                  <c:v>0</c:v>
                </c:pt>
                <c:pt idx="25">
                  <c:v>15243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932346"/>
        <c:axId val="27073807"/>
      </c:barChart>
      <c:catAx>
        <c:axId val="509323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073807"/>
        <c:crosses val="autoZero"/>
        <c:auto val="1"/>
        <c:lblAlgn val="ctr"/>
        <c:lblOffset val="100"/>
        <c:noMultiLvlLbl val="0"/>
      </c:catAx>
      <c:valAx>
        <c:axId val="270738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323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544</c:v>
                </c:pt>
                <c:pt idx="2">
                  <c:v>604</c:v>
                </c:pt>
                <c:pt idx="3">
                  <c:v>0</c:v>
                </c:pt>
                <c:pt idx="4">
                  <c:v>382</c:v>
                </c:pt>
                <c:pt idx="5">
                  <c:v>1258</c:v>
                </c:pt>
                <c:pt idx="6">
                  <c:v>5542</c:v>
                </c:pt>
                <c:pt idx="7">
                  <c:v>42823</c:v>
                </c:pt>
                <c:pt idx="8">
                  <c:v>826</c:v>
                </c:pt>
                <c:pt idx="9">
                  <c:v>0</c:v>
                </c:pt>
                <c:pt idx="10">
                  <c:v>8</c:v>
                </c:pt>
                <c:pt idx="11">
                  <c:v>93</c:v>
                </c:pt>
                <c:pt idx="12">
                  <c:v>0</c:v>
                </c:pt>
                <c:pt idx="13">
                  <c:v>13</c:v>
                </c:pt>
                <c:pt idx="14">
                  <c:v>840</c:v>
                </c:pt>
                <c:pt idx="15">
                  <c:v>25400</c:v>
                </c:pt>
                <c:pt idx="16">
                  <c:v>7890</c:v>
                </c:pt>
                <c:pt idx="17">
                  <c:v>5</c:v>
                </c:pt>
                <c:pt idx="18">
                  <c:v>181</c:v>
                </c:pt>
                <c:pt idx="19">
                  <c:v>4</c:v>
                </c:pt>
                <c:pt idx="20">
                  <c:v>11380</c:v>
                </c:pt>
                <c:pt idx="21">
                  <c:v>6878</c:v>
                </c:pt>
                <c:pt idx="22">
                  <c:v>14737</c:v>
                </c:pt>
                <c:pt idx="23">
                  <c:v>479</c:v>
                </c:pt>
                <c:pt idx="24">
                  <c:v>18942</c:v>
                </c:pt>
                <c:pt idx="25">
                  <c:v>26311</c:v>
                </c:pt>
                <c:pt idx="26">
                  <c:v>34081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51</c:v>
                </c:pt>
                <c:pt idx="2">
                  <c:v>239</c:v>
                </c:pt>
                <c:pt idx="3">
                  <c:v>0</c:v>
                </c:pt>
                <c:pt idx="4">
                  <c:v>327</c:v>
                </c:pt>
                <c:pt idx="5">
                  <c:v>1224</c:v>
                </c:pt>
                <c:pt idx="6">
                  <c:v>7840</c:v>
                </c:pt>
                <c:pt idx="7">
                  <c:v>49721</c:v>
                </c:pt>
                <c:pt idx="8">
                  <c:v>1514</c:v>
                </c:pt>
                <c:pt idx="9">
                  <c:v>0</c:v>
                </c:pt>
                <c:pt idx="10">
                  <c:v>29</c:v>
                </c:pt>
                <c:pt idx="11">
                  <c:v>171</c:v>
                </c:pt>
                <c:pt idx="12">
                  <c:v>0</c:v>
                </c:pt>
                <c:pt idx="13">
                  <c:v>0</c:v>
                </c:pt>
                <c:pt idx="14">
                  <c:v>729</c:v>
                </c:pt>
                <c:pt idx="15">
                  <c:v>28255</c:v>
                </c:pt>
                <c:pt idx="16">
                  <c:v>4599</c:v>
                </c:pt>
                <c:pt idx="17">
                  <c:v>16</c:v>
                </c:pt>
                <c:pt idx="18">
                  <c:v>227</c:v>
                </c:pt>
                <c:pt idx="19">
                  <c:v>1</c:v>
                </c:pt>
                <c:pt idx="20">
                  <c:v>19555</c:v>
                </c:pt>
                <c:pt idx="21">
                  <c:v>6530</c:v>
                </c:pt>
                <c:pt idx="22">
                  <c:v>20335</c:v>
                </c:pt>
                <c:pt idx="23">
                  <c:v>944</c:v>
                </c:pt>
                <c:pt idx="24">
                  <c:v>27293</c:v>
                </c:pt>
                <c:pt idx="25">
                  <c:v>45450</c:v>
                </c:pt>
                <c:pt idx="26">
                  <c:v>55801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303213"/>
        <c:axId val="13937046"/>
      </c:barChart>
      <c:catAx>
        <c:axId val="1030321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37046"/>
        <c:crosses val="autoZero"/>
        <c:auto val="1"/>
        <c:lblAlgn val="ctr"/>
        <c:lblOffset val="100"/>
        <c:noMultiLvlLbl val="0"/>
      </c:catAx>
      <c:valAx>
        <c:axId val="139370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30321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484985</c:v>
                </c:pt>
                <c:pt idx="1">
                  <c:v>78717</c:v>
                </c:pt>
                <c:pt idx="2">
                  <c:v>69081</c:v>
                </c:pt>
                <c:pt idx="3">
                  <c:v>159708</c:v>
                </c:pt>
                <c:pt idx="4">
                  <c:v>1383712</c:v>
                </c:pt>
                <c:pt idx="5">
                  <c:v>129873</c:v>
                </c:pt>
                <c:pt idx="6">
                  <c:v>16267</c:v>
                </c:pt>
                <c:pt idx="7">
                  <c:v>1327206</c:v>
                </c:pt>
                <c:pt idx="8">
                  <c:v>1594245</c:v>
                </c:pt>
                <c:pt idx="9">
                  <c:v>2247940</c:v>
                </c:pt>
                <c:pt idx="10">
                  <c:v>1074793</c:v>
                </c:pt>
                <c:pt idx="11">
                  <c:v>7125</c:v>
                </c:pt>
                <c:pt idx="12">
                  <c:v>245799</c:v>
                </c:pt>
                <c:pt idx="13">
                  <c:v>960951</c:v>
                </c:pt>
                <c:pt idx="14">
                  <c:v>1493971</c:v>
                </c:pt>
                <c:pt idx="15">
                  <c:v>153293</c:v>
                </c:pt>
                <c:pt idx="16">
                  <c:v>93940</c:v>
                </c:pt>
                <c:pt idx="17">
                  <c:v>124738</c:v>
                </c:pt>
                <c:pt idx="18">
                  <c:v>0</c:v>
                </c:pt>
                <c:pt idx="19">
                  <c:v>119790</c:v>
                </c:pt>
                <c:pt idx="20">
                  <c:v>155520</c:v>
                </c:pt>
                <c:pt idx="21">
                  <c:v>99096</c:v>
                </c:pt>
                <c:pt idx="22">
                  <c:v>192408</c:v>
                </c:pt>
                <c:pt idx="23">
                  <c:v>134123</c:v>
                </c:pt>
                <c:pt idx="24">
                  <c:v>1792370</c:v>
                </c:pt>
                <c:pt idx="25">
                  <c:v>1365446</c:v>
                </c:pt>
                <c:pt idx="26">
                  <c:v>122221</c:v>
                </c:pt>
                <c:pt idx="27">
                  <c:v>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5-4F51-9156-8EC7FDE23C4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799384</c:v>
                </c:pt>
                <c:pt idx="1">
                  <c:v>59312</c:v>
                </c:pt>
                <c:pt idx="2">
                  <c:v>79693</c:v>
                </c:pt>
                <c:pt idx="3">
                  <c:v>217588</c:v>
                </c:pt>
                <c:pt idx="4">
                  <c:v>1626409</c:v>
                </c:pt>
                <c:pt idx="5">
                  <c:v>118351</c:v>
                </c:pt>
                <c:pt idx="6">
                  <c:v>72571</c:v>
                </c:pt>
                <c:pt idx="7">
                  <c:v>1128563</c:v>
                </c:pt>
                <c:pt idx="8">
                  <c:v>2039022</c:v>
                </c:pt>
                <c:pt idx="9">
                  <c:v>2184615</c:v>
                </c:pt>
                <c:pt idx="10">
                  <c:v>669633</c:v>
                </c:pt>
                <c:pt idx="11">
                  <c:v>53275</c:v>
                </c:pt>
                <c:pt idx="12">
                  <c:v>362600</c:v>
                </c:pt>
                <c:pt idx="13">
                  <c:v>725050</c:v>
                </c:pt>
                <c:pt idx="14">
                  <c:v>1760007</c:v>
                </c:pt>
                <c:pt idx="15">
                  <c:v>170616</c:v>
                </c:pt>
                <c:pt idx="16">
                  <c:v>196813</c:v>
                </c:pt>
                <c:pt idx="17">
                  <c:v>240790</c:v>
                </c:pt>
                <c:pt idx="18">
                  <c:v>1</c:v>
                </c:pt>
                <c:pt idx="19">
                  <c:v>162768</c:v>
                </c:pt>
                <c:pt idx="20">
                  <c:v>189734</c:v>
                </c:pt>
                <c:pt idx="21">
                  <c:v>63703</c:v>
                </c:pt>
                <c:pt idx="22">
                  <c:v>388384</c:v>
                </c:pt>
                <c:pt idx="23">
                  <c:v>195496</c:v>
                </c:pt>
                <c:pt idx="24">
                  <c:v>2379394</c:v>
                </c:pt>
                <c:pt idx="25">
                  <c:v>1213228</c:v>
                </c:pt>
                <c:pt idx="26">
                  <c:v>118767</c:v>
                </c:pt>
                <c:pt idx="27">
                  <c:v>54619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5-4F51-9156-8EC7FDE23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07114"/>
        <c:axId val="34603466"/>
      </c:barChart>
      <c:catAx>
        <c:axId val="480711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603466"/>
        <c:crosses val="autoZero"/>
        <c:auto val="1"/>
        <c:lblAlgn val="ctr"/>
        <c:lblOffset val="100"/>
        <c:noMultiLvlLbl val="0"/>
      </c:catAx>
      <c:valAx>
        <c:axId val="346034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711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353040</c:v>
                </c:pt>
                <c:pt idx="1">
                  <c:v>0</c:v>
                </c:pt>
                <c:pt idx="2">
                  <c:v>0</c:v>
                </c:pt>
                <c:pt idx="3">
                  <c:v>27068</c:v>
                </c:pt>
                <c:pt idx="4">
                  <c:v>868151</c:v>
                </c:pt>
                <c:pt idx="5">
                  <c:v>5374</c:v>
                </c:pt>
                <c:pt idx="6">
                  <c:v>9492</c:v>
                </c:pt>
                <c:pt idx="7">
                  <c:v>467278</c:v>
                </c:pt>
                <c:pt idx="8">
                  <c:v>1196471</c:v>
                </c:pt>
                <c:pt idx="9">
                  <c:v>1829355</c:v>
                </c:pt>
                <c:pt idx="10">
                  <c:v>603302</c:v>
                </c:pt>
                <c:pt idx="11">
                  <c:v>6990</c:v>
                </c:pt>
                <c:pt idx="12">
                  <c:v>171157</c:v>
                </c:pt>
                <c:pt idx="13">
                  <c:v>113352</c:v>
                </c:pt>
                <c:pt idx="14">
                  <c:v>1088925</c:v>
                </c:pt>
                <c:pt idx="15">
                  <c:v>94077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73422</c:v>
                </c:pt>
                <c:pt idx="20">
                  <c:v>0</c:v>
                </c:pt>
                <c:pt idx="21">
                  <c:v>34817</c:v>
                </c:pt>
                <c:pt idx="22">
                  <c:v>21630</c:v>
                </c:pt>
                <c:pt idx="23">
                  <c:v>18175</c:v>
                </c:pt>
                <c:pt idx="24">
                  <c:v>1160306</c:v>
                </c:pt>
                <c:pt idx="25">
                  <c:v>262429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FD-4A1B-958A-8A3C21D8D4B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442133</c:v>
                </c:pt>
                <c:pt idx="1">
                  <c:v>3500</c:v>
                </c:pt>
                <c:pt idx="2">
                  <c:v>6400</c:v>
                </c:pt>
                <c:pt idx="3">
                  <c:v>23657</c:v>
                </c:pt>
                <c:pt idx="4">
                  <c:v>1129184</c:v>
                </c:pt>
                <c:pt idx="5">
                  <c:v>0</c:v>
                </c:pt>
                <c:pt idx="6">
                  <c:v>62381</c:v>
                </c:pt>
                <c:pt idx="7">
                  <c:v>332364</c:v>
                </c:pt>
                <c:pt idx="8">
                  <c:v>1618798</c:v>
                </c:pt>
                <c:pt idx="9">
                  <c:v>1595457</c:v>
                </c:pt>
                <c:pt idx="10">
                  <c:v>399736</c:v>
                </c:pt>
                <c:pt idx="11">
                  <c:v>52922</c:v>
                </c:pt>
                <c:pt idx="12">
                  <c:v>165290</c:v>
                </c:pt>
                <c:pt idx="13">
                  <c:v>119538</c:v>
                </c:pt>
                <c:pt idx="14">
                  <c:v>1389678</c:v>
                </c:pt>
                <c:pt idx="15">
                  <c:v>124012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116242</c:v>
                </c:pt>
                <c:pt idx="20">
                  <c:v>0</c:v>
                </c:pt>
                <c:pt idx="21">
                  <c:v>32911</c:v>
                </c:pt>
                <c:pt idx="22">
                  <c:v>19526</c:v>
                </c:pt>
                <c:pt idx="23">
                  <c:v>56054</c:v>
                </c:pt>
                <c:pt idx="24">
                  <c:v>1330467</c:v>
                </c:pt>
                <c:pt idx="25">
                  <c:v>255018</c:v>
                </c:pt>
                <c:pt idx="26">
                  <c:v>0</c:v>
                </c:pt>
                <c:pt idx="27">
                  <c:v>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FD-4A1B-958A-8A3C21D8D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221219"/>
        <c:axId val="12155261"/>
      </c:barChart>
      <c:catAx>
        <c:axId val="472212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55261"/>
        <c:crosses val="autoZero"/>
        <c:auto val="1"/>
        <c:lblAlgn val="ctr"/>
        <c:lblOffset val="100"/>
        <c:noMultiLvlLbl val="0"/>
      </c:catAx>
      <c:valAx>
        <c:axId val="1215526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212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120066</c:v>
                </c:pt>
                <c:pt idx="1">
                  <c:v>59830</c:v>
                </c:pt>
                <c:pt idx="2">
                  <c:v>8801</c:v>
                </c:pt>
                <c:pt idx="3">
                  <c:v>125332</c:v>
                </c:pt>
                <c:pt idx="4">
                  <c:v>6679</c:v>
                </c:pt>
                <c:pt idx="5">
                  <c:v>119756</c:v>
                </c:pt>
                <c:pt idx="6">
                  <c:v>6640</c:v>
                </c:pt>
                <c:pt idx="7">
                  <c:v>217288</c:v>
                </c:pt>
                <c:pt idx="8">
                  <c:v>122473</c:v>
                </c:pt>
                <c:pt idx="9">
                  <c:v>379159</c:v>
                </c:pt>
                <c:pt idx="10">
                  <c:v>466698</c:v>
                </c:pt>
                <c:pt idx="11">
                  <c:v>0</c:v>
                </c:pt>
                <c:pt idx="12">
                  <c:v>71161</c:v>
                </c:pt>
                <c:pt idx="13">
                  <c:v>806175</c:v>
                </c:pt>
                <c:pt idx="14">
                  <c:v>403540</c:v>
                </c:pt>
                <c:pt idx="15">
                  <c:v>27101</c:v>
                </c:pt>
                <c:pt idx="16">
                  <c:v>78351</c:v>
                </c:pt>
                <c:pt idx="17">
                  <c:v>92996</c:v>
                </c:pt>
                <c:pt idx="18">
                  <c:v>0</c:v>
                </c:pt>
                <c:pt idx="19">
                  <c:v>13973</c:v>
                </c:pt>
                <c:pt idx="20">
                  <c:v>91379</c:v>
                </c:pt>
                <c:pt idx="21">
                  <c:v>18359</c:v>
                </c:pt>
                <c:pt idx="22">
                  <c:v>124793</c:v>
                </c:pt>
                <c:pt idx="23">
                  <c:v>97711</c:v>
                </c:pt>
                <c:pt idx="24">
                  <c:v>549599</c:v>
                </c:pt>
                <c:pt idx="25">
                  <c:v>143270</c:v>
                </c:pt>
                <c:pt idx="26">
                  <c:v>4346</c:v>
                </c:pt>
                <c:pt idx="27">
                  <c:v>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51-4C1F-81FB-18DDF01736F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332554</c:v>
                </c:pt>
                <c:pt idx="1">
                  <c:v>42080</c:v>
                </c:pt>
                <c:pt idx="2">
                  <c:v>23478</c:v>
                </c:pt>
                <c:pt idx="3">
                  <c:v>183141</c:v>
                </c:pt>
                <c:pt idx="4">
                  <c:v>28151</c:v>
                </c:pt>
                <c:pt idx="5">
                  <c:v>116836</c:v>
                </c:pt>
                <c:pt idx="6">
                  <c:v>10180</c:v>
                </c:pt>
                <c:pt idx="7">
                  <c:v>241920</c:v>
                </c:pt>
                <c:pt idx="8">
                  <c:v>164477</c:v>
                </c:pt>
                <c:pt idx="9">
                  <c:v>558746</c:v>
                </c:pt>
                <c:pt idx="10">
                  <c:v>255465</c:v>
                </c:pt>
                <c:pt idx="11">
                  <c:v>0</c:v>
                </c:pt>
                <c:pt idx="12">
                  <c:v>189618</c:v>
                </c:pt>
                <c:pt idx="13">
                  <c:v>530134</c:v>
                </c:pt>
                <c:pt idx="14">
                  <c:v>369381</c:v>
                </c:pt>
                <c:pt idx="15">
                  <c:v>15500</c:v>
                </c:pt>
                <c:pt idx="16">
                  <c:v>179007</c:v>
                </c:pt>
                <c:pt idx="17">
                  <c:v>217105</c:v>
                </c:pt>
                <c:pt idx="18">
                  <c:v>0</c:v>
                </c:pt>
                <c:pt idx="19">
                  <c:v>20975</c:v>
                </c:pt>
                <c:pt idx="20">
                  <c:v>72223</c:v>
                </c:pt>
                <c:pt idx="21">
                  <c:v>4303</c:v>
                </c:pt>
                <c:pt idx="22">
                  <c:v>309098</c:v>
                </c:pt>
                <c:pt idx="23">
                  <c:v>131623</c:v>
                </c:pt>
                <c:pt idx="24">
                  <c:v>961313</c:v>
                </c:pt>
                <c:pt idx="25">
                  <c:v>141492</c:v>
                </c:pt>
                <c:pt idx="26">
                  <c:v>3505</c:v>
                </c:pt>
                <c:pt idx="27">
                  <c:v>21539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51-4C1F-81FB-18DDF0173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456146"/>
        <c:axId val="43639614"/>
      </c:barChart>
      <c:catAx>
        <c:axId val="284561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39614"/>
        <c:crosses val="autoZero"/>
        <c:auto val="1"/>
        <c:lblAlgn val="ctr"/>
        <c:lblOffset val="100"/>
        <c:noMultiLvlLbl val="0"/>
      </c:catAx>
      <c:valAx>
        <c:axId val="4363961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4561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503931</c:v>
                </c:pt>
                <c:pt idx="1">
                  <c:v>4031</c:v>
                </c:pt>
                <c:pt idx="2">
                  <c:v>0</c:v>
                </c:pt>
                <c:pt idx="3">
                  <c:v>32180</c:v>
                </c:pt>
                <c:pt idx="4">
                  <c:v>2204856</c:v>
                </c:pt>
                <c:pt idx="5">
                  <c:v>32846</c:v>
                </c:pt>
                <c:pt idx="6">
                  <c:v>142236</c:v>
                </c:pt>
                <c:pt idx="7">
                  <c:v>711291</c:v>
                </c:pt>
                <c:pt idx="8">
                  <c:v>1480144</c:v>
                </c:pt>
                <c:pt idx="9">
                  <c:v>2491700</c:v>
                </c:pt>
                <c:pt idx="10">
                  <c:v>829377</c:v>
                </c:pt>
                <c:pt idx="11">
                  <c:v>43767</c:v>
                </c:pt>
                <c:pt idx="12">
                  <c:v>190166</c:v>
                </c:pt>
                <c:pt idx="13">
                  <c:v>125812</c:v>
                </c:pt>
                <c:pt idx="14">
                  <c:v>1849987</c:v>
                </c:pt>
                <c:pt idx="15">
                  <c:v>917064</c:v>
                </c:pt>
                <c:pt idx="16">
                  <c:v>17664</c:v>
                </c:pt>
                <c:pt idx="17">
                  <c:v>0</c:v>
                </c:pt>
                <c:pt idx="18">
                  <c:v>4578</c:v>
                </c:pt>
                <c:pt idx="19">
                  <c:v>111691</c:v>
                </c:pt>
                <c:pt idx="20">
                  <c:v>0</c:v>
                </c:pt>
                <c:pt idx="21">
                  <c:v>337588</c:v>
                </c:pt>
                <c:pt idx="22">
                  <c:v>23670</c:v>
                </c:pt>
                <c:pt idx="23">
                  <c:v>20670</c:v>
                </c:pt>
                <c:pt idx="24">
                  <c:v>1613941</c:v>
                </c:pt>
                <c:pt idx="25">
                  <c:v>340333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719904</c:v>
                </c:pt>
                <c:pt idx="1">
                  <c:v>9007</c:v>
                </c:pt>
                <c:pt idx="2">
                  <c:v>18511</c:v>
                </c:pt>
                <c:pt idx="3">
                  <c:v>61421</c:v>
                </c:pt>
                <c:pt idx="4">
                  <c:v>2813920</c:v>
                </c:pt>
                <c:pt idx="5">
                  <c:v>18935</c:v>
                </c:pt>
                <c:pt idx="6">
                  <c:v>102540</c:v>
                </c:pt>
                <c:pt idx="7">
                  <c:v>766072</c:v>
                </c:pt>
                <c:pt idx="8">
                  <c:v>2134486</c:v>
                </c:pt>
                <c:pt idx="9">
                  <c:v>2139041</c:v>
                </c:pt>
                <c:pt idx="10">
                  <c:v>607958</c:v>
                </c:pt>
                <c:pt idx="11">
                  <c:v>72593</c:v>
                </c:pt>
                <c:pt idx="12">
                  <c:v>177899</c:v>
                </c:pt>
                <c:pt idx="13">
                  <c:v>167290</c:v>
                </c:pt>
                <c:pt idx="14">
                  <c:v>2309681</c:v>
                </c:pt>
                <c:pt idx="15">
                  <c:v>745702</c:v>
                </c:pt>
                <c:pt idx="16">
                  <c:v>9625</c:v>
                </c:pt>
                <c:pt idx="17">
                  <c:v>0</c:v>
                </c:pt>
                <c:pt idx="18">
                  <c:v>6208</c:v>
                </c:pt>
                <c:pt idx="19">
                  <c:v>146166</c:v>
                </c:pt>
                <c:pt idx="20">
                  <c:v>0</c:v>
                </c:pt>
                <c:pt idx="21">
                  <c:v>314387</c:v>
                </c:pt>
                <c:pt idx="22">
                  <c:v>19805</c:v>
                </c:pt>
                <c:pt idx="23">
                  <c:v>61191</c:v>
                </c:pt>
                <c:pt idx="24">
                  <c:v>1938824</c:v>
                </c:pt>
                <c:pt idx="25">
                  <c:v>335167</c:v>
                </c:pt>
                <c:pt idx="26">
                  <c:v>0</c:v>
                </c:pt>
                <c:pt idx="27">
                  <c:v>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398080"/>
        <c:axId val="8052099"/>
      </c:barChart>
      <c:catAx>
        <c:axId val="423980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52099"/>
        <c:crosses val="autoZero"/>
        <c:auto val="1"/>
        <c:lblAlgn val="ctr"/>
        <c:lblOffset val="100"/>
        <c:noMultiLvlLbl val="0"/>
      </c:catAx>
      <c:valAx>
        <c:axId val="805209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3980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11879</c:v>
                </c:pt>
                <c:pt idx="1">
                  <c:v>18887</c:v>
                </c:pt>
                <c:pt idx="2">
                  <c:v>60280</c:v>
                </c:pt>
                <c:pt idx="3">
                  <c:v>7308</c:v>
                </c:pt>
                <c:pt idx="4">
                  <c:v>508882</c:v>
                </c:pt>
                <c:pt idx="5">
                  <c:v>4743</c:v>
                </c:pt>
                <c:pt idx="6">
                  <c:v>135</c:v>
                </c:pt>
                <c:pt idx="7">
                  <c:v>642640</c:v>
                </c:pt>
                <c:pt idx="8">
                  <c:v>275301</c:v>
                </c:pt>
                <c:pt idx="9">
                  <c:v>39426</c:v>
                </c:pt>
                <c:pt idx="10">
                  <c:v>4793</c:v>
                </c:pt>
                <c:pt idx="11">
                  <c:v>135</c:v>
                </c:pt>
                <c:pt idx="12">
                  <c:v>3481</c:v>
                </c:pt>
                <c:pt idx="13">
                  <c:v>41424</c:v>
                </c:pt>
                <c:pt idx="14">
                  <c:v>1506</c:v>
                </c:pt>
                <c:pt idx="15">
                  <c:v>32115</c:v>
                </c:pt>
                <c:pt idx="16">
                  <c:v>9213</c:v>
                </c:pt>
                <c:pt idx="17">
                  <c:v>31742</c:v>
                </c:pt>
                <c:pt idx="18">
                  <c:v>0</c:v>
                </c:pt>
                <c:pt idx="19">
                  <c:v>32395</c:v>
                </c:pt>
                <c:pt idx="20">
                  <c:v>64141</c:v>
                </c:pt>
                <c:pt idx="21">
                  <c:v>45920</c:v>
                </c:pt>
                <c:pt idx="22">
                  <c:v>45985</c:v>
                </c:pt>
                <c:pt idx="23">
                  <c:v>18237</c:v>
                </c:pt>
                <c:pt idx="24">
                  <c:v>82465</c:v>
                </c:pt>
                <c:pt idx="25">
                  <c:v>959747</c:v>
                </c:pt>
                <c:pt idx="26">
                  <c:v>117875</c:v>
                </c:pt>
                <c:pt idx="27">
                  <c:v>18944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4CD-89CF-3D317A879BE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24697</c:v>
                </c:pt>
                <c:pt idx="1">
                  <c:v>13732</c:v>
                </c:pt>
                <c:pt idx="2">
                  <c:v>49815</c:v>
                </c:pt>
                <c:pt idx="3">
                  <c:v>10790</c:v>
                </c:pt>
                <c:pt idx="4">
                  <c:v>469074</c:v>
                </c:pt>
                <c:pt idx="5">
                  <c:v>1515</c:v>
                </c:pt>
                <c:pt idx="6">
                  <c:v>10</c:v>
                </c:pt>
                <c:pt idx="7">
                  <c:v>554279</c:v>
                </c:pt>
                <c:pt idx="8">
                  <c:v>255747</c:v>
                </c:pt>
                <c:pt idx="9">
                  <c:v>30412</c:v>
                </c:pt>
                <c:pt idx="10">
                  <c:v>14432</c:v>
                </c:pt>
                <c:pt idx="11">
                  <c:v>353</c:v>
                </c:pt>
                <c:pt idx="12">
                  <c:v>7692</c:v>
                </c:pt>
                <c:pt idx="13">
                  <c:v>75378</c:v>
                </c:pt>
                <c:pt idx="14">
                  <c:v>948</c:v>
                </c:pt>
                <c:pt idx="15">
                  <c:v>31104</c:v>
                </c:pt>
                <c:pt idx="16">
                  <c:v>17806</c:v>
                </c:pt>
                <c:pt idx="17">
                  <c:v>23685</c:v>
                </c:pt>
                <c:pt idx="18">
                  <c:v>1</c:v>
                </c:pt>
                <c:pt idx="19">
                  <c:v>25551</c:v>
                </c:pt>
                <c:pt idx="20">
                  <c:v>117511</c:v>
                </c:pt>
                <c:pt idx="21">
                  <c:v>26489</c:v>
                </c:pt>
                <c:pt idx="22">
                  <c:v>59760</c:v>
                </c:pt>
                <c:pt idx="23">
                  <c:v>7819</c:v>
                </c:pt>
                <c:pt idx="24">
                  <c:v>87614</c:v>
                </c:pt>
                <c:pt idx="25">
                  <c:v>816718</c:v>
                </c:pt>
                <c:pt idx="26">
                  <c:v>115262</c:v>
                </c:pt>
                <c:pt idx="27">
                  <c:v>25100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8-44CD-89CF-3D317A879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486684"/>
        <c:axId val="65773322"/>
      </c:barChart>
      <c:catAx>
        <c:axId val="304866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773322"/>
        <c:crosses val="autoZero"/>
        <c:auto val="1"/>
        <c:lblAlgn val="ctr"/>
        <c:lblOffset val="100"/>
        <c:noMultiLvlLbl val="0"/>
      </c:catAx>
      <c:valAx>
        <c:axId val="657733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48668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117795</c:v>
                </c:pt>
                <c:pt idx="1">
                  <c:v>7513</c:v>
                </c:pt>
                <c:pt idx="2">
                  <c:v>161521</c:v>
                </c:pt>
                <c:pt idx="3">
                  <c:v>204118</c:v>
                </c:pt>
                <c:pt idx="4">
                  <c:v>661886</c:v>
                </c:pt>
                <c:pt idx="5">
                  <c:v>107501</c:v>
                </c:pt>
                <c:pt idx="6">
                  <c:v>653</c:v>
                </c:pt>
                <c:pt idx="7">
                  <c:v>837968</c:v>
                </c:pt>
                <c:pt idx="8">
                  <c:v>611540</c:v>
                </c:pt>
                <c:pt idx="9">
                  <c:v>616474</c:v>
                </c:pt>
                <c:pt idx="10">
                  <c:v>231288</c:v>
                </c:pt>
                <c:pt idx="11">
                  <c:v>0</c:v>
                </c:pt>
                <c:pt idx="12">
                  <c:v>121676</c:v>
                </c:pt>
                <c:pt idx="13">
                  <c:v>293707</c:v>
                </c:pt>
                <c:pt idx="14">
                  <c:v>518213</c:v>
                </c:pt>
                <c:pt idx="15">
                  <c:v>37516</c:v>
                </c:pt>
                <c:pt idx="16">
                  <c:v>24869</c:v>
                </c:pt>
                <c:pt idx="17">
                  <c:v>47129</c:v>
                </c:pt>
                <c:pt idx="18">
                  <c:v>0</c:v>
                </c:pt>
                <c:pt idx="19">
                  <c:v>21864</c:v>
                </c:pt>
                <c:pt idx="20">
                  <c:v>47410</c:v>
                </c:pt>
                <c:pt idx="21">
                  <c:v>30342</c:v>
                </c:pt>
                <c:pt idx="22">
                  <c:v>132849</c:v>
                </c:pt>
                <c:pt idx="23">
                  <c:v>52582</c:v>
                </c:pt>
                <c:pt idx="24">
                  <c:v>289997</c:v>
                </c:pt>
                <c:pt idx="25">
                  <c:v>1119741</c:v>
                </c:pt>
                <c:pt idx="26">
                  <c:v>106104</c:v>
                </c:pt>
                <c:pt idx="27">
                  <c:v>29763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2-43A1-ACB3-E4158D5DB18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179856</c:v>
                </c:pt>
                <c:pt idx="1">
                  <c:v>52231</c:v>
                </c:pt>
                <c:pt idx="2">
                  <c:v>223689</c:v>
                </c:pt>
                <c:pt idx="3">
                  <c:v>134687</c:v>
                </c:pt>
                <c:pt idx="4">
                  <c:v>703593</c:v>
                </c:pt>
                <c:pt idx="5">
                  <c:v>79663</c:v>
                </c:pt>
                <c:pt idx="6">
                  <c:v>319</c:v>
                </c:pt>
                <c:pt idx="7">
                  <c:v>804060</c:v>
                </c:pt>
                <c:pt idx="8">
                  <c:v>676424</c:v>
                </c:pt>
                <c:pt idx="9">
                  <c:v>547481</c:v>
                </c:pt>
                <c:pt idx="10">
                  <c:v>270225</c:v>
                </c:pt>
                <c:pt idx="11">
                  <c:v>0</c:v>
                </c:pt>
                <c:pt idx="12">
                  <c:v>104838</c:v>
                </c:pt>
                <c:pt idx="13">
                  <c:v>265239</c:v>
                </c:pt>
                <c:pt idx="14">
                  <c:v>614048</c:v>
                </c:pt>
                <c:pt idx="15">
                  <c:v>37463</c:v>
                </c:pt>
                <c:pt idx="16">
                  <c:v>40318</c:v>
                </c:pt>
                <c:pt idx="17">
                  <c:v>53704</c:v>
                </c:pt>
                <c:pt idx="18">
                  <c:v>0</c:v>
                </c:pt>
                <c:pt idx="19">
                  <c:v>41537</c:v>
                </c:pt>
                <c:pt idx="20">
                  <c:v>54533</c:v>
                </c:pt>
                <c:pt idx="21">
                  <c:v>18980</c:v>
                </c:pt>
                <c:pt idx="22">
                  <c:v>194011</c:v>
                </c:pt>
                <c:pt idx="23">
                  <c:v>55021</c:v>
                </c:pt>
                <c:pt idx="24">
                  <c:v>207588</c:v>
                </c:pt>
                <c:pt idx="25">
                  <c:v>1013861</c:v>
                </c:pt>
                <c:pt idx="26">
                  <c:v>138075</c:v>
                </c:pt>
                <c:pt idx="27">
                  <c:v>21574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22-43A1-ACB3-E4158D5DB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381001"/>
        <c:axId val="417991"/>
      </c:barChart>
      <c:catAx>
        <c:axId val="3138100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991"/>
        <c:crosses val="autoZero"/>
        <c:auto val="1"/>
        <c:lblAlgn val="ctr"/>
        <c:lblOffset val="100"/>
        <c:noMultiLvlLbl val="0"/>
      </c:catAx>
      <c:valAx>
        <c:axId val="4179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38100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64335</c:v>
                </c:pt>
                <c:pt idx="1">
                  <c:v>0</c:v>
                </c:pt>
                <c:pt idx="2">
                  <c:v>0</c:v>
                </c:pt>
                <c:pt idx="3">
                  <c:v>5112</c:v>
                </c:pt>
                <c:pt idx="4">
                  <c:v>237322</c:v>
                </c:pt>
                <c:pt idx="5">
                  <c:v>0</c:v>
                </c:pt>
                <c:pt idx="6">
                  <c:v>0</c:v>
                </c:pt>
                <c:pt idx="7">
                  <c:v>15103</c:v>
                </c:pt>
                <c:pt idx="8">
                  <c:v>208274</c:v>
                </c:pt>
                <c:pt idx="9">
                  <c:v>418963</c:v>
                </c:pt>
                <c:pt idx="10">
                  <c:v>80595</c:v>
                </c:pt>
                <c:pt idx="11">
                  <c:v>0</c:v>
                </c:pt>
                <c:pt idx="12">
                  <c:v>15707</c:v>
                </c:pt>
                <c:pt idx="13">
                  <c:v>6759</c:v>
                </c:pt>
                <c:pt idx="14">
                  <c:v>337775</c:v>
                </c:pt>
                <c:pt idx="15">
                  <c:v>17738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16697</c:v>
                </c:pt>
                <c:pt idx="22">
                  <c:v>0</c:v>
                </c:pt>
                <c:pt idx="23">
                  <c:v>0</c:v>
                </c:pt>
                <c:pt idx="24">
                  <c:v>230801</c:v>
                </c:pt>
                <c:pt idx="25">
                  <c:v>12676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91-4CE7-9756-E0FD97BF08A6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151572</c:v>
                </c:pt>
                <c:pt idx="1">
                  <c:v>1</c:v>
                </c:pt>
                <c:pt idx="2">
                  <c:v>12111</c:v>
                </c:pt>
                <c:pt idx="3">
                  <c:v>21003</c:v>
                </c:pt>
                <c:pt idx="4">
                  <c:v>323377</c:v>
                </c:pt>
                <c:pt idx="5">
                  <c:v>0</c:v>
                </c:pt>
                <c:pt idx="6">
                  <c:v>0</c:v>
                </c:pt>
                <c:pt idx="7">
                  <c:v>36561</c:v>
                </c:pt>
                <c:pt idx="8">
                  <c:v>339359</c:v>
                </c:pt>
                <c:pt idx="9">
                  <c:v>303949</c:v>
                </c:pt>
                <c:pt idx="10">
                  <c:v>126210</c:v>
                </c:pt>
                <c:pt idx="11">
                  <c:v>0</c:v>
                </c:pt>
                <c:pt idx="12">
                  <c:v>4868</c:v>
                </c:pt>
                <c:pt idx="13">
                  <c:v>3929</c:v>
                </c:pt>
                <c:pt idx="14">
                  <c:v>458279</c:v>
                </c:pt>
                <c:pt idx="15">
                  <c:v>21084</c:v>
                </c:pt>
                <c:pt idx="16">
                  <c:v>4216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4517</c:v>
                </c:pt>
                <c:pt idx="22">
                  <c:v>0</c:v>
                </c:pt>
                <c:pt idx="23">
                  <c:v>0</c:v>
                </c:pt>
                <c:pt idx="24">
                  <c:v>164223</c:v>
                </c:pt>
                <c:pt idx="25">
                  <c:v>22806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91-4CE7-9756-E0FD97BF0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213478"/>
        <c:axId val="36974395"/>
      </c:barChart>
      <c:catAx>
        <c:axId val="362134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974395"/>
        <c:crosses val="autoZero"/>
        <c:auto val="1"/>
        <c:lblAlgn val="ctr"/>
        <c:lblOffset val="100"/>
        <c:noMultiLvlLbl val="0"/>
      </c:catAx>
      <c:valAx>
        <c:axId val="369743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134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50450</c:v>
                </c:pt>
                <c:pt idx="1">
                  <c:v>0</c:v>
                </c:pt>
                <c:pt idx="2">
                  <c:v>124339</c:v>
                </c:pt>
                <c:pt idx="3">
                  <c:v>106517</c:v>
                </c:pt>
                <c:pt idx="4">
                  <c:v>0</c:v>
                </c:pt>
                <c:pt idx="5">
                  <c:v>89506</c:v>
                </c:pt>
                <c:pt idx="6">
                  <c:v>0</c:v>
                </c:pt>
                <c:pt idx="7">
                  <c:v>89654</c:v>
                </c:pt>
                <c:pt idx="8">
                  <c:v>187627</c:v>
                </c:pt>
                <c:pt idx="9">
                  <c:v>166566</c:v>
                </c:pt>
                <c:pt idx="10">
                  <c:v>86597</c:v>
                </c:pt>
                <c:pt idx="11">
                  <c:v>0</c:v>
                </c:pt>
                <c:pt idx="12">
                  <c:v>61304</c:v>
                </c:pt>
                <c:pt idx="13">
                  <c:v>230904</c:v>
                </c:pt>
                <c:pt idx="14">
                  <c:v>154211</c:v>
                </c:pt>
                <c:pt idx="15">
                  <c:v>0</c:v>
                </c:pt>
                <c:pt idx="16">
                  <c:v>11560</c:v>
                </c:pt>
                <c:pt idx="17">
                  <c:v>0</c:v>
                </c:pt>
                <c:pt idx="18">
                  <c:v>0</c:v>
                </c:pt>
                <c:pt idx="19">
                  <c:v>16019</c:v>
                </c:pt>
                <c:pt idx="20">
                  <c:v>0</c:v>
                </c:pt>
                <c:pt idx="21">
                  <c:v>892</c:v>
                </c:pt>
                <c:pt idx="22">
                  <c:v>39146</c:v>
                </c:pt>
                <c:pt idx="23">
                  <c:v>41208</c:v>
                </c:pt>
                <c:pt idx="24">
                  <c:v>6685</c:v>
                </c:pt>
                <c:pt idx="25">
                  <c:v>61596</c:v>
                </c:pt>
                <c:pt idx="26">
                  <c:v>0</c:v>
                </c:pt>
                <c:pt idx="27">
                  <c:v>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82-41C9-8F1E-86BA1066804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23192</c:v>
                </c:pt>
                <c:pt idx="1">
                  <c:v>49698</c:v>
                </c:pt>
                <c:pt idx="2">
                  <c:v>185957</c:v>
                </c:pt>
                <c:pt idx="3">
                  <c:v>50933</c:v>
                </c:pt>
                <c:pt idx="4">
                  <c:v>0</c:v>
                </c:pt>
                <c:pt idx="5">
                  <c:v>63387</c:v>
                </c:pt>
                <c:pt idx="6">
                  <c:v>0</c:v>
                </c:pt>
                <c:pt idx="7">
                  <c:v>76341</c:v>
                </c:pt>
                <c:pt idx="8">
                  <c:v>112836</c:v>
                </c:pt>
                <c:pt idx="9">
                  <c:v>222789</c:v>
                </c:pt>
                <c:pt idx="10">
                  <c:v>103415</c:v>
                </c:pt>
                <c:pt idx="11">
                  <c:v>0</c:v>
                </c:pt>
                <c:pt idx="12">
                  <c:v>54389</c:v>
                </c:pt>
                <c:pt idx="13">
                  <c:v>209666</c:v>
                </c:pt>
                <c:pt idx="14">
                  <c:v>133411</c:v>
                </c:pt>
                <c:pt idx="15">
                  <c:v>8</c:v>
                </c:pt>
                <c:pt idx="16">
                  <c:v>21525</c:v>
                </c:pt>
                <c:pt idx="17">
                  <c:v>0</c:v>
                </c:pt>
                <c:pt idx="18">
                  <c:v>0</c:v>
                </c:pt>
                <c:pt idx="19">
                  <c:v>37374</c:v>
                </c:pt>
                <c:pt idx="20">
                  <c:v>2000</c:v>
                </c:pt>
                <c:pt idx="21">
                  <c:v>0</c:v>
                </c:pt>
                <c:pt idx="22">
                  <c:v>85286</c:v>
                </c:pt>
                <c:pt idx="23">
                  <c:v>32961</c:v>
                </c:pt>
                <c:pt idx="24">
                  <c:v>0</c:v>
                </c:pt>
                <c:pt idx="25">
                  <c:v>49740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82-41C9-8F1E-86BA10668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185311"/>
        <c:axId val="62349906"/>
      </c:barChart>
      <c:catAx>
        <c:axId val="321853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349906"/>
        <c:crosses val="autoZero"/>
        <c:auto val="1"/>
        <c:lblAlgn val="ctr"/>
        <c:lblOffset val="100"/>
        <c:noMultiLvlLbl val="0"/>
      </c:catAx>
      <c:valAx>
        <c:axId val="623499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853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numRef>
              <c:f>'Export MG'!$A$7:$A$34</c:f>
              <c:numCache>
                <c:formatCode>General</c:formatCode>
                <c:ptCount val="28"/>
              </c:numCache>
            </c:numRef>
          </c:cat>
          <c:val>
            <c:numRef>
              <c:f>'Export MG'!$E$7:$E$34</c:f>
              <c:numCache>
                <c:formatCode>General</c:formatCode>
                <c:ptCount val="28"/>
              </c:numCache>
            </c:numRef>
          </c:val>
          <c:extLst>
            <c:ext xmlns:c16="http://schemas.microsoft.com/office/drawing/2014/chart" uri="{C3380CC4-5D6E-409C-BE32-E72D297353CC}">
              <c16:uniqueId val="{00000000-A04C-4D91-8255-EA178A9DF76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numRef>
              <c:f>'Export MG'!$A$7:$A$34</c:f>
              <c:numCache>
                <c:formatCode>General</c:formatCode>
                <c:ptCount val="28"/>
              </c:numCache>
            </c:numRef>
          </c:cat>
          <c:val>
            <c:numRef>
              <c:f>'Export MG'!$D$7:$D$34</c:f>
              <c:numCache>
                <c:formatCode>General</c:formatCode>
                <c:ptCount val="28"/>
              </c:numCache>
            </c:numRef>
          </c:val>
          <c:extLst>
            <c:ext xmlns:c16="http://schemas.microsoft.com/office/drawing/2014/chart" uri="{C3380CC4-5D6E-409C-BE32-E72D297353CC}">
              <c16:uniqueId val="{00000001-A04C-4D91-8255-EA178A9DF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360131"/>
        <c:axId val="37000765"/>
      </c:barChart>
      <c:catAx>
        <c:axId val="623601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000765"/>
        <c:crosses val="autoZero"/>
        <c:auto val="1"/>
        <c:lblAlgn val="ctr"/>
        <c:lblOffset val="100"/>
        <c:noMultiLvlLbl val="0"/>
      </c:catAx>
      <c:valAx>
        <c:axId val="370007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3601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42954259.037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0C-407B-A752-F091C0224B27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43053947.325999998</c:v>
              </c:pt>
              <c:pt idx="2">
                <c:v>47402194.139000013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47357704.737999998</c:v>
              </c:pt>
              <c:pt idx="6">
                <c:v>47190661.566000007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46096047.083999999</c:v>
              </c:pt>
              <c:pt idx="10">
                <c:v>44621965.461999997</c:v>
              </c:pt>
              <c:pt idx="11">
                <c:v>44518895.811999999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B0C-407B-A752-F091C0224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228228"/>
        <c:axId val="60455398"/>
      </c:lineChart>
      <c:catAx>
        <c:axId val="5322822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455398"/>
        <c:crosses val="autoZero"/>
        <c:auto val="1"/>
        <c:lblAlgn val="ctr"/>
        <c:lblOffset val="100"/>
        <c:noMultiLvlLbl val="0"/>
      </c:catAx>
      <c:valAx>
        <c:axId val="6045539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2822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14038800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71-4128-A9E6-25068209A63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071-4128-A9E6-25068209A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336588"/>
        <c:axId val="11760747"/>
      </c:lineChart>
      <c:catAx>
        <c:axId val="323365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60747"/>
        <c:crosses val="autoZero"/>
        <c:auto val="1"/>
        <c:lblAlgn val="ctr"/>
        <c:lblOffset val="100"/>
        <c:noMultiLvlLbl val="0"/>
      </c:catAx>
      <c:valAx>
        <c:axId val="1176074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336588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6173538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F9-4EDF-8BB2-6A0B7F057E0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EF9-4EDF-8BB2-6A0B7F057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08267"/>
        <c:axId val="28906048"/>
      </c:lineChart>
      <c:catAx>
        <c:axId val="1050826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906048"/>
        <c:crosses val="autoZero"/>
        <c:auto val="1"/>
        <c:lblAlgn val="ctr"/>
        <c:lblOffset val="100"/>
        <c:noMultiLvlLbl val="0"/>
      </c:catAx>
      <c:valAx>
        <c:axId val="2890604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0826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21592189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2A-4F93-B09A-CB787472DFF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32A-4F93-B09A-CB787472D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08993"/>
        <c:axId val="11285611"/>
      </c:lineChart>
      <c:catAx>
        <c:axId val="75089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85611"/>
        <c:crosses val="autoZero"/>
        <c:auto val="1"/>
        <c:lblAlgn val="ctr"/>
        <c:lblOffset val="100"/>
        <c:noMultiLvlLbl val="0"/>
      </c:catAx>
      <c:valAx>
        <c:axId val="1128561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5089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14973040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965-40B8-8E44-47FD3CC804F9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965-40B8-8E44-47FD3CC80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19887"/>
        <c:axId val="54341533"/>
      </c:lineChart>
      <c:catAx>
        <c:axId val="3291988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341533"/>
        <c:crosses val="autoZero"/>
        <c:auto val="1"/>
        <c:lblAlgn val="ctr"/>
        <c:lblOffset val="100"/>
        <c:noMultiLvlLbl val="0"/>
      </c:catAx>
      <c:valAx>
        <c:axId val="5434153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1988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257913</c:v>
                </c:pt>
                <c:pt idx="1">
                  <c:v>94885</c:v>
                </c:pt>
                <c:pt idx="2">
                  <c:v>206004</c:v>
                </c:pt>
                <c:pt idx="3">
                  <c:v>231849</c:v>
                </c:pt>
                <c:pt idx="4">
                  <c:v>16144</c:v>
                </c:pt>
                <c:pt idx="5">
                  <c:v>233593</c:v>
                </c:pt>
                <c:pt idx="6">
                  <c:v>28459</c:v>
                </c:pt>
                <c:pt idx="7">
                  <c:v>311158</c:v>
                </c:pt>
                <c:pt idx="8">
                  <c:v>321031</c:v>
                </c:pt>
                <c:pt idx="9">
                  <c:v>562966</c:v>
                </c:pt>
                <c:pt idx="10">
                  <c:v>556584</c:v>
                </c:pt>
                <c:pt idx="11">
                  <c:v>1300</c:v>
                </c:pt>
                <c:pt idx="12">
                  <c:v>165665</c:v>
                </c:pt>
                <c:pt idx="13">
                  <c:v>1106568</c:v>
                </c:pt>
                <c:pt idx="14">
                  <c:v>582451</c:v>
                </c:pt>
                <c:pt idx="15">
                  <c:v>37376</c:v>
                </c:pt>
                <c:pt idx="16">
                  <c:v>89911</c:v>
                </c:pt>
                <c:pt idx="17">
                  <c:v>92996</c:v>
                </c:pt>
                <c:pt idx="18">
                  <c:v>0</c:v>
                </c:pt>
                <c:pt idx="19">
                  <c:v>29992</c:v>
                </c:pt>
                <c:pt idx="20">
                  <c:v>91379</c:v>
                </c:pt>
                <c:pt idx="21">
                  <c:v>42931</c:v>
                </c:pt>
                <c:pt idx="22">
                  <c:v>163939</c:v>
                </c:pt>
                <c:pt idx="23">
                  <c:v>143641</c:v>
                </c:pt>
                <c:pt idx="24">
                  <c:v>560417</c:v>
                </c:pt>
                <c:pt idx="25">
                  <c:v>209588</c:v>
                </c:pt>
                <c:pt idx="26">
                  <c:v>16587</c:v>
                </c:pt>
                <c:pt idx="27">
                  <c:v>18211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405669</c:v>
                </c:pt>
                <c:pt idx="1">
                  <c:v>109123</c:v>
                </c:pt>
                <c:pt idx="2">
                  <c:v>256126</c:v>
                </c:pt>
                <c:pt idx="3">
                  <c:v>234074</c:v>
                </c:pt>
                <c:pt idx="4">
                  <c:v>42904</c:v>
                </c:pt>
                <c:pt idx="5">
                  <c:v>206223</c:v>
                </c:pt>
                <c:pt idx="6">
                  <c:v>22156</c:v>
                </c:pt>
                <c:pt idx="7">
                  <c:v>324206</c:v>
                </c:pt>
                <c:pt idx="8">
                  <c:v>280264</c:v>
                </c:pt>
                <c:pt idx="9">
                  <c:v>878956</c:v>
                </c:pt>
                <c:pt idx="10">
                  <c:v>374630</c:v>
                </c:pt>
                <c:pt idx="11">
                  <c:v>0</c:v>
                </c:pt>
                <c:pt idx="12">
                  <c:v>383943</c:v>
                </c:pt>
                <c:pt idx="13">
                  <c:v>1021870</c:v>
                </c:pt>
                <c:pt idx="14">
                  <c:v>554276</c:v>
                </c:pt>
                <c:pt idx="15">
                  <c:v>28101</c:v>
                </c:pt>
                <c:pt idx="16">
                  <c:v>211039</c:v>
                </c:pt>
                <c:pt idx="17">
                  <c:v>217105</c:v>
                </c:pt>
                <c:pt idx="18">
                  <c:v>0</c:v>
                </c:pt>
                <c:pt idx="19">
                  <c:v>63942</c:v>
                </c:pt>
                <c:pt idx="20">
                  <c:v>74223</c:v>
                </c:pt>
                <c:pt idx="21">
                  <c:v>12828</c:v>
                </c:pt>
                <c:pt idx="22">
                  <c:v>394384</c:v>
                </c:pt>
                <c:pt idx="23">
                  <c:v>196995</c:v>
                </c:pt>
                <c:pt idx="24">
                  <c:v>996005</c:v>
                </c:pt>
                <c:pt idx="25">
                  <c:v>195830</c:v>
                </c:pt>
                <c:pt idx="26">
                  <c:v>15432</c:v>
                </c:pt>
                <c:pt idx="27">
                  <c:v>24702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230898"/>
        <c:axId val="59371932"/>
      </c:barChart>
      <c:catAx>
        <c:axId val="302308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371932"/>
        <c:crosses val="autoZero"/>
        <c:auto val="1"/>
        <c:lblAlgn val="ctr"/>
        <c:lblOffset val="100"/>
        <c:noMultiLvlLbl val="0"/>
      </c:catAx>
      <c:valAx>
        <c:axId val="593719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2308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1413515.25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01-47DA-A67F-4BFDF237383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A01-47DA-A67F-4BFDF2373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42389"/>
        <c:axId val="8724652"/>
      </c:lineChart>
      <c:catAx>
        <c:axId val="4884238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724652"/>
        <c:crosses val="autoZero"/>
        <c:auto val="1"/>
        <c:lblAlgn val="ctr"/>
        <c:lblOffset val="100"/>
        <c:noMultiLvlLbl val="0"/>
      </c:catAx>
      <c:valAx>
        <c:axId val="872465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84238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-6.2180115275853987E-2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6D6-424F-9D02-738DA50BC8A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3.813209978445764E-2</c:v>
              </c:pt>
              <c:pt idx="1">
                <c:v>2.5838305418782289E-2</c:v>
              </c:pt>
              <c:pt idx="2">
                <c:v>1.606349350337721E-2</c:v>
              </c:pt>
              <c:pt idx="3">
                <c:v>2.3664549693952042E-2</c:v>
              </c:pt>
              <c:pt idx="4">
                <c:v>3.5924640040089877E-2</c:v>
              </c:pt>
              <c:pt idx="5">
                <c:v>3.5601150428503203E-2</c:v>
              </c:pt>
              <c:pt idx="6">
                <c:v>3.2583336418717128E-2</c:v>
              </c:pt>
              <c:pt idx="7">
                <c:v>3.2505402499305669E-2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6D6-424F-9D02-738DA50BC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431326"/>
        <c:axId val="2281565"/>
      </c:lineChart>
      <c:catAx>
        <c:axId val="5243132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81565"/>
        <c:crosses val="autoZero"/>
        <c:auto val="1"/>
        <c:lblAlgn val="ctr"/>
        <c:lblOffset val="100"/>
        <c:noMultiLvlLbl val="0"/>
      </c:catAx>
      <c:valAx>
        <c:axId val="228156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43132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-0.10605449598463811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D7-425A-9497-71F1F43B3E8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BD7-425A-9497-71F1F43B3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402544"/>
        <c:axId val="31942571"/>
      </c:lineChart>
      <c:catAx>
        <c:axId val="4640254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42571"/>
        <c:crosses val="autoZero"/>
        <c:auto val="1"/>
        <c:lblAlgn val="ctr"/>
        <c:lblOffset val="100"/>
        <c:noMultiLvlLbl val="0"/>
      </c:catAx>
      <c:valAx>
        <c:axId val="3194257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40254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-0.17959693321174769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7C-48B9-803D-DE2097DDB68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17C-48B9-803D-DE2097DD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81982"/>
        <c:axId val="38638990"/>
      </c:lineChart>
      <c:catAx>
        <c:axId val="363819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638990"/>
        <c:crosses val="autoZero"/>
        <c:auto val="1"/>
        <c:lblAlgn val="ctr"/>
        <c:lblOffset val="100"/>
        <c:noMultiLvlLbl val="0"/>
      </c:catAx>
      <c:valAx>
        <c:axId val="386389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819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1.834154212308969E-2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AA-417B-BB2C-C8CAFE7719B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8AA-417B-BB2C-C8CAFE771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818597"/>
        <c:axId val="40028262"/>
      </c:lineChart>
      <c:catAx>
        <c:axId val="6581859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28262"/>
        <c:crosses val="autoZero"/>
        <c:auto val="1"/>
        <c:lblAlgn val="ctr"/>
        <c:lblOffset val="100"/>
        <c:noMultiLvlLbl val="0"/>
      </c:catAx>
      <c:valAx>
        <c:axId val="4002826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81859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1.9893350487494521E-2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41-446F-AD1E-888F3B0B0E7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041-446F-AD1E-888F3B0B0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998637"/>
        <c:axId val="11933218"/>
      </c:lineChart>
      <c:catAx>
        <c:axId val="5899863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33218"/>
        <c:crosses val="autoZero"/>
        <c:auto val="1"/>
        <c:lblAlgn val="ctr"/>
        <c:lblOffset val="100"/>
        <c:noMultiLvlLbl val="0"/>
      </c:catAx>
      <c:valAx>
        <c:axId val="1193321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99863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4.8270927833981243E-2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1B-434B-98A8-9F9A32B464C1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91B-434B-98A8-9F9A32B46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634765"/>
        <c:axId val="39418779"/>
      </c:lineChart>
      <c:catAx>
        <c:axId val="3363476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18779"/>
        <c:crosses val="autoZero"/>
        <c:auto val="1"/>
        <c:lblAlgn val="ctr"/>
        <c:lblOffset val="100"/>
        <c:noMultiLvlLbl val="0"/>
      </c:catAx>
      <c:valAx>
        <c:axId val="3941877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63476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23-4707-B0C2-C69BD0BD7A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23-4707-B0C2-C69BD0BD7A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23-4707-B0C2-C69BD0BD7AC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23-4707-B0C2-C69BD0BD7AC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23-4707-B0C2-C69BD0BD7AC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23-4707-B0C2-C69BD0BD7AC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23-4707-B0C2-C69BD0BD7AC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23-4707-B0C2-C69BD0BD7AC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23-4707-B0C2-C69BD0BD7AC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23-4707-B0C2-C69BD0BD7AC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23-4707-B0C2-C69BD0BD7AC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545.32521227300015</c:v>
              </c:pt>
              <c:pt idx="1">
                <c:v>545.24132864799992</c:v>
              </c:pt>
              <c:pt idx="2">
                <c:v>547.37138409700003</c:v>
              </c:pt>
              <c:pt idx="3">
                <c:v>551.28830287699986</c:v>
              </c:pt>
              <c:pt idx="4">
                <c:v>552.84502193299977</c:v>
              </c:pt>
              <c:pt idx="5">
                <c:v>553.53308289799998</c:v>
              </c:pt>
              <c:pt idx="6">
                <c:v>554.96420075399999</c:v>
              </c:pt>
              <c:pt idx="7">
                <c:v>556.15960415100005</c:v>
              </c:pt>
              <c:pt idx="8">
                <c:v>557.09193752099998</c:v>
              </c:pt>
              <c:pt idx="9">
                <c:v>556.67533589200002</c:v>
              </c:pt>
              <c:pt idx="10">
                <c:v>557.75781040300001</c:v>
              </c:pt>
              <c:pt idx="11">
                <c:v>554.90982133599994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123-4707-B0C2-C69BD0BD7A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106330"/>
        <c:axId val="33883504"/>
      </c:lineChart>
      <c:catAx>
        <c:axId val="501063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883504"/>
        <c:crosses val="autoZero"/>
        <c:auto val="1"/>
        <c:lblAlgn val="ctr"/>
        <c:lblOffset val="100"/>
        <c:noMultiLvlLbl val="0"/>
      </c:catAx>
      <c:valAx>
        <c:axId val="3388350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1063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A8-4236-A0B2-FAE0009441D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A8-4236-A0B2-FAE0009441D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A8-4236-A0B2-FAE0009441D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A8-4236-A0B2-FAE0009441D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A8-4236-A0B2-FAE0009441D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A8-4236-A0B2-FAE0009441D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A8-4236-A0B2-FAE0009441D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A8-4236-A0B2-FAE0009441D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A8-4236-A0B2-FAE0009441D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A8-4236-A0B2-FAE0009441D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A8-4236-A0B2-FAE0009441D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175.237493</c:v>
              </c:pt>
              <c:pt idx="1">
                <c:v>175.44067799999999</c:v>
              </c:pt>
              <c:pt idx="2">
                <c:v>175.49151900000001</c:v>
              </c:pt>
              <c:pt idx="3">
                <c:v>177.21771000000001</c:v>
              </c:pt>
              <c:pt idx="4">
                <c:v>178.755585</c:v>
              </c:pt>
              <c:pt idx="5">
                <c:v>178.77118400000001</c:v>
              </c:pt>
              <c:pt idx="6">
                <c:v>179.304485</c:v>
              </c:pt>
              <c:pt idx="7">
                <c:v>179.18114800000001</c:v>
              </c:pt>
              <c:pt idx="8">
                <c:v>178.60898</c:v>
              </c:pt>
              <c:pt idx="9">
                <c:v>178.537678</c:v>
              </c:pt>
              <c:pt idx="10">
                <c:v>178.78799699999999</c:v>
              </c:pt>
              <c:pt idx="11">
                <c:v>177.12248399999999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3A8-4236-A0B2-FAE0009441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887184"/>
        <c:axId val="31974420"/>
      </c:lineChart>
      <c:catAx>
        <c:axId val="408871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74420"/>
        <c:crosses val="autoZero"/>
        <c:auto val="1"/>
        <c:lblAlgn val="ctr"/>
        <c:lblOffset val="100"/>
        <c:noMultiLvlLbl val="0"/>
      </c:catAx>
      <c:valAx>
        <c:axId val="3197442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871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BF-4E5F-A5DD-27000A18D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BF-4E5F-A5DD-27000A18DD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BF-4E5F-A5DD-27000A18DD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BF-4E5F-A5DD-27000A18DD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BF-4E5F-A5DD-27000A18DD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BF-4E5F-A5DD-27000A18DD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BF-4E5F-A5DD-27000A18D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BF-4E5F-A5DD-27000A18DD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BF-4E5F-A5DD-27000A18D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BF-4E5F-A5DD-27000A18DD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BF-4E5F-A5DD-27000A18DDF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88.918606999999994</c:v>
              </c:pt>
              <c:pt idx="1">
                <c:v>87.229146</c:v>
              </c:pt>
              <c:pt idx="2">
                <c:v>86.517984999999996</c:v>
              </c:pt>
              <c:pt idx="3">
                <c:v>86.859581999999989</c:v>
              </c:pt>
              <c:pt idx="4">
                <c:v>85.269965999999997</c:v>
              </c:pt>
              <c:pt idx="5">
                <c:v>85.147390999999999</c:v>
              </c:pt>
              <c:pt idx="6">
                <c:v>84.840806000000001</c:v>
              </c:pt>
              <c:pt idx="7">
                <c:v>84.871956999999995</c:v>
              </c:pt>
              <c:pt idx="8">
                <c:v>84.825072999999989</c:v>
              </c:pt>
              <c:pt idx="9">
                <c:v>84.887242999999998</c:v>
              </c:pt>
              <c:pt idx="10">
                <c:v>84.763587000000001</c:v>
              </c:pt>
              <c:pt idx="11">
                <c:v>83.41211899999999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CBF-4E5F-A5DD-27000A18DD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442293"/>
        <c:axId val="46626479"/>
      </c:lineChart>
      <c:catAx>
        <c:axId val="484422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26479"/>
        <c:crosses val="autoZero"/>
        <c:auto val="1"/>
        <c:lblAlgn val="ctr"/>
        <c:lblOffset val="100"/>
        <c:noMultiLvlLbl val="0"/>
      </c:catAx>
      <c:valAx>
        <c:axId val="4662647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44229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14893</c:v>
                </c:pt>
                <c:pt idx="1">
                  <c:v>110750</c:v>
                </c:pt>
                <c:pt idx="2">
                  <c:v>144519</c:v>
                </c:pt>
                <c:pt idx="3">
                  <c:v>102380</c:v>
                </c:pt>
                <c:pt idx="4">
                  <c:v>5414348</c:v>
                </c:pt>
                <c:pt idx="5">
                  <c:v>203354</c:v>
                </c:pt>
                <c:pt idx="6">
                  <c:v>1063990</c:v>
                </c:pt>
                <c:pt idx="7">
                  <c:v>3667452</c:v>
                </c:pt>
                <c:pt idx="8">
                  <c:v>585625</c:v>
                </c:pt>
                <c:pt idx="9">
                  <c:v>81779</c:v>
                </c:pt>
                <c:pt idx="10">
                  <c:v>86144</c:v>
                </c:pt>
                <c:pt idx="11">
                  <c:v>51238</c:v>
                </c:pt>
                <c:pt idx="12">
                  <c:v>51237</c:v>
                </c:pt>
                <c:pt idx="13">
                  <c:v>110457</c:v>
                </c:pt>
                <c:pt idx="14">
                  <c:v>121533</c:v>
                </c:pt>
                <c:pt idx="15">
                  <c:v>1943771</c:v>
                </c:pt>
                <c:pt idx="16">
                  <c:v>290931</c:v>
                </c:pt>
                <c:pt idx="17">
                  <c:v>86281</c:v>
                </c:pt>
                <c:pt idx="18">
                  <c:v>39701</c:v>
                </c:pt>
                <c:pt idx="19">
                  <c:v>66019</c:v>
                </c:pt>
                <c:pt idx="20">
                  <c:v>115177</c:v>
                </c:pt>
                <c:pt idx="21">
                  <c:v>819511</c:v>
                </c:pt>
                <c:pt idx="22">
                  <c:v>224864</c:v>
                </c:pt>
                <c:pt idx="23">
                  <c:v>134570</c:v>
                </c:pt>
                <c:pt idx="24">
                  <c:v>152790</c:v>
                </c:pt>
                <c:pt idx="25">
                  <c:v>5542390</c:v>
                </c:pt>
                <c:pt idx="26">
                  <c:v>303178</c:v>
                </c:pt>
                <c:pt idx="27">
                  <c:v>63307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29789</c:v>
                </c:pt>
                <c:pt idx="1">
                  <c:v>86109</c:v>
                </c:pt>
                <c:pt idx="2">
                  <c:v>109347</c:v>
                </c:pt>
                <c:pt idx="3">
                  <c:v>84260</c:v>
                </c:pt>
                <c:pt idx="4">
                  <c:v>5498052</c:v>
                </c:pt>
                <c:pt idx="5">
                  <c:v>173228</c:v>
                </c:pt>
                <c:pt idx="6">
                  <c:v>982353</c:v>
                </c:pt>
                <c:pt idx="7">
                  <c:v>3845355</c:v>
                </c:pt>
                <c:pt idx="8">
                  <c:v>569663</c:v>
                </c:pt>
                <c:pt idx="9">
                  <c:v>57013</c:v>
                </c:pt>
                <c:pt idx="10">
                  <c:v>67083</c:v>
                </c:pt>
                <c:pt idx="11">
                  <c:v>47621</c:v>
                </c:pt>
                <c:pt idx="12">
                  <c:v>57009</c:v>
                </c:pt>
                <c:pt idx="13">
                  <c:v>138910</c:v>
                </c:pt>
                <c:pt idx="14">
                  <c:v>123568</c:v>
                </c:pt>
                <c:pt idx="15">
                  <c:v>1649984</c:v>
                </c:pt>
                <c:pt idx="16">
                  <c:v>79113</c:v>
                </c:pt>
                <c:pt idx="17">
                  <c:v>84154</c:v>
                </c:pt>
                <c:pt idx="18">
                  <c:v>36026</c:v>
                </c:pt>
                <c:pt idx="19">
                  <c:v>50673</c:v>
                </c:pt>
                <c:pt idx="20">
                  <c:v>176130</c:v>
                </c:pt>
                <c:pt idx="21">
                  <c:v>737528</c:v>
                </c:pt>
                <c:pt idx="22">
                  <c:v>270012</c:v>
                </c:pt>
                <c:pt idx="23">
                  <c:v>132652</c:v>
                </c:pt>
                <c:pt idx="24">
                  <c:v>145092</c:v>
                </c:pt>
                <c:pt idx="25">
                  <c:v>5578315</c:v>
                </c:pt>
                <c:pt idx="26">
                  <c:v>327827</c:v>
                </c:pt>
                <c:pt idx="27">
                  <c:v>66422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762090"/>
        <c:axId val="51019857"/>
      </c:barChart>
      <c:catAx>
        <c:axId val="227620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019857"/>
        <c:crosses val="autoZero"/>
        <c:auto val="1"/>
        <c:lblAlgn val="ctr"/>
        <c:lblOffset val="100"/>
        <c:noMultiLvlLbl val="0"/>
      </c:catAx>
      <c:valAx>
        <c:axId val="5101985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7620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4B-418E-BCEB-5EA28753558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4B-418E-BCEB-5EA28753558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4B-418E-BCEB-5EA28753558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4B-418E-BCEB-5EA28753558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4B-418E-BCEB-5EA28753558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4B-418E-BCEB-5EA28753558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4B-418E-BCEB-5EA28753558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4B-418E-BCEB-5EA28753558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4B-418E-BCEB-5EA28753558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4B-418E-BCEB-5EA28753558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4B-418E-BCEB-5EA28753558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265.50262900000001</c:v>
              </c:pt>
              <c:pt idx="1">
                <c:v>267.066416</c:v>
              </c:pt>
              <c:pt idx="2">
                <c:v>269.60052899999999</c:v>
              </c:pt>
              <c:pt idx="3">
                <c:v>271.42850299999998</c:v>
              </c:pt>
              <c:pt idx="4">
                <c:v>272.957718</c:v>
              </c:pt>
              <c:pt idx="5">
                <c:v>273.760852</c:v>
              </c:pt>
              <c:pt idx="6">
                <c:v>274.98017499999997</c:v>
              </c:pt>
              <c:pt idx="7">
                <c:v>276.26904500000001</c:v>
              </c:pt>
              <c:pt idx="8">
                <c:v>277.760244</c:v>
              </c:pt>
              <c:pt idx="9">
                <c:v>277.42839700000002</c:v>
              </c:pt>
              <c:pt idx="10">
                <c:v>278.50822499999998</c:v>
              </c:pt>
              <c:pt idx="11">
                <c:v>278.89712600000001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E4B-418E-BCEB-5EA2875355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0317656"/>
        <c:axId val="41112771"/>
      </c:lineChart>
      <c:catAx>
        <c:axId val="6031765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112771"/>
        <c:crosses val="autoZero"/>
        <c:auto val="1"/>
        <c:lblAlgn val="ctr"/>
        <c:lblOffset val="100"/>
        <c:noMultiLvlLbl val="0"/>
      </c:catAx>
      <c:valAx>
        <c:axId val="4111277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31765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D0-4EDD-B5D2-CE244C2F7F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D0-4EDD-B5D2-CE244C2F7F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D0-4EDD-B5D2-CE244C2F7F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0-4EDD-B5D2-CE244C2F7F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D0-4EDD-B5D2-CE244C2F7F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D0-4EDD-B5D2-CE244C2F7F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D0-4EDD-B5D2-CE244C2F7F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D0-4EDD-B5D2-CE244C2F7F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D0-4EDD-B5D2-CE244C2F7F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D0-4EDD-B5D2-CE244C2F7F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D0-4EDD-B5D2-CE244C2F7FF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181.271379</c:v>
              </c:pt>
              <c:pt idx="1">
                <c:v>183.19062099999999</c:v>
              </c:pt>
              <c:pt idx="2">
                <c:v>185.103587</c:v>
              </c:pt>
              <c:pt idx="3">
                <c:v>186.638926</c:v>
              </c:pt>
              <c:pt idx="4">
                <c:v>188.568522</c:v>
              </c:pt>
              <c:pt idx="5">
                <c:v>189.30317299999999</c:v>
              </c:pt>
              <c:pt idx="6">
                <c:v>190.546772</c:v>
              </c:pt>
              <c:pt idx="7">
                <c:v>191.68956</c:v>
              </c:pt>
              <c:pt idx="8">
                <c:v>192.72677100000001</c:v>
              </c:pt>
              <c:pt idx="9">
                <c:v>192.44849199999999</c:v>
              </c:pt>
              <c:pt idx="10">
                <c:v>192.98977600000001</c:v>
              </c:pt>
              <c:pt idx="11">
                <c:v>193.28183000000001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2D0-4EDD-B5D2-CE244C2F7F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9881212"/>
        <c:axId val="25647355"/>
      </c:lineChart>
      <c:catAx>
        <c:axId val="398812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47355"/>
        <c:crosses val="autoZero"/>
        <c:auto val="1"/>
        <c:lblAlgn val="ctr"/>
        <c:lblOffset val="100"/>
        <c:noMultiLvlLbl val="0"/>
      </c:catAx>
      <c:valAx>
        <c:axId val="2564735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8121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CE-435D-B870-1508D3901E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CE-435D-B870-1508D3901E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CE-435D-B870-1508D3901E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CE-435D-B870-1508D3901E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CE-435D-B870-1508D3901E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CE-435D-B870-1508D3901E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CE-435D-B870-1508D3901E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CE-435D-B870-1508D3901E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CE-435D-B870-1508D3901E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CE-435D-B870-1508D3901E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CE-435D-B870-1508D3901EA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16.619733499999999</c:v>
              </c:pt>
              <c:pt idx="1">
                <c:v>16.805279250000002</c:v>
              </c:pt>
              <c:pt idx="2">
                <c:v>17.016875750000001</c:v>
              </c:pt>
              <c:pt idx="3">
                <c:v>17.222191250000002</c:v>
              </c:pt>
              <c:pt idx="4">
                <c:v>17.4286925</c:v>
              </c:pt>
              <c:pt idx="5">
                <c:v>17.526011499999999</c:v>
              </c:pt>
              <c:pt idx="6">
                <c:v>17.6713825</c:v>
              </c:pt>
              <c:pt idx="7">
                <c:v>17.83876575</c:v>
              </c:pt>
              <c:pt idx="8">
                <c:v>17.9965735</c:v>
              </c:pt>
              <c:pt idx="9">
                <c:v>18.037866000000001</c:v>
              </c:pt>
              <c:pt idx="10">
                <c:v>18.132217499999999</c:v>
              </c:pt>
              <c:pt idx="11">
                <c:v>18.197307250000001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ACE-435D-B870-1508D3901E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29912"/>
        <c:axId val="9739313"/>
      </c:lineChart>
      <c:catAx>
        <c:axId val="472991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39313"/>
        <c:crosses val="autoZero"/>
        <c:auto val="1"/>
        <c:lblAlgn val="ctr"/>
        <c:lblOffset val="100"/>
        <c:noMultiLvlLbl val="0"/>
      </c:catAx>
      <c:valAx>
        <c:axId val="973931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991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AF-48BE-928E-223E9B66E78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AF-48BE-928E-223E9B66E78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AF-48BE-928E-223E9B66E78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AF-48BE-928E-223E9B66E78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AF-48BE-928E-223E9B66E78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AF-48BE-928E-223E9B66E78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AF-48BE-928E-223E9B66E78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AF-48BE-928E-223E9B66E78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AF-48BE-928E-223E9B66E78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AF-48BE-928E-223E9B66E78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AF-48BE-928E-223E9B66E78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-2.2189721717981541E-2</c:v>
              </c:pt>
              <c:pt idx="1">
                <c:v>-2.510579002242827E-2</c:v>
              </c:pt>
              <c:pt idx="2">
                <c:v>-1.809302403579436E-2</c:v>
              </c:pt>
              <c:pt idx="3">
                <c:v>-3.5829329887451722E-3</c:v>
              </c:pt>
              <c:pt idx="4">
                <c:v>3.939778068914576E-3</c:v>
              </c:pt>
              <c:pt idx="5">
                <c:v>8.6532660051424036E-3</c:v>
              </c:pt>
              <c:pt idx="6">
                <c:v>1.65008344952845E-2</c:v>
              </c:pt>
              <c:pt idx="7">
                <c:v>1.94962353687771E-2</c:v>
              </c:pt>
              <c:pt idx="8">
                <c:v>2.429435311762769E-2</c:v>
              </c:pt>
              <c:pt idx="9">
                <c:v>1.976064437864079E-2</c:v>
              </c:pt>
              <c:pt idx="10">
                <c:v>2.701346167614534E-2</c:v>
              </c:pt>
              <c:pt idx="11">
                <c:v>1.861391121675314E-2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FAF-48BE-928E-223E9B66E7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1167915"/>
        <c:axId val="44270325"/>
      </c:lineChart>
      <c:catAx>
        <c:axId val="511679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70325"/>
        <c:crosses val="autoZero"/>
        <c:auto val="1"/>
        <c:lblAlgn val="ctr"/>
        <c:lblOffset val="100"/>
        <c:noMultiLvlLbl val="0"/>
      </c:catAx>
      <c:valAx>
        <c:axId val="4427032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679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2C-463D-B016-0C6EA1D076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2C-463D-B016-0C6EA1D0767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2C-463D-B016-0C6EA1D0767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2C-463D-B016-0C6EA1D0767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2C-463D-B016-0C6EA1D076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C-463D-B016-0C6EA1D0767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2C-463D-B016-0C6EA1D0767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2C-463D-B016-0C6EA1D0767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2C-463D-B016-0C6EA1D0767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2C-463D-B016-0C6EA1D0767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2C-463D-B016-0C6EA1D0767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-3.7006695927156517E-2</c:v>
              </c:pt>
              <c:pt idx="1">
                <c:v>-3.5199539695611251E-2</c:v>
              </c:pt>
              <c:pt idx="2">
                <c:v>-3.50910204139466E-2</c:v>
              </c:pt>
              <c:pt idx="3">
                <c:v>-1.588838797319661E-2</c:v>
              </c:pt>
              <c:pt idx="4">
                <c:v>3.1724344033834209E-3</c:v>
              </c:pt>
              <c:pt idx="5">
                <c:v>1.0811289341053959E-2</c:v>
              </c:pt>
              <c:pt idx="6">
                <c:v>1.9206978127012501E-2</c:v>
              </c:pt>
              <c:pt idx="7">
                <c:v>1.4726981860435801E-2</c:v>
              </c:pt>
              <c:pt idx="8">
                <c:v>1.238626899594039E-2</c:v>
              </c:pt>
              <c:pt idx="9">
                <c:v>1.1148513256508379E-2</c:v>
              </c:pt>
              <c:pt idx="10">
                <c:v>2.3075330917992451E-2</c:v>
              </c:pt>
              <c:pt idx="11">
                <c:v>8.3295896282505125E-3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02C-463D-B016-0C6EA1D076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7576741"/>
        <c:axId val="42352570"/>
      </c:lineChart>
      <c:catAx>
        <c:axId val="5757674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352570"/>
        <c:crosses val="autoZero"/>
        <c:auto val="1"/>
        <c:lblAlgn val="ctr"/>
        <c:lblOffset val="100"/>
        <c:noMultiLvlLbl val="0"/>
      </c:catAx>
      <c:valAx>
        <c:axId val="4235257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7674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5A-488C-B4D7-D3BB51AE150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5A-488C-B4D7-D3BB51AE150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5A-488C-B4D7-D3BB51AE15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5A-488C-B4D7-D3BB51AE15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5A-488C-B4D7-D3BB51AE15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5A-488C-B4D7-D3BB51AE150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5A-488C-B4D7-D3BB51AE150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5A-488C-B4D7-D3BB51AE150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5A-488C-B4D7-D3BB51AE150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5A-488C-B4D7-D3BB51AE150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5A-488C-B4D7-D3BB51AE150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-5.0191266831195937E-2</c:v>
              </c:pt>
              <c:pt idx="1">
                <c:v>-8.2858215662634543E-2</c:v>
              </c:pt>
              <c:pt idx="2">
                <c:v>-8.8394996984268351E-2</c:v>
              </c:pt>
              <c:pt idx="3">
                <c:v>-7.8628978471584079E-2</c:v>
              </c:pt>
              <c:pt idx="4">
                <c:v>-0.101244466503741</c:v>
              </c:pt>
              <c:pt idx="5">
                <c:v>-0.10467311339302331</c:v>
              </c:pt>
              <c:pt idx="6">
                <c:v>-0.102091292487088</c:v>
              </c:pt>
              <c:pt idx="7">
                <c:v>-9.7340734805556814E-2</c:v>
              </c:pt>
              <c:pt idx="8">
                <c:v>-8.3230623548760457E-2</c:v>
              </c:pt>
              <c:pt idx="9">
                <c:v>-7.5895009075497802E-2</c:v>
              </c:pt>
              <c:pt idx="10">
                <c:v>-6.3873681836189508E-2</c:v>
              </c:pt>
              <c:pt idx="11">
                <c:v>-7.2199003130350631E-2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B5A-488C-B4D7-D3BB51AE15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289786"/>
        <c:axId val="35493479"/>
      </c:lineChart>
      <c:catAx>
        <c:axId val="4828978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93479"/>
        <c:crosses val="autoZero"/>
        <c:auto val="1"/>
        <c:lblAlgn val="ctr"/>
        <c:lblOffset val="100"/>
        <c:noMultiLvlLbl val="0"/>
      </c:catAx>
      <c:valAx>
        <c:axId val="3549347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8978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7F-4CD9-85CD-D35FD7E15B5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7F-4CD9-85CD-D35FD7E15B5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7F-4CD9-85CD-D35FD7E15B5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7F-4CD9-85CD-D35FD7E15B5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7F-4CD9-85CD-D35FD7E15B5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F-4CD9-85CD-D35FD7E15B5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7F-4CD9-85CD-D35FD7E15B5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7F-4CD9-85CD-D35FD7E15B5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7F-4CD9-85CD-D35FD7E15B5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7F-4CD9-85CD-D35FD7E15B5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7F-4CD9-85CD-D35FD7E15B5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-5.0393116879898937E-3</c:v>
              </c:pt>
              <c:pt idx="1">
                <c:v>2.6869074996577549E-4</c:v>
              </c:pt>
              <c:pt idx="2">
                <c:v>1.54689975983565E-2</c:v>
              </c:pt>
              <c:pt idx="3">
                <c:v>2.9148701948470988E-2</c:v>
              </c:pt>
              <c:pt idx="4">
                <c:v>4.0427490591296592E-2</c:v>
              </c:pt>
              <c:pt idx="5">
                <c:v>4.6457423716765221E-2</c:v>
              </c:pt>
              <c:pt idx="6">
                <c:v>5.6483718442880623E-2</c:v>
              </c:pt>
              <c:pt idx="7">
                <c:v>6.3358675346498333E-2</c:v>
              </c:pt>
              <c:pt idx="8">
                <c:v>6.8702135116166199E-2</c:v>
              </c:pt>
              <c:pt idx="9">
                <c:v>5.7535493199258061E-2</c:v>
              </c:pt>
              <c:pt idx="10">
                <c:v>6.0955507015301107E-2</c:v>
              </c:pt>
              <c:pt idx="11">
                <c:v>5.7579610874493717E-2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97F-4CD9-85CD-D35FD7E15B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5603998"/>
        <c:axId val="24362537"/>
      </c:lineChart>
      <c:catAx>
        <c:axId val="656039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62537"/>
        <c:crosses val="autoZero"/>
        <c:auto val="1"/>
        <c:lblAlgn val="ctr"/>
        <c:lblOffset val="100"/>
        <c:noMultiLvlLbl val="0"/>
      </c:catAx>
      <c:valAx>
        <c:axId val="2436253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6039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08-4A3B-95C7-BA44457E6F7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08-4A3B-95C7-BA44457E6F7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08-4A3B-95C7-BA44457E6F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08-4A3B-95C7-BA44457E6F7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08-4A3B-95C7-BA44457E6F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08-4A3B-95C7-BA44457E6F7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08-4A3B-95C7-BA44457E6F7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08-4A3B-95C7-BA44457E6F7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08-4A3B-95C7-BA44457E6F7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08-4A3B-95C7-BA44457E6F7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08-4A3B-95C7-BA44457E6F7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-1.5323405704638381E-2</c:v>
              </c:pt>
              <c:pt idx="1">
                <c:v>-2.314460310102641E-3</c:v>
              </c:pt>
              <c:pt idx="2">
                <c:v>1.6588603126848421E-2</c:v>
              </c:pt>
              <c:pt idx="3">
                <c:v>3.4140061047859861E-2</c:v>
              </c:pt>
              <c:pt idx="4">
                <c:v>5.1974690574786861E-2</c:v>
              </c:pt>
              <c:pt idx="5">
                <c:v>6.1442030786158702E-2</c:v>
              </c:pt>
              <c:pt idx="6">
                <c:v>7.7063439517779428E-2</c:v>
              </c:pt>
              <c:pt idx="7">
                <c:v>8.6737282963357559E-2</c:v>
              </c:pt>
              <c:pt idx="8">
                <c:v>9.2949367184870665E-2</c:v>
              </c:pt>
              <c:pt idx="9">
                <c:v>7.9493255363599205E-2</c:v>
              </c:pt>
              <c:pt idx="10">
                <c:v>7.9861239320340963E-2</c:v>
              </c:pt>
              <c:pt idx="11">
                <c:v>7.6214671011255758E-2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308-4A3B-95C7-BA44457E6F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73983"/>
        <c:axId val="17183042"/>
      </c:lineChart>
      <c:catAx>
        <c:axId val="20739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183042"/>
        <c:crosses val="autoZero"/>
        <c:auto val="1"/>
        <c:lblAlgn val="ctr"/>
        <c:lblOffset val="100"/>
        <c:noMultiLvlLbl val="0"/>
      </c:catAx>
      <c:valAx>
        <c:axId val="1718304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739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75-4CF1-AF2D-A10E986A7A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75-4CF1-AF2D-A10E986A7A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75-4CF1-AF2D-A10E986A7A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75-4CF1-AF2D-A10E986A7A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75-4CF1-AF2D-A10E986A7A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75-4CF1-AF2D-A10E986A7A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75-4CF1-AF2D-A10E986A7A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75-4CF1-AF2D-A10E986A7A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75-4CF1-AF2D-A10E986A7A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75-4CF1-AF2D-A10E986A7A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75-4CF1-AF2D-A10E986A7AA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-1.34277046616422E-2</c:v>
              </c:pt>
              <c:pt idx="1">
                <c:v>-1.5648673358417671E-3</c:v>
              </c:pt>
              <c:pt idx="2">
                <c:v>1.947900899290755E-2</c:v>
              </c:pt>
              <c:pt idx="3">
                <c:v>4.0011118007235953E-2</c:v>
              </c:pt>
              <c:pt idx="4">
                <c:v>5.8325567218605413E-2</c:v>
              </c:pt>
              <c:pt idx="5">
                <c:v>7.0470715764588826E-2</c:v>
              </c:pt>
              <c:pt idx="6">
                <c:v>8.7396385062163962E-2</c:v>
              </c:pt>
              <c:pt idx="7">
                <c:v>0.1020878751010806</c:v>
              </c:pt>
              <c:pt idx="8">
                <c:v>0.11180481033933171</c:v>
              </c:pt>
              <c:pt idx="9">
                <c:v>0.1040515405789391</c:v>
              </c:pt>
              <c:pt idx="10">
                <c:v>0.107325615826835</c:v>
              </c:pt>
              <c:pt idx="11">
                <c:v>0.1060921691643887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275-4CF1-AF2D-A10E986A7A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9766764"/>
        <c:axId val="25490160"/>
      </c:lineChart>
      <c:catAx>
        <c:axId val="2976676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490160"/>
        <c:crosses val="autoZero"/>
        <c:auto val="1"/>
        <c:lblAlgn val="ctr"/>
        <c:lblOffset val="100"/>
        <c:noMultiLvlLbl val="0"/>
      </c:catAx>
      <c:valAx>
        <c:axId val="254901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76676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104065</c:v>
                </c:pt>
                <c:pt idx="2">
                  <c:v>26995</c:v>
                </c:pt>
                <c:pt idx="3">
                  <c:v>0</c:v>
                </c:pt>
                <c:pt idx="4">
                  <c:v>4283635</c:v>
                </c:pt>
                <c:pt idx="5">
                  <c:v>129120</c:v>
                </c:pt>
                <c:pt idx="6">
                  <c:v>21484</c:v>
                </c:pt>
                <c:pt idx="7">
                  <c:v>2859726</c:v>
                </c:pt>
                <c:pt idx="8">
                  <c:v>330707</c:v>
                </c:pt>
                <c:pt idx="9">
                  <c:v>56593</c:v>
                </c:pt>
                <c:pt idx="10">
                  <c:v>85803</c:v>
                </c:pt>
                <c:pt idx="11">
                  <c:v>5754</c:v>
                </c:pt>
                <c:pt idx="12">
                  <c:v>9255</c:v>
                </c:pt>
                <c:pt idx="13">
                  <c:v>78164</c:v>
                </c:pt>
                <c:pt idx="14">
                  <c:v>61816</c:v>
                </c:pt>
                <c:pt idx="15">
                  <c:v>1473811</c:v>
                </c:pt>
                <c:pt idx="16">
                  <c:v>256294</c:v>
                </c:pt>
                <c:pt idx="17">
                  <c:v>35013</c:v>
                </c:pt>
                <c:pt idx="18">
                  <c:v>3406</c:v>
                </c:pt>
                <c:pt idx="19">
                  <c:v>27</c:v>
                </c:pt>
                <c:pt idx="20">
                  <c:v>0</c:v>
                </c:pt>
                <c:pt idx="21">
                  <c:v>351169</c:v>
                </c:pt>
                <c:pt idx="22">
                  <c:v>105628</c:v>
                </c:pt>
                <c:pt idx="23">
                  <c:v>92364</c:v>
                </c:pt>
                <c:pt idx="24">
                  <c:v>7231</c:v>
                </c:pt>
                <c:pt idx="25">
                  <c:v>4376206</c:v>
                </c:pt>
                <c:pt idx="26">
                  <c:v>197519</c:v>
                </c:pt>
                <c:pt idx="27">
                  <c:v>21242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77241</c:v>
                </c:pt>
                <c:pt idx="2">
                  <c:v>15607</c:v>
                </c:pt>
                <c:pt idx="3">
                  <c:v>0</c:v>
                </c:pt>
                <c:pt idx="4">
                  <c:v>4435915</c:v>
                </c:pt>
                <c:pt idx="5">
                  <c:v>119950</c:v>
                </c:pt>
                <c:pt idx="6">
                  <c:v>21042</c:v>
                </c:pt>
                <c:pt idx="7">
                  <c:v>3012188</c:v>
                </c:pt>
                <c:pt idx="8">
                  <c:v>400283</c:v>
                </c:pt>
                <c:pt idx="9">
                  <c:v>39062</c:v>
                </c:pt>
                <c:pt idx="10">
                  <c:v>65781</c:v>
                </c:pt>
                <c:pt idx="11">
                  <c:v>6528</c:v>
                </c:pt>
                <c:pt idx="12">
                  <c:v>10419</c:v>
                </c:pt>
                <c:pt idx="13">
                  <c:v>67932</c:v>
                </c:pt>
                <c:pt idx="14">
                  <c:v>56393</c:v>
                </c:pt>
                <c:pt idx="15">
                  <c:v>1238795</c:v>
                </c:pt>
                <c:pt idx="16">
                  <c:v>17516</c:v>
                </c:pt>
                <c:pt idx="17">
                  <c:v>33137</c:v>
                </c:pt>
                <c:pt idx="18">
                  <c:v>3494</c:v>
                </c:pt>
                <c:pt idx="19">
                  <c:v>200</c:v>
                </c:pt>
                <c:pt idx="20">
                  <c:v>0</c:v>
                </c:pt>
                <c:pt idx="21">
                  <c:v>312890</c:v>
                </c:pt>
                <c:pt idx="22">
                  <c:v>82896</c:v>
                </c:pt>
                <c:pt idx="23">
                  <c:v>88530</c:v>
                </c:pt>
                <c:pt idx="24">
                  <c:v>10248</c:v>
                </c:pt>
                <c:pt idx="25">
                  <c:v>4365362</c:v>
                </c:pt>
                <c:pt idx="26">
                  <c:v>176959</c:v>
                </c:pt>
                <c:pt idx="27">
                  <c:v>22618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462111"/>
        <c:axId val="26815052"/>
      </c:barChart>
      <c:catAx>
        <c:axId val="334621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815052"/>
        <c:crosses val="autoZero"/>
        <c:auto val="1"/>
        <c:lblAlgn val="ctr"/>
        <c:lblOffset val="100"/>
        <c:noMultiLvlLbl val="0"/>
      </c:catAx>
      <c:valAx>
        <c:axId val="268150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4621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851.89400000000001</c:v>
                </c:pt>
                <c:pt idx="1">
                  <c:v>0</c:v>
                </c:pt>
                <c:pt idx="2">
                  <c:v>194.137</c:v>
                </c:pt>
                <c:pt idx="3">
                  <c:v>396.87799999999999</c:v>
                </c:pt>
                <c:pt idx="4">
                  <c:v>104.04900000000001</c:v>
                </c:pt>
                <c:pt idx="5">
                  <c:v>719.41600000000005</c:v>
                </c:pt>
                <c:pt idx="6">
                  <c:v>78.033000000000001</c:v>
                </c:pt>
                <c:pt idx="7">
                  <c:v>146.44800000000001</c:v>
                </c:pt>
                <c:pt idx="8">
                  <c:v>0</c:v>
                </c:pt>
                <c:pt idx="9">
                  <c:v>6.6509999999999998</c:v>
                </c:pt>
                <c:pt idx="10">
                  <c:v>93.83</c:v>
                </c:pt>
                <c:pt idx="11">
                  <c:v>0</c:v>
                </c:pt>
                <c:pt idx="12">
                  <c:v>15.250999999999999</c:v>
                </c:pt>
                <c:pt idx="13">
                  <c:v>110.68300000000001</c:v>
                </c:pt>
                <c:pt idx="14">
                  <c:v>10.878</c:v>
                </c:pt>
                <c:pt idx="15">
                  <c:v>19.59</c:v>
                </c:pt>
                <c:pt idx="16">
                  <c:v>0.58900000000000008</c:v>
                </c:pt>
                <c:pt idx="17">
                  <c:v>162.154</c:v>
                </c:pt>
                <c:pt idx="18">
                  <c:v>0</c:v>
                </c:pt>
                <c:pt idx="19">
                  <c:v>76.375</c:v>
                </c:pt>
                <c:pt idx="20">
                  <c:v>1200.973</c:v>
                </c:pt>
                <c:pt idx="21">
                  <c:v>194.56299999999999</c:v>
                </c:pt>
                <c:pt idx="22">
                  <c:v>222.43600000000001</c:v>
                </c:pt>
                <c:pt idx="23">
                  <c:v>0</c:v>
                </c:pt>
                <c:pt idx="24">
                  <c:v>80.774000000000001</c:v>
                </c:pt>
                <c:pt idx="25">
                  <c:v>78.680999999999997</c:v>
                </c:pt>
                <c:pt idx="26">
                  <c:v>1773.7539999999999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1148.912</c:v>
                </c:pt>
                <c:pt idx="1">
                  <c:v>55.488999999999997</c:v>
                </c:pt>
                <c:pt idx="2">
                  <c:v>228.505</c:v>
                </c:pt>
                <c:pt idx="3">
                  <c:v>446.14600000000002</c:v>
                </c:pt>
                <c:pt idx="4">
                  <c:v>87.536999999999992</c:v>
                </c:pt>
                <c:pt idx="5">
                  <c:v>716.62900000000013</c:v>
                </c:pt>
                <c:pt idx="6">
                  <c:v>79.736999999999995</c:v>
                </c:pt>
                <c:pt idx="7">
                  <c:v>150.208</c:v>
                </c:pt>
                <c:pt idx="8">
                  <c:v>0</c:v>
                </c:pt>
                <c:pt idx="9">
                  <c:v>25.364000000000001</c:v>
                </c:pt>
                <c:pt idx="10">
                  <c:v>270.33800000000002</c:v>
                </c:pt>
                <c:pt idx="11">
                  <c:v>0</c:v>
                </c:pt>
                <c:pt idx="12">
                  <c:v>10.84</c:v>
                </c:pt>
                <c:pt idx="13">
                  <c:v>162.57499999999999</c:v>
                </c:pt>
                <c:pt idx="14">
                  <c:v>10.281000000000001</c:v>
                </c:pt>
                <c:pt idx="15">
                  <c:v>9.859</c:v>
                </c:pt>
                <c:pt idx="16">
                  <c:v>58.463000000000001</c:v>
                </c:pt>
                <c:pt idx="17">
                  <c:v>208.46299999999999</c:v>
                </c:pt>
                <c:pt idx="18">
                  <c:v>0</c:v>
                </c:pt>
                <c:pt idx="19">
                  <c:v>105.63200000000001</c:v>
                </c:pt>
                <c:pt idx="20">
                  <c:v>1098.25</c:v>
                </c:pt>
                <c:pt idx="21">
                  <c:v>233.32</c:v>
                </c:pt>
                <c:pt idx="22">
                  <c:v>277.74700000000001</c:v>
                </c:pt>
                <c:pt idx="23">
                  <c:v>0</c:v>
                </c:pt>
                <c:pt idx="24">
                  <c:v>75.201000000000008</c:v>
                </c:pt>
                <c:pt idx="25">
                  <c:v>232.23699999999999</c:v>
                </c:pt>
                <c:pt idx="26">
                  <c:v>2161.3710000000001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530743"/>
        <c:axId val="3647915"/>
      </c:barChart>
      <c:catAx>
        <c:axId val="515307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47915"/>
        <c:crosses val="autoZero"/>
        <c:auto val="1"/>
        <c:lblAlgn val="ctr"/>
        <c:lblOffset val="100"/>
        <c:noMultiLvlLbl val="0"/>
      </c:catAx>
      <c:valAx>
        <c:axId val="36479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5307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2752</c:v>
                </c:pt>
                <c:pt idx="1">
                  <c:v>678</c:v>
                </c:pt>
                <c:pt idx="2">
                  <c:v>5911</c:v>
                </c:pt>
                <c:pt idx="3">
                  <c:v>3845</c:v>
                </c:pt>
                <c:pt idx="4">
                  <c:v>255288</c:v>
                </c:pt>
                <c:pt idx="5">
                  <c:v>8661</c:v>
                </c:pt>
                <c:pt idx="6">
                  <c:v>7831</c:v>
                </c:pt>
                <c:pt idx="7">
                  <c:v>109601</c:v>
                </c:pt>
                <c:pt idx="8">
                  <c:v>1649</c:v>
                </c:pt>
                <c:pt idx="9">
                  <c:v>20010</c:v>
                </c:pt>
                <c:pt idx="10">
                  <c:v>1038</c:v>
                </c:pt>
                <c:pt idx="11">
                  <c:v>51723</c:v>
                </c:pt>
                <c:pt idx="12">
                  <c:v>501</c:v>
                </c:pt>
                <c:pt idx="13">
                  <c:v>0</c:v>
                </c:pt>
                <c:pt idx="14">
                  <c:v>10661</c:v>
                </c:pt>
                <c:pt idx="15">
                  <c:v>229770</c:v>
                </c:pt>
                <c:pt idx="16">
                  <c:v>3430</c:v>
                </c:pt>
                <c:pt idx="17">
                  <c:v>3456</c:v>
                </c:pt>
                <c:pt idx="18">
                  <c:v>0</c:v>
                </c:pt>
                <c:pt idx="19">
                  <c:v>1816</c:v>
                </c:pt>
                <c:pt idx="20">
                  <c:v>2793</c:v>
                </c:pt>
                <c:pt idx="21">
                  <c:v>63993</c:v>
                </c:pt>
                <c:pt idx="22">
                  <c:v>4145</c:v>
                </c:pt>
                <c:pt idx="23">
                  <c:v>1780</c:v>
                </c:pt>
                <c:pt idx="24">
                  <c:v>9942</c:v>
                </c:pt>
                <c:pt idx="25">
                  <c:v>41870</c:v>
                </c:pt>
                <c:pt idx="26">
                  <c:v>8133</c:v>
                </c:pt>
                <c:pt idx="2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2903</c:v>
                </c:pt>
                <c:pt idx="1">
                  <c:v>890</c:v>
                </c:pt>
                <c:pt idx="2">
                  <c:v>6088</c:v>
                </c:pt>
                <c:pt idx="3">
                  <c:v>2949</c:v>
                </c:pt>
                <c:pt idx="4">
                  <c:v>348946</c:v>
                </c:pt>
                <c:pt idx="5">
                  <c:v>7885</c:v>
                </c:pt>
                <c:pt idx="6">
                  <c:v>6620</c:v>
                </c:pt>
                <c:pt idx="7">
                  <c:v>112976</c:v>
                </c:pt>
                <c:pt idx="8">
                  <c:v>9333</c:v>
                </c:pt>
                <c:pt idx="9">
                  <c:v>11930</c:v>
                </c:pt>
                <c:pt idx="10">
                  <c:v>2223</c:v>
                </c:pt>
                <c:pt idx="11">
                  <c:v>57054</c:v>
                </c:pt>
                <c:pt idx="12">
                  <c:v>586</c:v>
                </c:pt>
                <c:pt idx="13">
                  <c:v>5765</c:v>
                </c:pt>
                <c:pt idx="14">
                  <c:v>15330</c:v>
                </c:pt>
                <c:pt idx="15">
                  <c:v>248464</c:v>
                </c:pt>
                <c:pt idx="16">
                  <c:v>5645</c:v>
                </c:pt>
                <c:pt idx="17">
                  <c:v>1327</c:v>
                </c:pt>
                <c:pt idx="18">
                  <c:v>123</c:v>
                </c:pt>
                <c:pt idx="19">
                  <c:v>2005</c:v>
                </c:pt>
                <c:pt idx="20">
                  <c:v>2409</c:v>
                </c:pt>
                <c:pt idx="21">
                  <c:v>71576</c:v>
                </c:pt>
                <c:pt idx="22">
                  <c:v>5440</c:v>
                </c:pt>
                <c:pt idx="23">
                  <c:v>2820</c:v>
                </c:pt>
                <c:pt idx="24">
                  <c:v>10438</c:v>
                </c:pt>
                <c:pt idx="25">
                  <c:v>48756</c:v>
                </c:pt>
                <c:pt idx="26">
                  <c:v>10470</c:v>
                </c:pt>
                <c:pt idx="27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971237"/>
        <c:axId val="45279838"/>
      </c:barChart>
      <c:catAx>
        <c:axId val="649712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79838"/>
        <c:crosses val="autoZero"/>
        <c:auto val="1"/>
        <c:lblAlgn val="ctr"/>
        <c:lblOffset val="100"/>
        <c:noMultiLvlLbl val="0"/>
      </c:catAx>
      <c:valAx>
        <c:axId val="452798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9712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1926</c:v>
                </c:pt>
                <c:pt idx="1">
                  <c:v>89</c:v>
                </c:pt>
                <c:pt idx="2">
                  <c:v>2529</c:v>
                </c:pt>
                <c:pt idx="3">
                  <c:v>1363</c:v>
                </c:pt>
                <c:pt idx="4">
                  <c:v>243747</c:v>
                </c:pt>
                <c:pt idx="5">
                  <c:v>1802</c:v>
                </c:pt>
                <c:pt idx="6">
                  <c:v>0</c:v>
                </c:pt>
                <c:pt idx="7">
                  <c:v>91166</c:v>
                </c:pt>
                <c:pt idx="8">
                  <c:v>1406</c:v>
                </c:pt>
                <c:pt idx="9">
                  <c:v>1208</c:v>
                </c:pt>
                <c:pt idx="10">
                  <c:v>0</c:v>
                </c:pt>
                <c:pt idx="11">
                  <c:v>48563</c:v>
                </c:pt>
                <c:pt idx="12">
                  <c:v>343</c:v>
                </c:pt>
                <c:pt idx="13">
                  <c:v>0</c:v>
                </c:pt>
                <c:pt idx="14">
                  <c:v>9214</c:v>
                </c:pt>
                <c:pt idx="15">
                  <c:v>202209</c:v>
                </c:pt>
                <c:pt idx="16">
                  <c:v>1424</c:v>
                </c:pt>
                <c:pt idx="17">
                  <c:v>2851</c:v>
                </c:pt>
                <c:pt idx="18">
                  <c:v>0</c:v>
                </c:pt>
                <c:pt idx="19">
                  <c:v>1143</c:v>
                </c:pt>
                <c:pt idx="20">
                  <c:v>1239</c:v>
                </c:pt>
                <c:pt idx="21">
                  <c:v>46307</c:v>
                </c:pt>
                <c:pt idx="22">
                  <c:v>2640</c:v>
                </c:pt>
                <c:pt idx="23">
                  <c:v>1106</c:v>
                </c:pt>
                <c:pt idx="24">
                  <c:v>4828</c:v>
                </c:pt>
                <c:pt idx="25">
                  <c:v>32858</c:v>
                </c:pt>
                <c:pt idx="26">
                  <c:v>4421</c:v>
                </c:pt>
                <c:pt idx="27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2245</c:v>
                </c:pt>
                <c:pt idx="1">
                  <c:v>55</c:v>
                </c:pt>
                <c:pt idx="2">
                  <c:v>2622</c:v>
                </c:pt>
                <c:pt idx="3">
                  <c:v>1050</c:v>
                </c:pt>
                <c:pt idx="4">
                  <c:v>330817</c:v>
                </c:pt>
                <c:pt idx="5">
                  <c:v>1970</c:v>
                </c:pt>
                <c:pt idx="6">
                  <c:v>155</c:v>
                </c:pt>
                <c:pt idx="7">
                  <c:v>100189</c:v>
                </c:pt>
                <c:pt idx="8">
                  <c:v>4853</c:v>
                </c:pt>
                <c:pt idx="9">
                  <c:v>878</c:v>
                </c:pt>
                <c:pt idx="10">
                  <c:v>0</c:v>
                </c:pt>
                <c:pt idx="11">
                  <c:v>54982</c:v>
                </c:pt>
                <c:pt idx="12">
                  <c:v>468</c:v>
                </c:pt>
                <c:pt idx="13">
                  <c:v>5765</c:v>
                </c:pt>
                <c:pt idx="14">
                  <c:v>12904</c:v>
                </c:pt>
                <c:pt idx="15">
                  <c:v>219962</c:v>
                </c:pt>
                <c:pt idx="16">
                  <c:v>2855</c:v>
                </c:pt>
                <c:pt idx="17">
                  <c:v>558</c:v>
                </c:pt>
                <c:pt idx="18">
                  <c:v>0</c:v>
                </c:pt>
                <c:pt idx="19">
                  <c:v>1309</c:v>
                </c:pt>
                <c:pt idx="20">
                  <c:v>1180</c:v>
                </c:pt>
                <c:pt idx="21">
                  <c:v>54757</c:v>
                </c:pt>
                <c:pt idx="22">
                  <c:v>3913</c:v>
                </c:pt>
                <c:pt idx="23">
                  <c:v>2041</c:v>
                </c:pt>
                <c:pt idx="24">
                  <c:v>4283</c:v>
                </c:pt>
                <c:pt idx="25">
                  <c:v>43945</c:v>
                </c:pt>
                <c:pt idx="26">
                  <c:v>5380</c:v>
                </c:pt>
                <c:pt idx="2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382965"/>
        <c:axId val="46908292"/>
      </c:barChart>
      <c:catAx>
        <c:axId val="263829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908292"/>
        <c:crosses val="autoZero"/>
        <c:auto val="1"/>
        <c:lblAlgn val="ctr"/>
        <c:lblOffset val="100"/>
        <c:noMultiLvlLbl val="0"/>
      </c:catAx>
      <c:valAx>
        <c:axId val="469082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3829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E3D6B918-52A3-48FF-AEFB-738AFCE303EF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983F3EAC-F297-49AC-9D21-53B2F70F929D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AD15059B-A277-49CB-B292-EACE28715C5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DF7F6305-6B6D-46DC-8EBC-B265F1ADACF9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D817F8D-7BCD-4C76-AA4D-4B587B7C347D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E960881-C07D-4BD5-96CE-0392323FE8C5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0FE77A33-E8F6-41BB-B1BD-AA353A7284E1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1968CE-7B41-4327-A32C-DD2511C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A402074-6DA5-4858-80A0-123F63C4F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93F959-4AAB-4820-85F5-4B43C5C0E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AE90FF7-B6C8-4D73-B152-6382ABE55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577310-4C50-4ABA-9DB1-AD4D05FF3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5251010-BE9E-47F5-B5C3-517BEBA42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54D839-E8AB-469D-A30A-930C99DE6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345323B-BD8B-4F28-A577-AE733CC17C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261F540-A778-4729-98C3-A8D09CE65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799C42B-C3BD-4518-B621-DB15C8C55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BB77094-3878-4C22-8425-29399A056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EC652E1-2BB7-4F56-ABFD-B8F0C64B1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77C046A-7E56-40CC-8F3F-D40E2CDA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4AD29F3-4DDE-4DD5-ABFB-B11D825CB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183782-E6CB-4C1F-ACDA-CB1851287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2171EF-A6A0-4DE8-8250-3D3AE7C72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2D61389D-DBFD-4381-8AFF-D91D659D5FD3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E85CFECD-E758-408F-8079-4DDEA5FD76B7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A0EA15F9-BB1B-4B6F-B919-20E27A50A332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4F23F9B-D9B3-4126-BC3F-4ED29358981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1DE7D160-EB5F-4265-8F84-DAD346B4FA72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2D3C8FA-87BB-4F2D-AD06-DC14C8CDB191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1B7D533-BEE0-4DFB-B033-B88AE61DAF9A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BB2350-795A-4F96-B014-DE2B19C1C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3A14992-25F2-4EC5-969B-99E5664A9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FCFC0C5-120F-42F1-AC2C-AFAE404610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C97A2EC-4890-471F-AA60-94F6244E9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7A98D11-5DC8-47E0-93DC-4B2B93462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699EC17-659C-4712-B385-8754F2B5E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25A0BD2-6423-4925-9CA8-6EA8B7271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3A7D73-8336-4120-9FC5-A62B61EDE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92E0033-2CAD-4B84-8920-EF0F82F13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BA617AB-A615-4576-A08A-7CEE7FCE6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BACA648-7AA6-4384-8D41-501ABDB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F9DAEC9-1F44-471D-B72A-038C516A2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5FC1EAE-29CD-4C8F-B449-217190F5F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1163FED-019C-4A12-A7A9-46BE4A1225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D4707D-9363-4670-87D2-4D6F350F9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8B2B950-692C-460D-8254-4540A8241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0AEB507-E874-4C9D-A5F0-12DC2EF97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1C54F23-7D28-4BA9-926D-0A7BBE985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E1A1DCB-C450-4200-B152-CD7F33149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C0E73B7-D527-4BE5-AE7A-0445CFDE8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685E916-EE63-4B33-9776-C5005D9F5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49D41485-50EA-430F-B87D-10E137DBFB67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95F987-DAF1-426A-BADC-F54AFECDA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6AA6179-1658-4DEC-8E74-2A4298128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EE3EA67-D8EE-4DBA-8E7E-DB34A8760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54AC743-3069-4524-BF39-426288C33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C947368-6100-4450-9A27-D76F7ACE9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9B8DABF-8F8A-4CC1-9227-FBB628B7B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EC74D42-3777-4215-A75C-FF6866BC8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F27EF-BCE5-43B7-B95B-6900E69F1506}">
  <sheetPr codeName="Hoja1"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29"/>
      <c r="B1" s="30"/>
      <c r="C1" s="30"/>
      <c r="D1" s="31"/>
      <c r="E1" s="32"/>
      <c r="F1" s="31"/>
      <c r="H1" s="33"/>
      <c r="J1" s="33"/>
      <c r="K1" s="33"/>
    </row>
    <row r="2" spans="1:11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>
      <c r="A16" s="34"/>
      <c r="B16" s="31"/>
      <c r="C16" s="38"/>
      <c r="D16" s="41"/>
      <c r="E16" s="20"/>
      <c r="F16" s="31"/>
      <c r="H16" s="41"/>
      <c r="J16" s="41"/>
      <c r="K16" s="41"/>
    </row>
    <row r="17" spans="1:11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>
      <c r="A19" s="34"/>
      <c r="B19" s="31"/>
      <c r="C19" s="35"/>
      <c r="D19" s="30"/>
      <c r="E19" s="30"/>
      <c r="F19" s="41"/>
      <c r="H19" s="41"/>
      <c r="J19" s="41"/>
      <c r="K19" s="41"/>
    </row>
    <row r="20" spans="1:11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>
      <c r="A21" s="34"/>
      <c r="B21" s="31"/>
      <c r="C21" s="40"/>
      <c r="D21" s="41"/>
      <c r="E21" s="20"/>
      <c r="F21" s="41"/>
      <c r="H21" s="41"/>
      <c r="J21" s="41"/>
      <c r="K21" s="41"/>
    </row>
    <row r="22" spans="1:11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>
      <c r="A23" s="34"/>
      <c r="B23" s="31"/>
      <c r="C23" s="35"/>
      <c r="D23" s="41"/>
      <c r="E23" s="20"/>
      <c r="F23" s="41"/>
      <c r="H23" s="41"/>
      <c r="J23" s="41"/>
      <c r="K23" s="41"/>
    </row>
    <row r="24" spans="1:11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>
      <c r="A25" s="34"/>
      <c r="B25" s="31"/>
      <c r="C25" s="35"/>
      <c r="D25" s="41"/>
      <c r="E25" s="20"/>
      <c r="F25" s="41"/>
      <c r="H25" s="41"/>
      <c r="J25" s="41"/>
      <c r="K25" s="41"/>
    </row>
    <row r="26" spans="1:11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4.5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>
      <c r="A48" s="163"/>
      <c r="B48" s="164"/>
      <c r="C48" s="164"/>
      <c r="D48" s="39"/>
      <c r="E48" s="33"/>
      <c r="F48" s="33"/>
      <c r="G48" s="164"/>
      <c r="H48" s="164"/>
      <c r="I48" s="164"/>
      <c r="J48" s="164"/>
      <c r="K48" s="164"/>
    </row>
    <row r="51" spans="8:8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FC2C6-F750-41CC-94E5-C5F3CE725892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58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29789</v>
      </c>
      <c r="C7" s="203">
        <v>14893</v>
      </c>
      <c r="D7" s="203">
        <v>29789</v>
      </c>
      <c r="E7" s="203">
        <v>14893</v>
      </c>
      <c r="F7" s="204">
        <v>-50.005035415757497</v>
      </c>
      <c r="G7" s="27"/>
    </row>
    <row r="8" spans="1:14" ht="15.6" customHeight="1">
      <c r="A8" s="202" t="s">
        <v>11</v>
      </c>
      <c r="B8" s="203">
        <v>86109</v>
      </c>
      <c r="C8" s="203">
        <v>110750</v>
      </c>
      <c r="D8" s="203">
        <v>86109</v>
      </c>
      <c r="E8" s="203">
        <v>110750</v>
      </c>
      <c r="F8" s="204">
        <v>28.616056393640601</v>
      </c>
      <c r="G8" s="20"/>
    </row>
    <row r="9" spans="1:14" ht="15.6" customHeight="1">
      <c r="A9" s="202" t="s">
        <v>8</v>
      </c>
      <c r="B9" s="203">
        <v>109347</v>
      </c>
      <c r="C9" s="203">
        <v>144519</v>
      </c>
      <c r="D9" s="203">
        <v>109347</v>
      </c>
      <c r="E9" s="203">
        <v>144519</v>
      </c>
      <c r="F9" s="204">
        <v>32.165491508683367</v>
      </c>
      <c r="G9" s="20"/>
    </row>
    <row r="10" spans="1:14" ht="15.6" customHeight="1">
      <c r="A10" s="202" t="s">
        <v>10</v>
      </c>
      <c r="B10" s="203">
        <v>84260</v>
      </c>
      <c r="C10" s="203">
        <v>102380</v>
      </c>
      <c r="D10" s="203">
        <v>84260</v>
      </c>
      <c r="E10" s="203">
        <v>102380</v>
      </c>
      <c r="F10" s="204">
        <v>21.504865891288869</v>
      </c>
    </row>
    <row r="11" spans="1:14" ht="15.6" customHeight="1">
      <c r="A11" s="202" t="s">
        <v>9</v>
      </c>
      <c r="B11" s="203">
        <v>5498052</v>
      </c>
      <c r="C11" s="203">
        <v>5414348</v>
      </c>
      <c r="D11" s="203">
        <v>5498052</v>
      </c>
      <c r="E11" s="203">
        <v>5414348</v>
      </c>
      <c r="F11" s="204">
        <v>-1.5224301261610409</v>
      </c>
    </row>
    <row r="12" spans="1:14" ht="15.6" customHeight="1">
      <c r="A12" s="202" t="s">
        <v>6</v>
      </c>
      <c r="B12" s="203">
        <v>173228</v>
      </c>
      <c r="C12" s="203">
        <v>203354</v>
      </c>
      <c r="D12" s="203">
        <v>173228</v>
      </c>
      <c r="E12" s="203">
        <v>203354</v>
      </c>
      <c r="F12" s="204">
        <v>17.3909529637241</v>
      </c>
    </row>
    <row r="13" spans="1:14" ht="15.6" customHeight="1">
      <c r="A13" s="202" t="s">
        <v>175</v>
      </c>
      <c r="B13" s="203">
        <v>982353</v>
      </c>
      <c r="C13" s="203">
        <v>1063990</v>
      </c>
      <c r="D13" s="203">
        <v>982353</v>
      </c>
      <c r="E13" s="203">
        <v>1063990</v>
      </c>
      <c r="F13" s="204">
        <v>8.3103527957872529</v>
      </c>
    </row>
    <row r="14" spans="1:14" ht="15.6" customHeight="1">
      <c r="A14" s="202" t="s">
        <v>148</v>
      </c>
      <c r="B14" s="203">
        <v>3845355</v>
      </c>
      <c r="C14" s="203">
        <v>3667452</v>
      </c>
      <c r="D14" s="203">
        <v>3845355</v>
      </c>
      <c r="E14" s="203">
        <v>3667452</v>
      </c>
      <c r="F14" s="204">
        <v>-4.6264389113618876</v>
      </c>
    </row>
    <row r="15" spans="1:14" ht="15.6" customHeight="1">
      <c r="A15" s="202" t="s">
        <v>145</v>
      </c>
      <c r="B15" s="203">
        <v>569663</v>
      </c>
      <c r="C15" s="203">
        <v>585625</v>
      </c>
      <c r="D15" s="203">
        <v>569663</v>
      </c>
      <c r="E15" s="203">
        <v>585625</v>
      </c>
      <c r="F15" s="204">
        <v>2.802007502681406</v>
      </c>
    </row>
    <row r="16" spans="1:14" ht="15.6" customHeight="1">
      <c r="A16" s="202" t="s">
        <v>144</v>
      </c>
      <c r="B16" s="203">
        <v>57013</v>
      </c>
      <c r="C16" s="203">
        <v>81779</v>
      </c>
      <c r="D16" s="203">
        <v>57013</v>
      </c>
      <c r="E16" s="203">
        <v>81779</v>
      </c>
      <c r="F16" s="204">
        <v>43.43921561749076</v>
      </c>
      <c r="G16" s="15"/>
    </row>
    <row r="17" spans="1:7" ht="15.6" customHeight="1">
      <c r="A17" s="202" t="s">
        <v>150</v>
      </c>
      <c r="B17" s="203">
        <v>67083</v>
      </c>
      <c r="C17" s="203">
        <v>86144</v>
      </c>
      <c r="D17" s="203">
        <v>67083</v>
      </c>
      <c r="E17" s="203">
        <v>86144</v>
      </c>
      <c r="F17" s="204">
        <v>28.41405423132537</v>
      </c>
      <c r="G17" s="16"/>
    </row>
    <row r="18" spans="1:7" ht="15.6" customHeight="1">
      <c r="A18" s="202" t="s">
        <v>147</v>
      </c>
      <c r="B18" s="203">
        <v>47621</v>
      </c>
      <c r="C18" s="203">
        <v>51238</v>
      </c>
      <c r="D18" s="203">
        <v>47621</v>
      </c>
      <c r="E18" s="203">
        <v>51238</v>
      </c>
      <c r="F18" s="204">
        <v>7.5953885890678512</v>
      </c>
    </row>
    <row r="19" spans="1:7" ht="15.6" customHeight="1">
      <c r="A19" s="202" t="s">
        <v>143</v>
      </c>
      <c r="B19" s="203">
        <v>57009</v>
      </c>
      <c r="C19" s="203">
        <v>51237</v>
      </c>
      <c r="D19" s="203">
        <v>57009</v>
      </c>
      <c r="E19" s="203">
        <v>51237</v>
      </c>
      <c r="F19" s="204">
        <v>-10.124717149923701</v>
      </c>
    </row>
    <row r="20" spans="1:7" ht="15.6" customHeight="1">
      <c r="A20" s="202" t="s">
        <v>142</v>
      </c>
      <c r="B20" s="203">
        <v>138910</v>
      </c>
      <c r="C20" s="203">
        <v>110457</v>
      </c>
      <c r="D20" s="203">
        <v>138910</v>
      </c>
      <c r="E20" s="203">
        <v>110457</v>
      </c>
      <c r="F20" s="204">
        <v>-20.483046576920302</v>
      </c>
    </row>
    <row r="21" spans="1:7" ht="15.6" customHeight="1">
      <c r="A21" s="202" t="s">
        <v>149</v>
      </c>
      <c r="B21" s="203">
        <v>123568</v>
      </c>
      <c r="C21" s="203">
        <v>121533</v>
      </c>
      <c r="D21" s="203">
        <v>123568</v>
      </c>
      <c r="E21" s="203">
        <v>121533</v>
      </c>
      <c r="F21" s="204">
        <v>-1.646866502654404</v>
      </c>
    </row>
    <row r="22" spans="1:7" ht="15.6" customHeight="1">
      <c r="A22" s="202" t="s">
        <v>146</v>
      </c>
      <c r="B22" s="203">
        <v>1649984</v>
      </c>
      <c r="C22" s="203">
        <v>1943771</v>
      </c>
      <c r="D22" s="203">
        <v>1649984</v>
      </c>
      <c r="E22" s="203">
        <v>1943771</v>
      </c>
      <c r="F22" s="204">
        <v>17.80544538613708</v>
      </c>
    </row>
    <row r="23" spans="1:7" ht="15.6" customHeight="1">
      <c r="A23" s="202" t="s">
        <v>165</v>
      </c>
      <c r="B23" s="203">
        <v>79113</v>
      </c>
      <c r="C23" s="203">
        <v>290931</v>
      </c>
      <c r="D23" s="203">
        <v>79113</v>
      </c>
      <c r="E23" s="203">
        <v>290931</v>
      </c>
      <c r="F23" s="204">
        <v>267.74107921580531</v>
      </c>
    </row>
    <row r="24" spans="1:7" ht="15.6" customHeight="1">
      <c r="A24" s="202" t="s">
        <v>141</v>
      </c>
      <c r="B24" s="203">
        <v>84154</v>
      </c>
      <c r="C24" s="203">
        <v>86281</v>
      </c>
      <c r="D24" s="203">
        <v>84154</v>
      </c>
      <c r="E24" s="203">
        <v>86281</v>
      </c>
      <c r="F24" s="204">
        <v>2.527509090476983</v>
      </c>
    </row>
    <row r="25" spans="1:7" ht="15.6" customHeight="1">
      <c r="A25" s="202" t="s">
        <v>140</v>
      </c>
      <c r="B25" s="203">
        <v>36026</v>
      </c>
      <c r="C25" s="203">
        <v>39701</v>
      </c>
      <c r="D25" s="203">
        <v>36026</v>
      </c>
      <c r="E25" s="203">
        <v>39701</v>
      </c>
      <c r="F25" s="204">
        <v>10.200965969022381</v>
      </c>
    </row>
    <row r="26" spans="1:7" ht="15.6" customHeight="1">
      <c r="A26" s="202" t="s">
        <v>152</v>
      </c>
      <c r="B26" s="203">
        <v>50673</v>
      </c>
      <c r="C26" s="203">
        <v>66019</v>
      </c>
      <c r="D26" s="203">
        <v>50673</v>
      </c>
      <c r="E26" s="203">
        <v>66019</v>
      </c>
      <c r="F26" s="204">
        <v>30.28437234819333</v>
      </c>
    </row>
    <row r="27" spans="1:7" ht="15.6" customHeight="1">
      <c r="A27" s="202" t="s">
        <v>173</v>
      </c>
      <c r="B27" s="203">
        <v>176130</v>
      </c>
      <c r="C27" s="203">
        <v>115177</v>
      </c>
      <c r="D27" s="203">
        <v>176130</v>
      </c>
      <c r="E27" s="203">
        <v>115177</v>
      </c>
      <c r="F27" s="204">
        <v>-34.606824504627269</v>
      </c>
    </row>
    <row r="28" spans="1:7" ht="15.6" customHeight="1">
      <c r="A28" s="202" t="s">
        <v>177</v>
      </c>
      <c r="B28" s="203">
        <v>737528</v>
      </c>
      <c r="C28" s="203">
        <v>819511</v>
      </c>
      <c r="D28" s="203">
        <v>737528</v>
      </c>
      <c r="E28" s="203">
        <v>819511</v>
      </c>
      <c r="F28" s="204">
        <v>11.115916955017299</v>
      </c>
    </row>
    <row r="29" spans="1:7" ht="15.6" customHeight="1">
      <c r="A29" s="202" t="s">
        <v>178</v>
      </c>
      <c r="B29" s="203">
        <v>270012</v>
      </c>
      <c r="C29" s="203">
        <v>224864</v>
      </c>
      <c r="D29" s="203">
        <v>270012</v>
      </c>
      <c r="E29" s="203">
        <v>224864</v>
      </c>
      <c r="F29" s="204">
        <v>-16.720738337555371</v>
      </c>
    </row>
    <row r="30" spans="1:7" ht="15.6" customHeight="1">
      <c r="A30" s="202" t="s">
        <v>179</v>
      </c>
      <c r="B30" s="203">
        <v>132652</v>
      </c>
      <c r="C30" s="203">
        <v>134570</v>
      </c>
      <c r="D30" s="203">
        <v>132652</v>
      </c>
      <c r="E30" s="203">
        <v>134570</v>
      </c>
      <c r="F30" s="204">
        <v>1.4458884901848419</v>
      </c>
    </row>
    <row r="31" spans="1:7" ht="15.6" customHeight="1">
      <c r="A31" s="202" t="s">
        <v>180</v>
      </c>
      <c r="B31" s="203">
        <v>145092</v>
      </c>
      <c r="C31" s="203">
        <v>152790</v>
      </c>
      <c r="D31" s="203">
        <v>145092</v>
      </c>
      <c r="E31" s="203">
        <v>152790</v>
      </c>
      <c r="F31" s="204">
        <v>5.3055992060210144</v>
      </c>
    </row>
    <row r="32" spans="1:7" ht="15.6" customHeight="1">
      <c r="A32" s="202" t="s">
        <v>181</v>
      </c>
      <c r="B32" s="203">
        <v>5578315</v>
      </c>
      <c r="C32" s="203">
        <v>5542390</v>
      </c>
      <c r="D32" s="203">
        <v>5578315</v>
      </c>
      <c r="E32" s="203">
        <v>5542390</v>
      </c>
      <c r="F32" s="204">
        <v>-0.64401167736134823</v>
      </c>
    </row>
    <row r="33" spans="1:6" ht="15.6" customHeight="1">
      <c r="A33" s="202" t="s">
        <v>182</v>
      </c>
      <c r="B33" s="203">
        <v>327827</v>
      </c>
      <c r="C33" s="203">
        <v>303178</v>
      </c>
      <c r="D33" s="203">
        <v>327827</v>
      </c>
      <c r="E33" s="203">
        <v>303178</v>
      </c>
      <c r="F33" s="204">
        <v>-7.5189047881962097</v>
      </c>
    </row>
    <row r="34" spans="1:6" ht="15.6" customHeight="1">
      <c r="A34" s="202" t="s">
        <v>183</v>
      </c>
      <c r="B34" s="203">
        <v>66422</v>
      </c>
      <c r="C34" s="203">
        <v>63307</v>
      </c>
      <c r="D34" s="203">
        <v>66422</v>
      </c>
      <c r="E34" s="203">
        <v>63307</v>
      </c>
      <c r="F34" s="204">
        <v>-4.6897112402517251</v>
      </c>
    </row>
    <row r="35" spans="1:6" ht="15.6" customHeight="1">
      <c r="A35" s="170" t="s">
        <v>153</v>
      </c>
      <c r="B35" s="90">
        <f>SUM(B7:B34)</f>
        <v>21203288</v>
      </c>
      <c r="C35" s="91">
        <f>SUM(C7:C34)</f>
        <v>21592189</v>
      </c>
      <c r="D35" s="90">
        <f>SUM(D7:D34)</f>
        <v>21203288</v>
      </c>
      <c r="E35" s="92">
        <f>SUM(E7:E34)</f>
        <v>21592189</v>
      </c>
      <c r="F35" s="191">
        <f>E35*100/D35-100</f>
        <v>1.8341542123089596</v>
      </c>
    </row>
    <row r="36" spans="1:6" ht="15.6" customHeight="1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0FD5D-DEFE-477E-B1E7-1A6D5F911BFF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59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13</v>
      </c>
      <c r="D7" s="203">
        <v>0</v>
      </c>
      <c r="E7" s="203">
        <v>13</v>
      </c>
      <c r="F7" s="204" t="s">
        <v>151</v>
      </c>
      <c r="G7" s="27"/>
    </row>
    <row r="8" spans="1:14" ht="15.6" customHeight="1">
      <c r="A8" s="202" t="s">
        <v>11</v>
      </c>
      <c r="B8" s="203">
        <v>77241</v>
      </c>
      <c r="C8" s="203">
        <v>104065</v>
      </c>
      <c r="D8" s="203">
        <v>77241</v>
      </c>
      <c r="E8" s="203">
        <v>104065</v>
      </c>
      <c r="F8" s="204">
        <v>34.727670537667819</v>
      </c>
      <c r="G8" s="20"/>
    </row>
    <row r="9" spans="1:14" ht="15.6" customHeight="1">
      <c r="A9" s="202" t="s">
        <v>8</v>
      </c>
      <c r="B9" s="203">
        <v>15607</v>
      </c>
      <c r="C9" s="203">
        <v>26995</v>
      </c>
      <c r="D9" s="203">
        <v>15607</v>
      </c>
      <c r="E9" s="203">
        <v>26995</v>
      </c>
      <c r="F9" s="204">
        <v>72.967258281540325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4435915</v>
      </c>
      <c r="C11" s="203">
        <v>4283635</v>
      </c>
      <c r="D11" s="203">
        <v>4435915</v>
      </c>
      <c r="E11" s="203">
        <v>4283635</v>
      </c>
      <c r="F11" s="204">
        <v>-3.4328881414544701</v>
      </c>
    </row>
    <row r="12" spans="1:14" ht="15.6" customHeight="1">
      <c r="A12" s="202" t="s">
        <v>6</v>
      </c>
      <c r="B12" s="203">
        <v>119950</v>
      </c>
      <c r="C12" s="203">
        <v>129120</v>
      </c>
      <c r="D12" s="203">
        <v>119950</v>
      </c>
      <c r="E12" s="203">
        <v>129120</v>
      </c>
      <c r="F12" s="204">
        <v>7.6448520216757032</v>
      </c>
    </row>
    <row r="13" spans="1:14" ht="15.6" customHeight="1">
      <c r="A13" s="202" t="s">
        <v>175</v>
      </c>
      <c r="B13" s="203">
        <v>21042</v>
      </c>
      <c r="C13" s="203">
        <v>21484</v>
      </c>
      <c r="D13" s="203">
        <v>21042</v>
      </c>
      <c r="E13" s="203">
        <v>21484</v>
      </c>
      <c r="F13" s="204">
        <v>2.1005607831955189</v>
      </c>
    </row>
    <row r="14" spans="1:14" ht="15.6" customHeight="1">
      <c r="A14" s="202" t="s">
        <v>148</v>
      </c>
      <c r="B14" s="203">
        <v>3012188</v>
      </c>
      <c r="C14" s="203">
        <v>2859726</v>
      </c>
      <c r="D14" s="203">
        <v>3012188</v>
      </c>
      <c r="E14" s="203">
        <v>2859726</v>
      </c>
      <c r="F14" s="204">
        <v>-5.0615034652551572</v>
      </c>
    </row>
    <row r="15" spans="1:14" ht="15.6" customHeight="1">
      <c r="A15" s="202" t="s">
        <v>145</v>
      </c>
      <c r="B15" s="203">
        <v>400283</v>
      </c>
      <c r="C15" s="203">
        <v>330707</v>
      </c>
      <c r="D15" s="203">
        <v>400283</v>
      </c>
      <c r="E15" s="203">
        <v>330707</v>
      </c>
      <c r="F15" s="204">
        <v>-17.381702445519789</v>
      </c>
    </row>
    <row r="16" spans="1:14" ht="15.6" customHeight="1">
      <c r="A16" s="202" t="s">
        <v>144</v>
      </c>
      <c r="B16" s="203">
        <v>39062</v>
      </c>
      <c r="C16" s="203">
        <v>56593</v>
      </c>
      <c r="D16" s="203">
        <v>39062</v>
      </c>
      <c r="E16" s="203">
        <v>56593</v>
      </c>
      <c r="F16" s="204">
        <v>44.879934463161128</v>
      </c>
      <c r="G16" s="15"/>
    </row>
    <row r="17" spans="1:7" ht="15.6" customHeight="1">
      <c r="A17" s="202" t="s">
        <v>150</v>
      </c>
      <c r="B17" s="203">
        <v>65781</v>
      </c>
      <c r="C17" s="203">
        <v>85803</v>
      </c>
      <c r="D17" s="203">
        <v>65781</v>
      </c>
      <c r="E17" s="203">
        <v>85803</v>
      </c>
      <c r="F17" s="204">
        <v>30.437360332010769</v>
      </c>
      <c r="G17" s="16"/>
    </row>
    <row r="18" spans="1:7" ht="15.6" customHeight="1">
      <c r="A18" s="202" t="s">
        <v>147</v>
      </c>
      <c r="B18" s="203">
        <v>6528</v>
      </c>
      <c r="C18" s="203">
        <v>5754</v>
      </c>
      <c r="D18" s="203">
        <v>6528</v>
      </c>
      <c r="E18" s="203">
        <v>5754</v>
      </c>
      <c r="F18" s="204">
        <v>-11.85661764705883</v>
      </c>
    </row>
    <row r="19" spans="1:7" ht="15.6" customHeight="1">
      <c r="A19" s="202" t="s">
        <v>143</v>
      </c>
      <c r="B19" s="203">
        <v>10419</v>
      </c>
      <c r="C19" s="203">
        <v>9255</v>
      </c>
      <c r="D19" s="203">
        <v>10419</v>
      </c>
      <c r="E19" s="203">
        <v>9255</v>
      </c>
      <c r="F19" s="204">
        <v>-11.171897494961129</v>
      </c>
    </row>
    <row r="20" spans="1:7" ht="15.6" customHeight="1">
      <c r="A20" s="202" t="s">
        <v>142</v>
      </c>
      <c r="B20" s="203">
        <v>67932</v>
      </c>
      <c r="C20" s="203">
        <v>78164</v>
      </c>
      <c r="D20" s="203">
        <v>67932</v>
      </c>
      <c r="E20" s="203">
        <v>78164</v>
      </c>
      <c r="F20" s="204">
        <v>15.062120944473889</v>
      </c>
    </row>
    <row r="21" spans="1:7" ht="15.6" customHeight="1">
      <c r="A21" s="202" t="s">
        <v>149</v>
      </c>
      <c r="B21" s="203">
        <v>56393</v>
      </c>
      <c r="C21" s="203">
        <v>61816</v>
      </c>
      <c r="D21" s="203">
        <v>56393</v>
      </c>
      <c r="E21" s="203">
        <v>61816</v>
      </c>
      <c r="F21" s="204">
        <v>9.616441756955652</v>
      </c>
    </row>
    <row r="22" spans="1:7" ht="15.6" customHeight="1">
      <c r="A22" s="202" t="s">
        <v>146</v>
      </c>
      <c r="B22" s="203">
        <v>1238795</v>
      </c>
      <c r="C22" s="203">
        <v>1473811</v>
      </c>
      <c r="D22" s="203">
        <v>1238795</v>
      </c>
      <c r="E22" s="203">
        <v>1473811</v>
      </c>
      <c r="F22" s="204">
        <v>18.971339083544891</v>
      </c>
    </row>
    <row r="23" spans="1:7" ht="15.6" customHeight="1">
      <c r="A23" s="202" t="s">
        <v>165</v>
      </c>
      <c r="B23" s="203">
        <v>17516</v>
      </c>
      <c r="C23" s="203">
        <v>256294</v>
      </c>
      <c r="D23" s="203">
        <v>17516</v>
      </c>
      <c r="E23" s="203">
        <v>256294</v>
      </c>
      <c r="F23" s="204">
        <v>1363.199360584608</v>
      </c>
    </row>
    <row r="24" spans="1:7" ht="15.6" customHeight="1">
      <c r="A24" s="202" t="s">
        <v>141</v>
      </c>
      <c r="B24" s="203">
        <v>33137</v>
      </c>
      <c r="C24" s="203">
        <v>35013</v>
      </c>
      <c r="D24" s="203">
        <v>33137</v>
      </c>
      <c r="E24" s="203">
        <v>35013</v>
      </c>
      <c r="F24" s="204">
        <v>5.6613453239581162</v>
      </c>
    </row>
    <row r="25" spans="1:7" ht="15.6" customHeight="1">
      <c r="A25" s="202" t="s">
        <v>140</v>
      </c>
      <c r="B25" s="203">
        <v>3494</v>
      </c>
      <c r="C25" s="203">
        <v>3406</v>
      </c>
      <c r="D25" s="203">
        <v>3494</v>
      </c>
      <c r="E25" s="203">
        <v>3406</v>
      </c>
      <c r="F25" s="204">
        <v>-2.5186033199771032</v>
      </c>
    </row>
    <row r="26" spans="1:7" ht="15.6" customHeight="1">
      <c r="A26" s="202" t="s">
        <v>152</v>
      </c>
      <c r="B26" s="203">
        <v>200</v>
      </c>
      <c r="C26" s="203">
        <v>27</v>
      </c>
      <c r="D26" s="203">
        <v>200</v>
      </c>
      <c r="E26" s="203">
        <v>27</v>
      </c>
      <c r="F26" s="204">
        <v>-86.5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312890</v>
      </c>
      <c r="C28" s="203">
        <v>351169</v>
      </c>
      <c r="D28" s="203">
        <v>312890</v>
      </c>
      <c r="E28" s="203">
        <v>351169</v>
      </c>
      <c r="F28" s="204">
        <v>12.234011953082559</v>
      </c>
    </row>
    <row r="29" spans="1:7" ht="15.6" customHeight="1">
      <c r="A29" s="202" t="s">
        <v>178</v>
      </c>
      <c r="B29" s="203">
        <v>82896</v>
      </c>
      <c r="C29" s="203">
        <v>105628</v>
      </c>
      <c r="D29" s="203">
        <v>82896</v>
      </c>
      <c r="E29" s="203">
        <v>105628</v>
      </c>
      <c r="F29" s="204">
        <v>27.42231229492376</v>
      </c>
    </row>
    <row r="30" spans="1:7" ht="15.6" customHeight="1">
      <c r="A30" s="202" t="s">
        <v>179</v>
      </c>
      <c r="B30" s="203">
        <v>88530</v>
      </c>
      <c r="C30" s="203">
        <v>92364</v>
      </c>
      <c r="D30" s="203">
        <v>88530</v>
      </c>
      <c r="E30" s="203">
        <v>92364</v>
      </c>
      <c r="F30" s="204">
        <v>4.3307353439512042</v>
      </c>
    </row>
    <row r="31" spans="1:7" ht="15.6" customHeight="1">
      <c r="A31" s="202" t="s">
        <v>180</v>
      </c>
      <c r="B31" s="203">
        <v>10248</v>
      </c>
      <c r="C31" s="203">
        <v>7231</v>
      </c>
      <c r="D31" s="203">
        <v>10248</v>
      </c>
      <c r="E31" s="203">
        <v>7231</v>
      </c>
      <c r="F31" s="204">
        <v>-29.43989071038251</v>
      </c>
    </row>
    <row r="32" spans="1:7" ht="15.6" customHeight="1">
      <c r="A32" s="202" t="s">
        <v>181</v>
      </c>
      <c r="B32" s="203">
        <v>4365362</v>
      </c>
      <c r="C32" s="203">
        <v>4376206</v>
      </c>
      <c r="D32" s="203">
        <v>4365362</v>
      </c>
      <c r="E32" s="203">
        <v>4376206</v>
      </c>
      <c r="F32" s="204">
        <v>0.24841009749019349</v>
      </c>
    </row>
    <row r="33" spans="1:6" ht="15.6" customHeight="1">
      <c r="A33" s="202" t="s">
        <v>182</v>
      </c>
      <c r="B33" s="203">
        <v>176959</v>
      </c>
      <c r="C33" s="203">
        <v>197519</v>
      </c>
      <c r="D33" s="203">
        <v>176959</v>
      </c>
      <c r="E33" s="203">
        <v>197519</v>
      </c>
      <c r="F33" s="204">
        <v>11.61851050243277</v>
      </c>
    </row>
    <row r="34" spans="1:6" ht="15.6" customHeight="1">
      <c r="A34" s="202" t="s">
        <v>183</v>
      </c>
      <c r="B34" s="203">
        <v>22618</v>
      </c>
      <c r="C34" s="203">
        <v>21242</v>
      </c>
      <c r="D34" s="203">
        <v>22618</v>
      </c>
      <c r="E34" s="203">
        <v>21242</v>
      </c>
      <c r="F34" s="204">
        <v>-6.0836501901140707</v>
      </c>
    </row>
    <row r="35" spans="1:6" ht="15.6" customHeight="1">
      <c r="A35" s="170" t="s">
        <v>153</v>
      </c>
      <c r="B35" s="90">
        <f>SUM(B7:B34)</f>
        <v>14680986</v>
      </c>
      <c r="C35" s="91">
        <f>SUM(C7:C34)</f>
        <v>14973040</v>
      </c>
      <c r="D35" s="192">
        <f>SUM(D7:D34)</f>
        <v>14680986</v>
      </c>
      <c r="E35" s="92">
        <f>SUM(E7:E34)</f>
        <v>14973040</v>
      </c>
      <c r="F35" s="154">
        <f>E35*100/D35-100</f>
        <v>1.989335048749453</v>
      </c>
    </row>
    <row r="36" spans="1:6" ht="15.6" customHeight="1">
      <c r="A36" s="87" t="s">
        <v>52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F107E-8055-4500-971D-DCE58198321A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60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1148.912</v>
      </c>
      <c r="C7" s="203">
        <v>851.89400000000001</v>
      </c>
      <c r="D7" s="203">
        <v>1148.912</v>
      </c>
      <c r="E7" s="203">
        <v>851.89400000000001</v>
      </c>
      <c r="F7" s="204">
        <v>-25.85211051847314</v>
      </c>
      <c r="G7" s="51"/>
    </row>
    <row r="8" spans="1:14" ht="15.6" customHeight="1">
      <c r="A8" s="202" t="s">
        <v>11</v>
      </c>
      <c r="B8" s="203">
        <v>55.488999999999997</v>
      </c>
      <c r="C8" s="203">
        <v>0</v>
      </c>
      <c r="D8" s="203">
        <v>55.488999999999997</v>
      </c>
      <c r="E8" s="203">
        <v>0</v>
      </c>
      <c r="F8" s="204">
        <v>-100</v>
      </c>
      <c r="G8" s="20"/>
    </row>
    <row r="9" spans="1:14" ht="15.6" customHeight="1">
      <c r="A9" s="202" t="s">
        <v>8</v>
      </c>
      <c r="B9" s="203">
        <v>228.505</v>
      </c>
      <c r="C9" s="203">
        <v>194.137</v>
      </c>
      <c r="D9" s="203">
        <v>228.505</v>
      </c>
      <c r="E9" s="203">
        <v>194.137</v>
      </c>
      <c r="F9" s="204">
        <v>-15.040371107853231</v>
      </c>
      <c r="G9" s="20"/>
    </row>
    <row r="10" spans="1:14" ht="15.6" customHeight="1">
      <c r="A10" s="202" t="s">
        <v>10</v>
      </c>
      <c r="B10" s="203">
        <v>446.14600000000002</v>
      </c>
      <c r="C10" s="203">
        <v>396.87799999999999</v>
      </c>
      <c r="D10" s="203">
        <v>446.14600000000002</v>
      </c>
      <c r="E10" s="203">
        <v>396.87799999999999</v>
      </c>
      <c r="F10" s="204">
        <v>-11.04302179107289</v>
      </c>
    </row>
    <row r="11" spans="1:14" ht="15.6" customHeight="1">
      <c r="A11" s="202" t="s">
        <v>9</v>
      </c>
      <c r="B11" s="203">
        <v>87.536999999999992</v>
      </c>
      <c r="C11" s="203">
        <v>104.04900000000001</v>
      </c>
      <c r="D11" s="203">
        <v>87.536999999999992</v>
      </c>
      <c r="E11" s="203">
        <v>104.04900000000001</v>
      </c>
      <c r="F11" s="204">
        <v>18.862880838959551</v>
      </c>
    </row>
    <row r="12" spans="1:14" ht="15.6" customHeight="1">
      <c r="A12" s="202" t="s">
        <v>6</v>
      </c>
      <c r="B12" s="203">
        <v>716.62900000000013</v>
      </c>
      <c r="C12" s="203">
        <v>719.41600000000005</v>
      </c>
      <c r="D12" s="203">
        <v>716.62900000000013</v>
      </c>
      <c r="E12" s="203">
        <v>719.41600000000005</v>
      </c>
      <c r="F12" s="204">
        <v>0.38890416100937841</v>
      </c>
    </row>
    <row r="13" spans="1:14" ht="15.6" customHeight="1">
      <c r="A13" s="202" t="s">
        <v>175</v>
      </c>
      <c r="B13" s="203">
        <v>79.736999999999995</v>
      </c>
      <c r="C13" s="203">
        <v>78.033000000000001</v>
      </c>
      <c r="D13" s="203">
        <v>79.736999999999995</v>
      </c>
      <c r="E13" s="203">
        <v>78.033000000000001</v>
      </c>
      <c r="F13" s="204">
        <v>-2.137025471236683</v>
      </c>
    </row>
    <row r="14" spans="1:14" ht="15.6" customHeight="1">
      <c r="A14" s="202" t="s">
        <v>148</v>
      </c>
      <c r="B14" s="203">
        <v>150.208</v>
      </c>
      <c r="C14" s="203">
        <v>146.44800000000001</v>
      </c>
      <c r="D14" s="203">
        <v>150.208</v>
      </c>
      <c r="E14" s="203">
        <v>146.44800000000001</v>
      </c>
      <c r="F14" s="204">
        <v>-2.503195568811265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25.364000000000001</v>
      </c>
      <c r="C16" s="203">
        <v>6.6509999999999998</v>
      </c>
      <c r="D16" s="203">
        <v>25.364000000000001</v>
      </c>
      <c r="E16" s="203">
        <v>6.6509999999999998</v>
      </c>
      <c r="F16" s="204">
        <v>-73.777795300425794</v>
      </c>
      <c r="G16" s="15"/>
    </row>
    <row r="17" spans="1:7" ht="15.6" customHeight="1">
      <c r="A17" s="202" t="s">
        <v>150</v>
      </c>
      <c r="B17" s="203">
        <v>270.33800000000002</v>
      </c>
      <c r="C17" s="203">
        <v>93.83</v>
      </c>
      <c r="D17" s="203">
        <v>270.33800000000002</v>
      </c>
      <c r="E17" s="203">
        <v>93.83</v>
      </c>
      <c r="F17" s="204">
        <v>-65.291597925559856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10.84</v>
      </c>
      <c r="C19" s="203">
        <v>15.250999999999999</v>
      </c>
      <c r="D19" s="203">
        <v>10.84</v>
      </c>
      <c r="E19" s="203">
        <v>15.250999999999999</v>
      </c>
      <c r="F19" s="204">
        <v>40.691881918819149</v>
      </c>
    </row>
    <row r="20" spans="1:7" ht="15.6" customHeight="1">
      <c r="A20" s="202" t="s">
        <v>142</v>
      </c>
      <c r="B20" s="203">
        <v>162.57499999999999</v>
      </c>
      <c r="C20" s="203">
        <v>110.68300000000001</v>
      </c>
      <c r="D20" s="203">
        <v>162.57499999999999</v>
      </c>
      <c r="E20" s="203">
        <v>110.68300000000001</v>
      </c>
      <c r="F20" s="204">
        <v>-31.91880670459788</v>
      </c>
    </row>
    <row r="21" spans="1:7" ht="15.6" customHeight="1">
      <c r="A21" s="202" t="s">
        <v>149</v>
      </c>
      <c r="B21" s="203">
        <v>10.281000000000001</v>
      </c>
      <c r="C21" s="203">
        <v>10.878</v>
      </c>
      <c r="D21" s="203">
        <v>10.281000000000001</v>
      </c>
      <c r="E21" s="203">
        <v>10.878</v>
      </c>
      <c r="F21" s="204">
        <v>5.8068281295593778</v>
      </c>
    </row>
    <row r="22" spans="1:7" ht="15.6" customHeight="1">
      <c r="A22" s="202" t="s">
        <v>146</v>
      </c>
      <c r="B22" s="203">
        <v>9.859</v>
      </c>
      <c r="C22" s="203">
        <v>19.59</v>
      </c>
      <c r="D22" s="203">
        <v>9.859</v>
      </c>
      <c r="E22" s="203">
        <v>19.59</v>
      </c>
      <c r="F22" s="204">
        <v>98.701693883761038</v>
      </c>
    </row>
    <row r="23" spans="1:7" ht="15.6" customHeight="1">
      <c r="A23" s="202" t="s">
        <v>165</v>
      </c>
      <c r="B23" s="203">
        <v>58.463000000000001</v>
      </c>
      <c r="C23" s="203">
        <v>0.58900000000000008</v>
      </c>
      <c r="D23" s="203">
        <v>58.463000000000001</v>
      </c>
      <c r="E23" s="203">
        <v>0.58900000000000008</v>
      </c>
      <c r="F23" s="204">
        <v>-98.992525186870324</v>
      </c>
    </row>
    <row r="24" spans="1:7" ht="15.6" customHeight="1">
      <c r="A24" s="202" t="s">
        <v>141</v>
      </c>
      <c r="B24" s="203">
        <v>208.46299999999999</v>
      </c>
      <c r="C24" s="203">
        <v>162.154</v>
      </c>
      <c r="D24" s="203">
        <v>208.46299999999999</v>
      </c>
      <c r="E24" s="203">
        <v>162.154</v>
      </c>
      <c r="F24" s="204">
        <v>-22.214493699121661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105.63200000000001</v>
      </c>
      <c r="C26" s="203">
        <v>76.375</v>
      </c>
      <c r="D26" s="203">
        <v>105.63200000000001</v>
      </c>
      <c r="E26" s="203">
        <v>76.375</v>
      </c>
      <c r="F26" s="204">
        <v>-27.69709936382915</v>
      </c>
    </row>
    <row r="27" spans="1:7" ht="15.6" customHeight="1">
      <c r="A27" s="202" t="s">
        <v>173</v>
      </c>
      <c r="B27" s="203">
        <v>1098.25</v>
      </c>
      <c r="C27" s="203">
        <v>1200.973</v>
      </c>
      <c r="D27" s="203">
        <v>1098.25</v>
      </c>
      <c r="E27" s="203">
        <v>1200.973</v>
      </c>
      <c r="F27" s="204">
        <v>9.3533348508991452</v>
      </c>
    </row>
    <row r="28" spans="1:7" ht="15.6" customHeight="1">
      <c r="A28" s="202" t="s">
        <v>177</v>
      </c>
      <c r="B28" s="203">
        <v>233.32</v>
      </c>
      <c r="C28" s="203">
        <v>194.56299999999999</v>
      </c>
      <c r="D28" s="203">
        <v>233.32</v>
      </c>
      <c r="E28" s="203">
        <v>194.56299999999999</v>
      </c>
      <c r="F28" s="204">
        <v>-16.611092062403561</v>
      </c>
    </row>
    <row r="29" spans="1:7" ht="15.6" customHeight="1">
      <c r="A29" s="202" t="s">
        <v>178</v>
      </c>
      <c r="B29" s="203">
        <v>277.74700000000001</v>
      </c>
      <c r="C29" s="203">
        <v>222.43600000000001</v>
      </c>
      <c r="D29" s="203">
        <v>277.74700000000001</v>
      </c>
      <c r="E29" s="203">
        <v>222.43600000000001</v>
      </c>
      <c r="F29" s="204">
        <v>-19.914166489647041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75.201000000000008</v>
      </c>
      <c r="C31" s="203">
        <v>80.774000000000001</v>
      </c>
      <c r="D31" s="203">
        <v>75.201000000000008</v>
      </c>
      <c r="E31" s="203">
        <v>80.774000000000001</v>
      </c>
      <c r="F31" s="204">
        <v>7.4108057073708977</v>
      </c>
    </row>
    <row r="32" spans="1:7" ht="15.6" customHeight="1">
      <c r="A32" s="202" t="s">
        <v>181</v>
      </c>
      <c r="B32" s="203">
        <v>232.23699999999999</v>
      </c>
      <c r="C32" s="203">
        <v>78.680999999999997</v>
      </c>
      <c r="D32" s="203">
        <v>232.23699999999999</v>
      </c>
      <c r="E32" s="203">
        <v>78.680999999999997</v>
      </c>
      <c r="F32" s="204">
        <v>-66.120385640531012</v>
      </c>
    </row>
    <row r="33" spans="1:6" ht="15.6" customHeight="1">
      <c r="A33" s="202" t="s">
        <v>182</v>
      </c>
      <c r="B33" s="203">
        <v>2161.3710000000001</v>
      </c>
      <c r="C33" s="203">
        <v>1773.7539999999999</v>
      </c>
      <c r="D33" s="203">
        <v>2161.3710000000001</v>
      </c>
      <c r="E33" s="203">
        <v>1773.7539999999999</v>
      </c>
      <c r="F33" s="204">
        <v>-17.93384846932803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7853.1040000000012</v>
      </c>
      <c r="C35" s="91">
        <f>SUM(C7:C34)</f>
        <v>6538.0369999999994</v>
      </c>
      <c r="D35" s="90">
        <f>SUM(D7:D34)</f>
        <v>7853.1040000000012</v>
      </c>
      <c r="E35" s="92">
        <f>SUM(E7:E34)</f>
        <v>6538.0369999999994</v>
      </c>
      <c r="F35" s="154">
        <f>E35*100/D35-100</f>
        <v>-16.745824326279163</v>
      </c>
    </row>
    <row r="36" spans="1:6" ht="15.6" customHeight="1">
      <c r="A36" s="87" t="s">
        <v>86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87EAB-61E0-4E59-A18F-A3824455E033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61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2903</v>
      </c>
      <c r="C7" s="203">
        <v>2752</v>
      </c>
      <c r="D7" s="203">
        <v>2903</v>
      </c>
      <c r="E7" s="203">
        <v>2752</v>
      </c>
      <c r="F7" s="204">
        <v>-5.2015156734412642</v>
      </c>
      <c r="G7" s="51"/>
    </row>
    <row r="8" spans="1:14" ht="15.6" customHeight="1">
      <c r="A8" s="202" t="s">
        <v>11</v>
      </c>
      <c r="B8" s="203">
        <v>890</v>
      </c>
      <c r="C8" s="203">
        <v>678</v>
      </c>
      <c r="D8" s="203">
        <v>890</v>
      </c>
      <c r="E8" s="203">
        <v>678</v>
      </c>
      <c r="F8" s="204">
        <v>-23.82022471910112</v>
      </c>
      <c r="G8" s="20"/>
    </row>
    <row r="9" spans="1:14" ht="15.6" customHeight="1">
      <c r="A9" s="202" t="s">
        <v>8</v>
      </c>
      <c r="B9" s="203">
        <v>6088</v>
      </c>
      <c r="C9" s="203">
        <v>5911</v>
      </c>
      <c r="D9" s="203">
        <v>6088</v>
      </c>
      <c r="E9" s="203">
        <v>5911</v>
      </c>
      <c r="F9" s="204">
        <v>-2.9073587385019688</v>
      </c>
      <c r="G9" s="20"/>
    </row>
    <row r="10" spans="1:14" ht="15.6" customHeight="1">
      <c r="A10" s="202" t="s">
        <v>10</v>
      </c>
      <c r="B10" s="203">
        <v>2949</v>
      </c>
      <c r="C10" s="203">
        <v>3845</v>
      </c>
      <c r="D10" s="203">
        <v>2949</v>
      </c>
      <c r="E10" s="203">
        <v>3845</v>
      </c>
      <c r="F10" s="204">
        <v>30.383180739233641</v>
      </c>
    </row>
    <row r="11" spans="1:14" ht="15.6" customHeight="1">
      <c r="A11" s="202" t="s">
        <v>9</v>
      </c>
      <c r="B11" s="203">
        <v>348946</v>
      </c>
      <c r="C11" s="203">
        <v>255288</v>
      </c>
      <c r="D11" s="203">
        <v>348946</v>
      </c>
      <c r="E11" s="203">
        <v>255288</v>
      </c>
      <c r="F11" s="204">
        <v>-26.840256085468809</v>
      </c>
    </row>
    <row r="12" spans="1:14" ht="15.6" customHeight="1">
      <c r="A12" s="202" t="s">
        <v>6</v>
      </c>
      <c r="B12" s="203">
        <v>7885</v>
      </c>
      <c r="C12" s="203">
        <v>8661</v>
      </c>
      <c r="D12" s="203">
        <v>7885</v>
      </c>
      <c r="E12" s="203">
        <v>8661</v>
      </c>
      <c r="F12" s="204">
        <v>9.8414711477488908</v>
      </c>
    </row>
    <row r="13" spans="1:14" ht="15.6" customHeight="1">
      <c r="A13" s="202" t="s">
        <v>175</v>
      </c>
      <c r="B13" s="203">
        <v>6620</v>
      </c>
      <c r="C13" s="203">
        <v>7831</v>
      </c>
      <c r="D13" s="203">
        <v>6620</v>
      </c>
      <c r="E13" s="203">
        <v>7831</v>
      </c>
      <c r="F13" s="204">
        <v>18.29305135951661</v>
      </c>
    </row>
    <row r="14" spans="1:14" ht="15.6" customHeight="1">
      <c r="A14" s="202" t="s">
        <v>148</v>
      </c>
      <c r="B14" s="203">
        <v>112976</v>
      </c>
      <c r="C14" s="203">
        <v>109601</v>
      </c>
      <c r="D14" s="203">
        <v>112976</v>
      </c>
      <c r="E14" s="203">
        <v>109601</v>
      </c>
      <c r="F14" s="204">
        <v>-2.9873601472879159</v>
      </c>
    </row>
    <row r="15" spans="1:14" ht="15.6" customHeight="1">
      <c r="A15" s="202" t="s">
        <v>145</v>
      </c>
      <c r="B15" s="203">
        <v>9333</v>
      </c>
      <c r="C15" s="203">
        <v>1649</v>
      </c>
      <c r="D15" s="203">
        <v>9333</v>
      </c>
      <c r="E15" s="203">
        <v>1649</v>
      </c>
      <c r="F15" s="204">
        <v>-82.331511839708554</v>
      </c>
    </row>
    <row r="16" spans="1:14" ht="15.6" customHeight="1">
      <c r="A16" s="202" t="s">
        <v>144</v>
      </c>
      <c r="B16" s="203">
        <v>11930</v>
      </c>
      <c r="C16" s="203">
        <v>20010</v>
      </c>
      <c r="D16" s="203">
        <v>11930</v>
      </c>
      <c r="E16" s="203">
        <v>20010</v>
      </c>
      <c r="F16" s="204">
        <v>67.72841575859178</v>
      </c>
      <c r="G16" s="15"/>
    </row>
    <row r="17" spans="1:7" ht="15.6" customHeight="1">
      <c r="A17" s="202" t="s">
        <v>150</v>
      </c>
      <c r="B17" s="203">
        <v>2223</v>
      </c>
      <c r="C17" s="203">
        <v>1038</v>
      </c>
      <c r="D17" s="203">
        <v>2223</v>
      </c>
      <c r="E17" s="203">
        <v>1038</v>
      </c>
      <c r="F17" s="204">
        <v>-53.306342780026988</v>
      </c>
      <c r="G17" s="16"/>
    </row>
    <row r="18" spans="1:7" ht="15.6" customHeight="1">
      <c r="A18" s="202" t="s">
        <v>147</v>
      </c>
      <c r="B18" s="203">
        <v>57054</v>
      </c>
      <c r="C18" s="203">
        <v>51723</v>
      </c>
      <c r="D18" s="203">
        <v>57054</v>
      </c>
      <c r="E18" s="203">
        <v>51723</v>
      </c>
      <c r="F18" s="204">
        <v>-9.3437795772426142</v>
      </c>
    </row>
    <row r="19" spans="1:7" ht="15.6" customHeight="1">
      <c r="A19" s="202" t="s">
        <v>143</v>
      </c>
      <c r="B19" s="203">
        <v>586</v>
      </c>
      <c r="C19" s="203">
        <v>501</v>
      </c>
      <c r="D19" s="203">
        <v>586</v>
      </c>
      <c r="E19" s="203">
        <v>501</v>
      </c>
      <c r="F19" s="204">
        <v>-14.50511945392492</v>
      </c>
    </row>
    <row r="20" spans="1:7" ht="15.6" customHeight="1">
      <c r="A20" s="202" t="s">
        <v>142</v>
      </c>
      <c r="B20" s="203">
        <v>5765</v>
      </c>
      <c r="C20" s="203">
        <v>0</v>
      </c>
      <c r="D20" s="203">
        <v>5765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15330</v>
      </c>
      <c r="C21" s="203">
        <v>10661</v>
      </c>
      <c r="D21" s="203">
        <v>15330</v>
      </c>
      <c r="E21" s="203">
        <v>10661</v>
      </c>
      <c r="F21" s="204">
        <v>-30.45662100456622</v>
      </c>
    </row>
    <row r="22" spans="1:7" ht="15.6" customHeight="1">
      <c r="A22" s="202" t="s">
        <v>146</v>
      </c>
      <c r="B22" s="203">
        <v>248464</v>
      </c>
      <c r="C22" s="203">
        <v>229770</v>
      </c>
      <c r="D22" s="203">
        <v>248464</v>
      </c>
      <c r="E22" s="203">
        <v>229770</v>
      </c>
      <c r="F22" s="204">
        <v>-7.5238263893360804</v>
      </c>
    </row>
    <row r="23" spans="1:7" ht="15.6" customHeight="1">
      <c r="A23" s="202" t="s">
        <v>165</v>
      </c>
      <c r="B23" s="203">
        <v>5645</v>
      </c>
      <c r="C23" s="203">
        <v>3430</v>
      </c>
      <c r="D23" s="203">
        <v>5645</v>
      </c>
      <c r="E23" s="203">
        <v>3430</v>
      </c>
      <c r="F23" s="204">
        <v>-39.238263950398583</v>
      </c>
    </row>
    <row r="24" spans="1:7" ht="15.6" customHeight="1">
      <c r="A24" s="202" t="s">
        <v>141</v>
      </c>
      <c r="B24" s="203">
        <v>1327</v>
      </c>
      <c r="C24" s="203">
        <v>3456</v>
      </c>
      <c r="D24" s="203">
        <v>1327</v>
      </c>
      <c r="E24" s="203">
        <v>3456</v>
      </c>
      <c r="F24" s="204">
        <v>160.43707611152979</v>
      </c>
    </row>
    <row r="25" spans="1:7" ht="15.6" customHeight="1">
      <c r="A25" s="202" t="s">
        <v>140</v>
      </c>
      <c r="B25" s="203">
        <v>123</v>
      </c>
      <c r="C25" s="203">
        <v>0</v>
      </c>
      <c r="D25" s="203">
        <v>123</v>
      </c>
      <c r="E25" s="203">
        <v>0</v>
      </c>
      <c r="F25" s="204">
        <v>-100</v>
      </c>
    </row>
    <row r="26" spans="1:7" ht="15.6" customHeight="1">
      <c r="A26" s="202" t="s">
        <v>152</v>
      </c>
      <c r="B26" s="203">
        <v>2005</v>
      </c>
      <c r="C26" s="203">
        <v>1816</v>
      </c>
      <c r="D26" s="203">
        <v>2005</v>
      </c>
      <c r="E26" s="203">
        <v>1816</v>
      </c>
      <c r="F26" s="204">
        <v>-9.4264339152119732</v>
      </c>
    </row>
    <row r="27" spans="1:7" ht="15.6" customHeight="1">
      <c r="A27" s="202" t="s">
        <v>173</v>
      </c>
      <c r="B27" s="203">
        <v>2409</v>
      </c>
      <c r="C27" s="203">
        <v>2793</v>
      </c>
      <c r="D27" s="203">
        <v>2409</v>
      </c>
      <c r="E27" s="203">
        <v>2793</v>
      </c>
      <c r="F27" s="204">
        <v>15.94022415940225</v>
      </c>
    </row>
    <row r="28" spans="1:7" ht="15.6" customHeight="1">
      <c r="A28" s="202" t="s">
        <v>177</v>
      </c>
      <c r="B28" s="203">
        <v>71576</v>
      </c>
      <c r="C28" s="203">
        <v>63993</v>
      </c>
      <c r="D28" s="203">
        <v>71576</v>
      </c>
      <c r="E28" s="203">
        <v>63993</v>
      </c>
      <c r="F28" s="204">
        <v>-10.594333296076901</v>
      </c>
    </row>
    <row r="29" spans="1:7" ht="15.6" customHeight="1">
      <c r="A29" s="202" t="s">
        <v>178</v>
      </c>
      <c r="B29" s="203">
        <v>5440</v>
      </c>
      <c r="C29" s="203">
        <v>4145</v>
      </c>
      <c r="D29" s="203">
        <v>5440</v>
      </c>
      <c r="E29" s="203">
        <v>4145</v>
      </c>
      <c r="F29" s="204">
        <v>-23.80514705882354</v>
      </c>
    </row>
    <row r="30" spans="1:7" ht="15.6" customHeight="1">
      <c r="A30" s="202" t="s">
        <v>179</v>
      </c>
      <c r="B30" s="203">
        <v>2820</v>
      </c>
      <c r="C30" s="203">
        <v>1780</v>
      </c>
      <c r="D30" s="203">
        <v>2820</v>
      </c>
      <c r="E30" s="203">
        <v>1780</v>
      </c>
      <c r="F30" s="204">
        <v>-36.879432624113477</v>
      </c>
    </row>
    <row r="31" spans="1:7" ht="15.6" customHeight="1">
      <c r="A31" s="202" t="s">
        <v>180</v>
      </c>
      <c r="B31" s="203">
        <v>10438</v>
      </c>
      <c r="C31" s="203">
        <v>9942</v>
      </c>
      <c r="D31" s="203">
        <v>10438</v>
      </c>
      <c r="E31" s="203">
        <v>9942</v>
      </c>
      <c r="F31" s="204">
        <v>-4.7518681739796884</v>
      </c>
    </row>
    <row r="32" spans="1:7" ht="15.6" customHeight="1">
      <c r="A32" s="202" t="s">
        <v>181</v>
      </c>
      <c r="B32" s="203">
        <v>48756</v>
      </c>
      <c r="C32" s="203">
        <v>41870</v>
      </c>
      <c r="D32" s="203">
        <v>48756</v>
      </c>
      <c r="E32" s="203">
        <v>41870</v>
      </c>
      <c r="F32" s="204">
        <v>-14.12338994175076</v>
      </c>
    </row>
    <row r="33" spans="1:6" ht="15.6" customHeight="1">
      <c r="A33" s="202" t="s">
        <v>182</v>
      </c>
      <c r="B33" s="203">
        <v>10470</v>
      </c>
      <c r="C33" s="203">
        <v>8133</v>
      </c>
      <c r="D33" s="203">
        <v>10470</v>
      </c>
      <c r="E33" s="203">
        <v>8133</v>
      </c>
      <c r="F33" s="204">
        <v>-22.320916905444118</v>
      </c>
    </row>
    <row r="34" spans="1:6" ht="15.6" customHeight="1">
      <c r="A34" s="202" t="s">
        <v>183</v>
      </c>
      <c r="B34" s="203">
        <v>508</v>
      </c>
      <c r="C34" s="203">
        <v>410</v>
      </c>
      <c r="D34" s="203">
        <v>508</v>
      </c>
      <c r="E34" s="203">
        <v>410</v>
      </c>
      <c r="F34" s="204">
        <v>-19.29133858267717</v>
      </c>
    </row>
    <row r="35" spans="1:6" ht="15.6" customHeight="1">
      <c r="A35" s="170" t="s">
        <v>153</v>
      </c>
      <c r="B35" s="90">
        <f>SUM(B7:B34)</f>
        <v>1001459</v>
      </c>
      <c r="C35" s="91">
        <f>SUM(C7:C34)</f>
        <v>851687</v>
      </c>
      <c r="D35" s="192">
        <f>SUM(D7:D34)</f>
        <v>1001459</v>
      </c>
      <c r="E35" s="192">
        <f>SUM(E7:E34)</f>
        <v>851687</v>
      </c>
      <c r="F35" s="154">
        <f>E35*100/D35-100</f>
        <v>-14.955380100433473</v>
      </c>
    </row>
    <row r="36" spans="1:6" ht="15.6" customHeight="1">
      <c r="A36" s="87" t="s">
        <v>160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21630-B0C0-4A0D-AF8C-CE60E199C711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62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2245</v>
      </c>
      <c r="C7" s="203">
        <v>1926</v>
      </c>
      <c r="D7" s="203">
        <v>2245</v>
      </c>
      <c r="E7" s="203">
        <v>1926</v>
      </c>
      <c r="F7" s="204">
        <v>-14.20935412026726</v>
      </c>
      <c r="G7" s="51"/>
    </row>
    <row r="8" spans="1:14" ht="15.6" customHeight="1">
      <c r="A8" s="202" t="s">
        <v>11</v>
      </c>
      <c r="B8" s="203">
        <v>55</v>
      </c>
      <c r="C8" s="203">
        <v>89</v>
      </c>
      <c r="D8" s="203">
        <v>55</v>
      </c>
      <c r="E8" s="203">
        <v>89</v>
      </c>
      <c r="F8" s="204">
        <v>61.818181818181813</v>
      </c>
      <c r="G8" s="20"/>
    </row>
    <row r="9" spans="1:14" ht="15.6" customHeight="1">
      <c r="A9" s="202" t="s">
        <v>8</v>
      </c>
      <c r="B9" s="203">
        <v>2622</v>
      </c>
      <c r="C9" s="203">
        <v>2529</v>
      </c>
      <c r="D9" s="203">
        <v>2622</v>
      </c>
      <c r="E9" s="203">
        <v>2529</v>
      </c>
      <c r="F9" s="204">
        <v>-3.546910755148744</v>
      </c>
      <c r="G9" s="20"/>
    </row>
    <row r="10" spans="1:14" ht="15.6" customHeight="1">
      <c r="A10" s="202" t="s">
        <v>10</v>
      </c>
      <c r="B10" s="203">
        <v>1050</v>
      </c>
      <c r="C10" s="203">
        <v>1363</v>
      </c>
      <c r="D10" s="203">
        <v>1050</v>
      </c>
      <c r="E10" s="203">
        <v>1363</v>
      </c>
      <c r="F10" s="204">
        <v>29.8095238095238</v>
      </c>
    </row>
    <row r="11" spans="1:14" ht="15.6" customHeight="1">
      <c r="A11" s="202" t="s">
        <v>9</v>
      </c>
      <c r="B11" s="203">
        <v>330817</v>
      </c>
      <c r="C11" s="203">
        <v>243747</v>
      </c>
      <c r="D11" s="203">
        <v>330817</v>
      </c>
      <c r="E11" s="203">
        <v>243747</v>
      </c>
      <c r="F11" s="204">
        <v>-26.319687319575479</v>
      </c>
    </row>
    <row r="12" spans="1:14" ht="15.6" customHeight="1">
      <c r="A12" s="202" t="s">
        <v>6</v>
      </c>
      <c r="B12" s="203">
        <v>1970</v>
      </c>
      <c r="C12" s="203">
        <v>1802</v>
      </c>
      <c r="D12" s="203">
        <v>1970</v>
      </c>
      <c r="E12" s="203">
        <v>1802</v>
      </c>
      <c r="F12" s="204">
        <v>-8.5279187817258872</v>
      </c>
    </row>
    <row r="13" spans="1:14" ht="15.6" customHeight="1">
      <c r="A13" s="202" t="s">
        <v>175</v>
      </c>
      <c r="B13" s="203">
        <v>155</v>
      </c>
      <c r="C13" s="203">
        <v>0</v>
      </c>
      <c r="D13" s="203">
        <v>155</v>
      </c>
      <c r="E13" s="203">
        <v>0</v>
      </c>
      <c r="F13" s="204">
        <v>-100</v>
      </c>
    </row>
    <row r="14" spans="1:14" ht="15.6" customHeight="1">
      <c r="A14" s="202" t="s">
        <v>148</v>
      </c>
      <c r="B14" s="203">
        <v>100189</v>
      </c>
      <c r="C14" s="203">
        <v>91166</v>
      </c>
      <c r="D14" s="203">
        <v>100189</v>
      </c>
      <c r="E14" s="203">
        <v>91166</v>
      </c>
      <c r="F14" s="204">
        <v>-9.0059787002565201</v>
      </c>
    </row>
    <row r="15" spans="1:14" ht="15.6" customHeight="1">
      <c r="A15" s="202" t="s">
        <v>145</v>
      </c>
      <c r="B15" s="203">
        <v>4853</v>
      </c>
      <c r="C15" s="203">
        <v>1406</v>
      </c>
      <c r="D15" s="203">
        <v>4853</v>
      </c>
      <c r="E15" s="203">
        <v>1406</v>
      </c>
      <c r="F15" s="204">
        <v>-71.028229960848961</v>
      </c>
    </row>
    <row r="16" spans="1:14" ht="15.6" customHeight="1">
      <c r="A16" s="202" t="s">
        <v>144</v>
      </c>
      <c r="B16" s="203">
        <v>878</v>
      </c>
      <c r="C16" s="203">
        <v>1208</v>
      </c>
      <c r="D16" s="203">
        <v>878</v>
      </c>
      <c r="E16" s="203">
        <v>1208</v>
      </c>
      <c r="F16" s="204">
        <v>37.58542141230069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54982</v>
      </c>
      <c r="C18" s="203">
        <v>48563</v>
      </c>
      <c r="D18" s="203">
        <v>54982</v>
      </c>
      <c r="E18" s="203">
        <v>48563</v>
      </c>
      <c r="F18" s="204">
        <v>-11.674729911607431</v>
      </c>
    </row>
    <row r="19" spans="1:7" ht="15.6" customHeight="1">
      <c r="A19" s="202" t="s">
        <v>143</v>
      </c>
      <c r="B19" s="203">
        <v>468</v>
      </c>
      <c r="C19" s="203">
        <v>343</v>
      </c>
      <c r="D19" s="203">
        <v>468</v>
      </c>
      <c r="E19" s="203">
        <v>343</v>
      </c>
      <c r="F19" s="204">
        <v>-26.7094017094017</v>
      </c>
    </row>
    <row r="20" spans="1:7" ht="15.6" customHeight="1">
      <c r="A20" s="202" t="s">
        <v>142</v>
      </c>
      <c r="B20" s="203">
        <v>5765</v>
      </c>
      <c r="C20" s="203">
        <v>0</v>
      </c>
      <c r="D20" s="203">
        <v>5765</v>
      </c>
      <c r="E20" s="203">
        <v>0</v>
      </c>
      <c r="F20" s="204">
        <v>-100</v>
      </c>
    </row>
    <row r="21" spans="1:7" ht="15.6" customHeight="1">
      <c r="A21" s="202" t="s">
        <v>149</v>
      </c>
      <c r="B21" s="203">
        <v>12904</v>
      </c>
      <c r="C21" s="203">
        <v>9214</v>
      </c>
      <c r="D21" s="203">
        <v>12904</v>
      </c>
      <c r="E21" s="203">
        <v>9214</v>
      </c>
      <c r="F21" s="204">
        <v>-28.595784252944821</v>
      </c>
    </row>
    <row r="22" spans="1:7" ht="15.6" customHeight="1">
      <c r="A22" s="202" t="s">
        <v>146</v>
      </c>
      <c r="B22" s="203">
        <v>219962</v>
      </c>
      <c r="C22" s="203">
        <v>202209</v>
      </c>
      <c r="D22" s="203">
        <v>219962</v>
      </c>
      <c r="E22" s="203">
        <v>202209</v>
      </c>
      <c r="F22" s="204">
        <v>-8.0709395259181065</v>
      </c>
    </row>
    <row r="23" spans="1:7" ht="15.6" customHeight="1">
      <c r="A23" s="202" t="s">
        <v>165</v>
      </c>
      <c r="B23" s="203">
        <v>2855</v>
      </c>
      <c r="C23" s="203">
        <v>1424</v>
      </c>
      <c r="D23" s="203">
        <v>2855</v>
      </c>
      <c r="E23" s="203">
        <v>1424</v>
      </c>
      <c r="F23" s="204">
        <v>-50.122591943957971</v>
      </c>
    </row>
    <row r="24" spans="1:7" ht="15.6" customHeight="1">
      <c r="A24" s="202" t="s">
        <v>141</v>
      </c>
      <c r="B24" s="203">
        <v>558</v>
      </c>
      <c r="C24" s="203">
        <v>2851</v>
      </c>
      <c r="D24" s="203">
        <v>558</v>
      </c>
      <c r="E24" s="203">
        <v>2851</v>
      </c>
      <c r="F24" s="204">
        <v>410.93189964157699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1309</v>
      </c>
      <c r="C26" s="203">
        <v>1143</v>
      </c>
      <c r="D26" s="203">
        <v>1309</v>
      </c>
      <c r="E26" s="203">
        <v>1143</v>
      </c>
      <c r="F26" s="204">
        <v>-12.681436210847981</v>
      </c>
    </row>
    <row r="27" spans="1:7" ht="15.6" customHeight="1">
      <c r="A27" s="202" t="s">
        <v>173</v>
      </c>
      <c r="B27" s="203">
        <v>1180</v>
      </c>
      <c r="C27" s="203">
        <v>1239</v>
      </c>
      <c r="D27" s="203">
        <v>1180</v>
      </c>
      <c r="E27" s="203">
        <v>1239</v>
      </c>
      <c r="F27" s="204">
        <v>5</v>
      </c>
    </row>
    <row r="28" spans="1:7" ht="15.6" customHeight="1">
      <c r="A28" s="202" t="s">
        <v>177</v>
      </c>
      <c r="B28" s="203">
        <v>54757</v>
      </c>
      <c r="C28" s="203">
        <v>46307</v>
      </c>
      <c r="D28" s="203">
        <v>54757</v>
      </c>
      <c r="E28" s="203">
        <v>46307</v>
      </c>
      <c r="F28" s="204">
        <v>-15.431816936647371</v>
      </c>
    </row>
    <row r="29" spans="1:7" ht="15.6" customHeight="1">
      <c r="A29" s="202" t="s">
        <v>178</v>
      </c>
      <c r="B29" s="203">
        <v>3913</v>
      </c>
      <c r="C29" s="203">
        <v>2640</v>
      </c>
      <c r="D29" s="203">
        <v>3913</v>
      </c>
      <c r="E29" s="203">
        <v>2640</v>
      </c>
      <c r="F29" s="204">
        <v>-32.532583695374399</v>
      </c>
    </row>
    <row r="30" spans="1:7" ht="15.6" customHeight="1">
      <c r="A30" s="202" t="s">
        <v>179</v>
      </c>
      <c r="B30" s="203">
        <v>2041</v>
      </c>
      <c r="C30" s="203">
        <v>1106</v>
      </c>
      <c r="D30" s="203">
        <v>2041</v>
      </c>
      <c r="E30" s="203">
        <v>1106</v>
      </c>
      <c r="F30" s="204">
        <v>-45.810877021068102</v>
      </c>
    </row>
    <row r="31" spans="1:7" ht="15.6" customHeight="1">
      <c r="A31" s="202" t="s">
        <v>180</v>
      </c>
      <c r="B31" s="203">
        <v>4283</v>
      </c>
      <c r="C31" s="203">
        <v>4828</v>
      </c>
      <c r="D31" s="203">
        <v>4283</v>
      </c>
      <c r="E31" s="203">
        <v>4828</v>
      </c>
      <c r="F31" s="204">
        <v>12.72472565958441</v>
      </c>
    </row>
    <row r="32" spans="1:7" ht="15.6" customHeight="1">
      <c r="A32" s="202" t="s">
        <v>181</v>
      </c>
      <c r="B32" s="203">
        <v>43945</v>
      </c>
      <c r="C32" s="203">
        <v>32858</v>
      </c>
      <c r="D32" s="203">
        <v>43945</v>
      </c>
      <c r="E32" s="203">
        <v>32858</v>
      </c>
      <c r="F32" s="204">
        <v>-25.22926385254296</v>
      </c>
    </row>
    <row r="33" spans="1:6" ht="15.6" customHeight="1">
      <c r="A33" s="202" t="s">
        <v>182</v>
      </c>
      <c r="B33" s="203">
        <v>5380</v>
      </c>
      <c r="C33" s="203">
        <v>4421</v>
      </c>
      <c r="D33" s="203">
        <v>5380</v>
      </c>
      <c r="E33" s="203">
        <v>4421</v>
      </c>
      <c r="F33" s="204">
        <v>-17.825278810408921</v>
      </c>
    </row>
    <row r="34" spans="1:6" ht="15.6" customHeight="1">
      <c r="A34" s="202" t="s">
        <v>183</v>
      </c>
      <c r="B34" s="203">
        <v>156</v>
      </c>
      <c r="C34" s="203">
        <v>205</v>
      </c>
      <c r="D34" s="203">
        <v>156</v>
      </c>
      <c r="E34" s="203">
        <v>205</v>
      </c>
      <c r="F34" s="204">
        <v>31.410256410256409</v>
      </c>
    </row>
    <row r="35" spans="1:6" ht="15.6" customHeight="1">
      <c r="A35" s="170" t="s">
        <v>153</v>
      </c>
      <c r="B35" s="90">
        <f>SUM(B7:B34)</f>
        <v>859292</v>
      </c>
      <c r="C35" s="91">
        <f>SUM(C7:C34)</f>
        <v>704587</v>
      </c>
      <c r="D35" s="90">
        <f>SUM(D7:D34)</f>
        <v>859292</v>
      </c>
      <c r="E35" s="92">
        <f>SUM(E7:E34)</f>
        <v>704587</v>
      </c>
      <c r="F35" s="154">
        <f>E35*100/D35-100</f>
        <v>-18.003775200979405</v>
      </c>
    </row>
    <row r="36" spans="1:6" ht="15.6" customHeight="1">
      <c r="A36" s="87" t="s">
        <v>82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78E69-649D-42F6-8276-D420C7894247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63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0</v>
      </c>
      <c r="C8" s="203">
        <v>0</v>
      </c>
      <c r="D8" s="203">
        <v>0</v>
      </c>
      <c r="E8" s="203">
        <v>0</v>
      </c>
      <c r="F8" s="204" t="s">
        <v>151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350154</v>
      </c>
      <c r="C11" s="203">
        <v>281246</v>
      </c>
      <c r="D11" s="203">
        <v>350154</v>
      </c>
      <c r="E11" s="203">
        <v>281246</v>
      </c>
      <c r="F11" s="204">
        <v>-19.679341089920442</v>
      </c>
    </row>
    <row r="12" spans="1:14" ht="15.6" customHeight="1">
      <c r="A12" s="202" t="s">
        <v>6</v>
      </c>
      <c r="B12" s="203">
        <v>0</v>
      </c>
      <c r="C12" s="203">
        <v>0</v>
      </c>
      <c r="D12" s="203">
        <v>0</v>
      </c>
      <c r="E12" s="203">
        <v>0</v>
      </c>
      <c r="F12" s="204" t="s">
        <v>151</v>
      </c>
    </row>
    <row r="13" spans="1:14" ht="15.6" customHeight="1">
      <c r="A13" s="202" t="s">
        <v>175</v>
      </c>
      <c r="B13" s="203">
        <v>0</v>
      </c>
      <c r="C13" s="203">
        <v>0</v>
      </c>
      <c r="D13" s="203">
        <v>0</v>
      </c>
      <c r="E13" s="203">
        <v>0</v>
      </c>
      <c r="F13" s="204" t="s">
        <v>151</v>
      </c>
    </row>
    <row r="14" spans="1:14" ht="15.6" customHeight="1">
      <c r="A14" s="202" t="s">
        <v>148</v>
      </c>
      <c r="B14" s="203">
        <v>0</v>
      </c>
      <c r="C14" s="203">
        <v>0</v>
      </c>
      <c r="D14" s="203">
        <v>0</v>
      </c>
      <c r="E14" s="203">
        <v>0</v>
      </c>
      <c r="F14" s="204" t="s">
        <v>151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10024</v>
      </c>
      <c r="C21" s="203">
        <v>9994</v>
      </c>
      <c r="D21" s="203">
        <v>10024</v>
      </c>
      <c r="E21" s="203">
        <v>9994</v>
      </c>
      <c r="F21" s="204">
        <v>-0.29928172386273388</v>
      </c>
    </row>
    <row r="22" spans="1:7" ht="15.6" customHeight="1">
      <c r="A22" s="202" t="s">
        <v>146</v>
      </c>
      <c r="B22" s="203">
        <v>0</v>
      </c>
      <c r="C22" s="203">
        <v>0</v>
      </c>
      <c r="D22" s="203">
        <v>0</v>
      </c>
      <c r="E22" s="203">
        <v>0</v>
      </c>
      <c r="F22" s="204" t="s">
        <v>151</v>
      </c>
    </row>
    <row r="23" spans="1:7" ht="15.6" customHeight="1">
      <c r="A23" s="202" t="s">
        <v>165</v>
      </c>
      <c r="B23" s="203">
        <v>0</v>
      </c>
      <c r="C23" s="203">
        <v>0</v>
      </c>
      <c r="D23" s="203">
        <v>0</v>
      </c>
      <c r="E23" s="203">
        <v>0</v>
      </c>
      <c r="F23" s="204" t="s">
        <v>151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151</v>
      </c>
      <c r="C28" s="203">
        <v>164</v>
      </c>
      <c r="D28" s="203">
        <v>151</v>
      </c>
      <c r="E28" s="203">
        <v>164</v>
      </c>
      <c r="F28" s="204">
        <v>8.6092715231788048</v>
      </c>
    </row>
    <row r="29" spans="1:7" ht="15.6" customHeight="1">
      <c r="A29" s="202" t="s">
        <v>178</v>
      </c>
      <c r="B29" s="203">
        <v>0</v>
      </c>
      <c r="C29" s="203">
        <v>0</v>
      </c>
      <c r="D29" s="203">
        <v>0</v>
      </c>
      <c r="E29" s="203">
        <v>0</v>
      </c>
      <c r="F29" s="204" t="s">
        <v>151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0</v>
      </c>
      <c r="C32" s="203">
        <v>0</v>
      </c>
      <c r="D32" s="203">
        <v>0</v>
      </c>
      <c r="E32" s="203">
        <v>0</v>
      </c>
      <c r="F32" s="204" t="s">
        <v>151</v>
      </c>
    </row>
    <row r="33" spans="1:6" ht="15.6" customHeight="1">
      <c r="A33" s="202" t="s">
        <v>182</v>
      </c>
      <c r="B33" s="203">
        <v>0</v>
      </c>
      <c r="C33" s="203">
        <v>103</v>
      </c>
      <c r="D33" s="203">
        <v>0</v>
      </c>
      <c r="E33" s="203">
        <v>103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360329</v>
      </c>
      <c r="C35" s="91">
        <f>SUM(C7:C34)</f>
        <v>291507</v>
      </c>
      <c r="D35" s="192">
        <f>SUM(D7:D34)</f>
        <v>360329</v>
      </c>
      <c r="E35" s="192">
        <f>SUM(E7:E34)</f>
        <v>291507</v>
      </c>
      <c r="F35" s="154">
        <f>E35*100/D35-100</f>
        <v>-19.099767157236855</v>
      </c>
    </row>
    <row r="36" spans="1:6" ht="15.6" customHeight="1">
      <c r="A36" s="87" t="s">
        <v>52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CE8E2-E71C-4394-BFBD-C369D298D6B1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64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41024</v>
      </c>
      <c r="C7" s="203">
        <v>86396</v>
      </c>
      <c r="D7" s="203">
        <v>41024</v>
      </c>
      <c r="E7" s="203">
        <v>86396</v>
      </c>
      <c r="F7" s="204">
        <v>110.5986739469579</v>
      </c>
      <c r="G7" s="27"/>
    </row>
    <row r="8" spans="1:14" ht="15.6" customHeight="1">
      <c r="A8" s="202" t="s">
        <v>11</v>
      </c>
      <c r="B8" s="203">
        <v>297</v>
      </c>
      <c r="C8" s="203">
        <v>5249</v>
      </c>
      <c r="D8" s="203">
        <v>297</v>
      </c>
      <c r="E8" s="203">
        <v>5249</v>
      </c>
      <c r="F8" s="204">
        <v>1667.340067340067</v>
      </c>
      <c r="G8" s="20"/>
    </row>
    <row r="9" spans="1:14" ht="15.6" customHeight="1">
      <c r="A9" s="202" t="s">
        <v>8</v>
      </c>
      <c r="B9" s="203">
        <v>0</v>
      </c>
      <c r="C9" s="203">
        <v>15</v>
      </c>
      <c r="D9" s="203">
        <v>0</v>
      </c>
      <c r="E9" s="203">
        <v>15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5407831</v>
      </c>
      <c r="C11" s="203">
        <v>4961079</v>
      </c>
      <c r="D11" s="203">
        <v>5407831</v>
      </c>
      <c r="E11" s="203">
        <v>4961079</v>
      </c>
      <c r="F11" s="204">
        <v>-8.2612049082155181</v>
      </c>
    </row>
    <row r="12" spans="1:14" ht="15.6" customHeight="1">
      <c r="A12" s="202" t="s">
        <v>6</v>
      </c>
      <c r="B12" s="203">
        <v>31744</v>
      </c>
      <c r="C12" s="203">
        <v>48455</v>
      </c>
      <c r="D12" s="203">
        <v>31744</v>
      </c>
      <c r="E12" s="203">
        <v>48455</v>
      </c>
      <c r="F12" s="204">
        <v>52.643019153225787</v>
      </c>
    </row>
    <row r="13" spans="1:14" ht="15.6" customHeight="1">
      <c r="A13" s="202" t="s">
        <v>175</v>
      </c>
      <c r="B13" s="203">
        <v>720</v>
      </c>
      <c r="C13" s="203">
        <v>1123</v>
      </c>
      <c r="D13" s="203">
        <v>720</v>
      </c>
      <c r="E13" s="203">
        <v>1123</v>
      </c>
      <c r="F13" s="204">
        <v>55.972222222222229</v>
      </c>
    </row>
    <row r="14" spans="1:14" ht="15.6" customHeight="1">
      <c r="A14" s="202" t="s">
        <v>148</v>
      </c>
      <c r="B14" s="203">
        <v>2035022</v>
      </c>
      <c r="C14" s="203">
        <v>1584902</v>
      </c>
      <c r="D14" s="203">
        <v>2035022</v>
      </c>
      <c r="E14" s="203">
        <v>1584902</v>
      </c>
      <c r="F14" s="204">
        <v>-22.118679798056231</v>
      </c>
    </row>
    <row r="15" spans="1:14" ht="15.6" customHeight="1">
      <c r="A15" s="202" t="s">
        <v>145</v>
      </c>
      <c r="B15" s="203">
        <v>4973</v>
      </c>
      <c r="C15" s="203">
        <v>3998</v>
      </c>
      <c r="D15" s="203">
        <v>4973</v>
      </c>
      <c r="E15" s="203">
        <v>3998</v>
      </c>
      <c r="F15" s="204">
        <v>-19.605871707218981</v>
      </c>
    </row>
    <row r="16" spans="1:14" ht="15.6" customHeight="1">
      <c r="A16" s="202" t="s">
        <v>144</v>
      </c>
      <c r="B16" s="203">
        <v>74172</v>
      </c>
      <c r="C16" s="203">
        <v>2277</v>
      </c>
      <c r="D16" s="203">
        <v>74172</v>
      </c>
      <c r="E16" s="203">
        <v>2277</v>
      </c>
      <c r="F16" s="204">
        <v>-96.930108396699566</v>
      </c>
      <c r="G16" s="15"/>
    </row>
    <row r="17" spans="1:7" ht="15.6" customHeight="1">
      <c r="A17" s="202" t="s">
        <v>150</v>
      </c>
      <c r="B17" s="203">
        <v>103</v>
      </c>
      <c r="C17" s="203">
        <v>285</v>
      </c>
      <c r="D17" s="203">
        <v>103</v>
      </c>
      <c r="E17" s="203">
        <v>285</v>
      </c>
      <c r="F17" s="204">
        <v>176.69902912621359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132715</v>
      </c>
      <c r="C19" s="203">
        <v>26570</v>
      </c>
      <c r="D19" s="203">
        <v>132715</v>
      </c>
      <c r="E19" s="203">
        <v>26570</v>
      </c>
      <c r="F19" s="204">
        <v>-79.979655653091214</v>
      </c>
    </row>
    <row r="20" spans="1:7" ht="15.6" customHeight="1">
      <c r="A20" s="202" t="s">
        <v>142</v>
      </c>
      <c r="B20" s="203">
        <v>230107</v>
      </c>
      <c r="C20" s="203">
        <v>8260</v>
      </c>
      <c r="D20" s="203">
        <v>230107</v>
      </c>
      <c r="E20" s="203">
        <v>8260</v>
      </c>
      <c r="F20" s="204">
        <v>-96.410365612519399</v>
      </c>
    </row>
    <row r="21" spans="1:7" ht="15.6" customHeight="1">
      <c r="A21" s="202" t="s">
        <v>149</v>
      </c>
      <c r="B21" s="203">
        <v>152787</v>
      </c>
      <c r="C21" s="203">
        <v>123307</v>
      </c>
      <c r="D21" s="203">
        <v>152787</v>
      </c>
      <c r="E21" s="203">
        <v>123307</v>
      </c>
      <c r="F21" s="204">
        <v>-19.29483529357864</v>
      </c>
    </row>
    <row r="22" spans="1:7" ht="15.6" customHeight="1">
      <c r="A22" s="202" t="s">
        <v>146</v>
      </c>
      <c r="B22" s="203">
        <v>1169280</v>
      </c>
      <c r="C22" s="203">
        <v>1604091</v>
      </c>
      <c r="D22" s="203">
        <v>1169280</v>
      </c>
      <c r="E22" s="203">
        <v>1604091</v>
      </c>
      <c r="F22" s="204">
        <v>37.186217159277497</v>
      </c>
    </row>
    <row r="23" spans="1:7" ht="15.6" customHeight="1">
      <c r="A23" s="202" t="s">
        <v>165</v>
      </c>
      <c r="B23" s="203">
        <v>10354</v>
      </c>
      <c r="C23" s="203">
        <v>242938</v>
      </c>
      <c r="D23" s="203">
        <v>10354</v>
      </c>
      <c r="E23" s="203">
        <v>242938</v>
      </c>
      <c r="F23" s="204">
        <v>2246.3202627004061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942</v>
      </c>
      <c r="C27" s="203">
        <v>1636</v>
      </c>
      <c r="D27" s="203">
        <v>942</v>
      </c>
      <c r="E27" s="203">
        <v>1636</v>
      </c>
      <c r="F27" s="204">
        <v>73.673036093418261</v>
      </c>
    </row>
    <row r="28" spans="1:7" ht="15.6" customHeight="1">
      <c r="A28" s="202" t="s">
        <v>177</v>
      </c>
      <c r="B28" s="203">
        <v>50484</v>
      </c>
      <c r="C28" s="203">
        <v>74780</v>
      </c>
      <c r="D28" s="203">
        <v>50484</v>
      </c>
      <c r="E28" s="203">
        <v>74780</v>
      </c>
      <c r="F28" s="204">
        <v>48.126138974724647</v>
      </c>
    </row>
    <row r="29" spans="1:7" ht="15.6" customHeight="1">
      <c r="A29" s="202" t="s">
        <v>178</v>
      </c>
      <c r="B29" s="203">
        <v>17082</v>
      </c>
      <c r="C29" s="203">
        <v>24001</v>
      </c>
      <c r="D29" s="203">
        <v>17082</v>
      </c>
      <c r="E29" s="203">
        <v>24001</v>
      </c>
      <c r="F29" s="204">
        <v>40.504624751200083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34705</v>
      </c>
      <c r="C31" s="203">
        <v>20274</v>
      </c>
      <c r="D31" s="203">
        <v>34705</v>
      </c>
      <c r="E31" s="203">
        <v>20274</v>
      </c>
      <c r="F31" s="204">
        <v>-41.581904624693848</v>
      </c>
    </row>
    <row r="32" spans="1:7" ht="15.6" customHeight="1">
      <c r="A32" s="202" t="s">
        <v>181</v>
      </c>
      <c r="B32" s="203">
        <v>2758801</v>
      </c>
      <c r="C32" s="203">
        <v>2397925</v>
      </c>
      <c r="D32" s="203">
        <v>2758801</v>
      </c>
      <c r="E32" s="203">
        <v>2397925</v>
      </c>
      <c r="F32" s="204">
        <v>-13.080899999673781</v>
      </c>
    </row>
    <row r="33" spans="1:6" ht="15.6" customHeight="1">
      <c r="A33" s="202" t="s">
        <v>182</v>
      </c>
      <c r="B33" s="203">
        <v>21243</v>
      </c>
      <c r="C33" s="203">
        <v>31294</v>
      </c>
      <c r="D33" s="203">
        <v>21243</v>
      </c>
      <c r="E33" s="203">
        <v>31294</v>
      </c>
      <c r="F33" s="204">
        <v>47.314409452525517</v>
      </c>
    </row>
    <row r="34" spans="1:6" ht="15.6" customHeight="1">
      <c r="A34" s="202" t="s">
        <v>183</v>
      </c>
      <c r="B34" s="203">
        <v>50</v>
      </c>
      <c r="C34" s="203">
        <v>2246</v>
      </c>
      <c r="D34" s="203">
        <v>50</v>
      </c>
      <c r="E34" s="203">
        <v>2246</v>
      </c>
      <c r="F34" s="204">
        <v>4392</v>
      </c>
    </row>
    <row r="35" spans="1:6" ht="15.6" customHeight="1">
      <c r="A35" s="170" t="s">
        <v>153</v>
      </c>
      <c r="B35" s="90">
        <f>SUM(B7:B34)</f>
        <v>12174436</v>
      </c>
      <c r="C35" s="91">
        <f>SUM(C7:C34)</f>
        <v>11251101</v>
      </c>
      <c r="D35" s="192">
        <f>SUM(D7:D34)</f>
        <v>12174436</v>
      </c>
      <c r="E35" s="192">
        <f>SUM(E7:E34)</f>
        <v>11251101</v>
      </c>
      <c r="F35" s="191">
        <f>E35*100/D35-100</f>
        <v>-7.5842117039343719</v>
      </c>
    </row>
    <row r="36" spans="1:6" ht="15.6" customHeight="1">
      <c r="A36" s="87" t="s">
        <v>65</v>
      </c>
      <c r="B36" s="86"/>
      <c r="D36" s="27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42F0C-1B59-4EDD-B922-8BEED14AB2EC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66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297</v>
      </c>
      <c r="C8" s="203">
        <v>5249</v>
      </c>
      <c r="D8" s="203">
        <v>297</v>
      </c>
      <c r="E8" s="203">
        <v>5249</v>
      </c>
      <c r="F8" s="204">
        <v>1667.340067340067</v>
      </c>
      <c r="G8" s="20"/>
    </row>
    <row r="9" spans="1:14" ht="15.6" customHeight="1">
      <c r="A9" s="202" t="s">
        <v>8</v>
      </c>
      <c r="B9" s="203">
        <v>0</v>
      </c>
      <c r="C9" s="203">
        <v>15</v>
      </c>
      <c r="D9" s="203">
        <v>0</v>
      </c>
      <c r="E9" s="203">
        <v>15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3989965</v>
      </c>
      <c r="C11" s="203">
        <v>3804678</v>
      </c>
      <c r="D11" s="203">
        <v>3989965</v>
      </c>
      <c r="E11" s="203">
        <v>3804678</v>
      </c>
      <c r="F11" s="204">
        <v>-4.64382519646162</v>
      </c>
    </row>
    <row r="12" spans="1:14" ht="15.6" customHeight="1">
      <c r="A12" s="202" t="s">
        <v>6</v>
      </c>
      <c r="B12" s="203">
        <v>15917</v>
      </c>
      <c r="C12" s="203">
        <v>16749</v>
      </c>
      <c r="D12" s="203">
        <v>15917</v>
      </c>
      <c r="E12" s="203">
        <v>16749</v>
      </c>
      <c r="F12" s="204">
        <v>5.2271156624992159</v>
      </c>
    </row>
    <row r="13" spans="1:14" ht="15.6" customHeight="1">
      <c r="A13" s="202" t="s">
        <v>175</v>
      </c>
      <c r="B13" s="203">
        <v>0</v>
      </c>
      <c r="C13" s="203">
        <v>5</v>
      </c>
      <c r="D13" s="203">
        <v>0</v>
      </c>
      <c r="E13" s="203">
        <v>5</v>
      </c>
      <c r="F13" s="204" t="s">
        <v>151</v>
      </c>
    </row>
    <row r="14" spans="1:14" ht="15.6" customHeight="1">
      <c r="A14" s="202" t="s">
        <v>148</v>
      </c>
      <c r="B14" s="203">
        <v>1705021</v>
      </c>
      <c r="C14" s="203">
        <v>1324539</v>
      </c>
      <c r="D14" s="203">
        <v>1705021</v>
      </c>
      <c r="E14" s="203">
        <v>1324539</v>
      </c>
      <c r="F14" s="204">
        <v>-22.315384971798</v>
      </c>
    </row>
    <row r="15" spans="1:14" ht="15.6" customHeight="1">
      <c r="A15" s="202" t="s">
        <v>145</v>
      </c>
      <c r="B15" s="203">
        <v>4973</v>
      </c>
      <c r="C15" s="203">
        <v>3998</v>
      </c>
      <c r="D15" s="203">
        <v>4973</v>
      </c>
      <c r="E15" s="203">
        <v>3998</v>
      </c>
      <c r="F15" s="204">
        <v>-19.605871707218981</v>
      </c>
    </row>
    <row r="16" spans="1:14" ht="15.6" customHeight="1">
      <c r="A16" s="202" t="s">
        <v>144</v>
      </c>
      <c r="B16" s="203">
        <v>0</v>
      </c>
      <c r="C16" s="203">
        <v>1445</v>
      </c>
      <c r="D16" s="203">
        <v>0</v>
      </c>
      <c r="E16" s="203">
        <v>1445</v>
      </c>
      <c r="F16" s="204" t="s">
        <v>151</v>
      </c>
      <c r="G16" s="15"/>
    </row>
    <row r="17" spans="1:7" ht="15.6" customHeight="1">
      <c r="A17" s="202" t="s">
        <v>150</v>
      </c>
      <c r="B17" s="203">
        <v>103</v>
      </c>
      <c r="C17" s="203">
        <v>285</v>
      </c>
      <c r="D17" s="203">
        <v>103</v>
      </c>
      <c r="E17" s="203">
        <v>285</v>
      </c>
      <c r="F17" s="204">
        <v>176.69902912621359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209</v>
      </c>
      <c r="C19" s="203">
        <v>306</v>
      </c>
      <c r="D19" s="203">
        <v>209</v>
      </c>
      <c r="E19" s="203">
        <v>306</v>
      </c>
      <c r="F19" s="204">
        <v>46.411483253588528</v>
      </c>
    </row>
    <row r="20" spans="1:7" ht="15.6" customHeight="1">
      <c r="A20" s="202" t="s">
        <v>142</v>
      </c>
      <c r="B20" s="203">
        <v>8</v>
      </c>
      <c r="C20" s="203">
        <v>49</v>
      </c>
      <c r="D20" s="203">
        <v>8</v>
      </c>
      <c r="E20" s="203">
        <v>49</v>
      </c>
      <c r="F20" s="204">
        <v>512.5</v>
      </c>
    </row>
    <row r="21" spans="1:7" ht="15.6" customHeight="1">
      <c r="A21" s="202" t="s">
        <v>149</v>
      </c>
      <c r="B21" s="203">
        <v>10261</v>
      </c>
      <c r="C21" s="203">
        <v>10306</v>
      </c>
      <c r="D21" s="203">
        <v>10261</v>
      </c>
      <c r="E21" s="203">
        <v>10306</v>
      </c>
      <c r="F21" s="204">
        <v>0.43855374719812801</v>
      </c>
    </row>
    <row r="22" spans="1:7" ht="15.6" customHeight="1">
      <c r="A22" s="202" t="s">
        <v>146</v>
      </c>
      <c r="B22" s="203">
        <v>892237</v>
      </c>
      <c r="C22" s="203">
        <v>1112140</v>
      </c>
      <c r="D22" s="203">
        <v>892237</v>
      </c>
      <c r="E22" s="203">
        <v>1112140</v>
      </c>
      <c r="F22" s="204">
        <v>24.646254302388272</v>
      </c>
    </row>
    <row r="23" spans="1:7" ht="15.6" customHeight="1">
      <c r="A23" s="202" t="s">
        <v>165</v>
      </c>
      <c r="B23" s="203">
        <v>4</v>
      </c>
      <c r="C23" s="203">
        <v>234359</v>
      </c>
      <c r="D23" s="203">
        <v>4</v>
      </c>
      <c r="E23" s="203">
        <v>234359</v>
      </c>
      <c r="F23" s="204">
        <v>5858875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46394</v>
      </c>
      <c r="C28" s="203">
        <v>71549</v>
      </c>
      <c r="D28" s="203">
        <v>46394</v>
      </c>
      <c r="E28" s="203">
        <v>71549</v>
      </c>
      <c r="F28" s="204">
        <v>54.220373324136737</v>
      </c>
    </row>
    <row r="29" spans="1:7" ht="15.6" customHeight="1">
      <c r="A29" s="202" t="s">
        <v>178</v>
      </c>
      <c r="B29" s="203">
        <v>15623</v>
      </c>
      <c r="C29" s="203">
        <v>23548</v>
      </c>
      <c r="D29" s="203">
        <v>15623</v>
      </c>
      <c r="E29" s="203">
        <v>23548</v>
      </c>
      <c r="F29" s="204">
        <v>50.726492991102873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2736747</v>
      </c>
      <c r="C32" s="203">
        <v>2351250</v>
      </c>
      <c r="D32" s="203">
        <v>2736747</v>
      </c>
      <c r="E32" s="203">
        <v>2351250</v>
      </c>
      <c r="F32" s="204">
        <v>-14.085956794690929</v>
      </c>
    </row>
    <row r="33" spans="1:6" ht="15.6" customHeight="1">
      <c r="A33" s="202" t="s">
        <v>182</v>
      </c>
      <c r="B33" s="203">
        <v>8651</v>
      </c>
      <c r="C33" s="203">
        <v>21298</v>
      </c>
      <c r="D33" s="203">
        <v>8651</v>
      </c>
      <c r="E33" s="203">
        <v>21298</v>
      </c>
      <c r="F33" s="204">
        <v>146.1911917697376</v>
      </c>
    </row>
    <row r="34" spans="1:6" ht="15.6" customHeight="1">
      <c r="A34" s="202" t="s">
        <v>183</v>
      </c>
      <c r="B34" s="203">
        <v>50</v>
      </c>
      <c r="C34" s="203">
        <v>0</v>
      </c>
      <c r="D34" s="203">
        <v>50</v>
      </c>
      <c r="E34" s="203">
        <v>0</v>
      </c>
      <c r="F34" s="204">
        <v>-100</v>
      </c>
    </row>
    <row r="35" spans="1:6" ht="15.6" customHeight="1">
      <c r="A35" s="170" t="s">
        <v>153</v>
      </c>
      <c r="B35" s="90">
        <f>SUM(B7:B34)</f>
        <v>9426460</v>
      </c>
      <c r="C35" s="91">
        <f>SUM(C7:C34)</f>
        <v>8981768</v>
      </c>
      <c r="D35" s="90">
        <f>SUM(D7:D34)</f>
        <v>9426460</v>
      </c>
      <c r="E35" s="92">
        <f>SUM(E7:E34)</f>
        <v>8981768</v>
      </c>
      <c r="F35" s="154">
        <f>E35*100/D35-100</f>
        <v>-4.7174867341504694</v>
      </c>
    </row>
    <row r="36" spans="1:6" ht="15.6" customHeight="1">
      <c r="A36" s="87" t="s">
        <v>65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78057-5ADB-4C13-890B-DCF36386406A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67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6210</v>
      </c>
      <c r="C8" s="203">
        <v>4382</v>
      </c>
      <c r="D8" s="203">
        <v>6210</v>
      </c>
      <c r="E8" s="203">
        <v>4382</v>
      </c>
      <c r="F8" s="204">
        <v>-29.43639291465378</v>
      </c>
      <c r="G8" s="20"/>
    </row>
    <row r="9" spans="1:14" ht="15.6" customHeight="1">
      <c r="A9" s="202" t="s">
        <v>8</v>
      </c>
      <c r="B9" s="203">
        <v>60781</v>
      </c>
      <c r="C9" s="203">
        <v>86690</v>
      </c>
      <c r="D9" s="203">
        <v>60781</v>
      </c>
      <c r="E9" s="203">
        <v>86690</v>
      </c>
      <c r="F9" s="204">
        <v>42.626807719517608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1054068</v>
      </c>
      <c r="C11" s="203">
        <v>1114227</v>
      </c>
      <c r="D11" s="203">
        <v>1054068</v>
      </c>
      <c r="E11" s="203">
        <v>1114227</v>
      </c>
      <c r="F11" s="204">
        <v>5.7073167955008586</v>
      </c>
    </row>
    <row r="12" spans="1:14" ht="15.6" customHeight="1">
      <c r="A12" s="202" t="s">
        <v>6</v>
      </c>
      <c r="B12" s="203">
        <v>68593</v>
      </c>
      <c r="C12" s="203">
        <v>85216</v>
      </c>
      <c r="D12" s="203">
        <v>68593</v>
      </c>
      <c r="E12" s="203">
        <v>85216</v>
      </c>
      <c r="F12" s="204">
        <v>24.234251308442548</v>
      </c>
    </row>
    <row r="13" spans="1:14" ht="15.6" customHeight="1">
      <c r="A13" s="202" t="s">
        <v>175</v>
      </c>
      <c r="B13" s="203">
        <v>971240</v>
      </c>
      <c r="C13" s="203">
        <v>1058716</v>
      </c>
      <c r="D13" s="203">
        <v>971240</v>
      </c>
      <c r="E13" s="203">
        <v>1058716</v>
      </c>
      <c r="F13" s="204">
        <v>9.0066306989003806</v>
      </c>
    </row>
    <row r="14" spans="1:14" ht="15.6" customHeight="1">
      <c r="A14" s="202" t="s">
        <v>148</v>
      </c>
      <c r="B14" s="203">
        <v>842985</v>
      </c>
      <c r="C14" s="203">
        <v>826313</v>
      </c>
      <c r="D14" s="203">
        <v>842985</v>
      </c>
      <c r="E14" s="203">
        <v>826313</v>
      </c>
      <c r="F14" s="204">
        <v>-1.9777338861308349</v>
      </c>
    </row>
    <row r="15" spans="1:14" ht="15.6" customHeight="1">
      <c r="A15" s="202" t="s">
        <v>145</v>
      </c>
      <c r="B15" s="203">
        <v>46098</v>
      </c>
      <c r="C15" s="203">
        <v>89132</v>
      </c>
      <c r="D15" s="203">
        <v>46098</v>
      </c>
      <c r="E15" s="203">
        <v>89132</v>
      </c>
      <c r="F15" s="204">
        <v>93.353290815219736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6149</v>
      </c>
      <c r="C17" s="203">
        <v>0</v>
      </c>
      <c r="D17" s="203">
        <v>6149</v>
      </c>
      <c r="E17" s="203">
        <v>0</v>
      </c>
      <c r="F17" s="204">
        <v>-100</v>
      </c>
      <c r="G17" s="16"/>
    </row>
    <row r="18" spans="1:7" ht="15.6" customHeight="1">
      <c r="A18" s="202" t="s">
        <v>147</v>
      </c>
      <c r="B18" s="203">
        <v>46545</v>
      </c>
      <c r="C18" s="203">
        <v>50251</v>
      </c>
      <c r="D18" s="203">
        <v>46545</v>
      </c>
      <c r="E18" s="203">
        <v>50251</v>
      </c>
      <c r="F18" s="204">
        <v>7.962187130733696</v>
      </c>
    </row>
    <row r="19" spans="1:7" ht="15.6" customHeight="1">
      <c r="A19" s="202" t="s">
        <v>143</v>
      </c>
      <c r="B19" s="203">
        <v>1135</v>
      </c>
      <c r="C19" s="203">
        <v>3187</v>
      </c>
      <c r="D19" s="203">
        <v>1135</v>
      </c>
      <c r="E19" s="203">
        <v>3187</v>
      </c>
      <c r="F19" s="204">
        <v>180.79295154185019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58406</v>
      </c>
      <c r="C21" s="203">
        <v>44972</v>
      </c>
      <c r="D21" s="203">
        <v>58406</v>
      </c>
      <c r="E21" s="203">
        <v>44972</v>
      </c>
      <c r="F21" s="204">
        <v>-23.001061534773829</v>
      </c>
    </row>
    <row r="22" spans="1:7" ht="15.6" customHeight="1">
      <c r="A22" s="202" t="s">
        <v>146</v>
      </c>
      <c r="B22" s="203">
        <v>420046</v>
      </c>
      <c r="C22" s="203">
        <v>487236</v>
      </c>
      <c r="D22" s="203">
        <v>420046</v>
      </c>
      <c r="E22" s="203">
        <v>487236</v>
      </c>
      <c r="F22" s="204">
        <v>15.9958671193155</v>
      </c>
    </row>
    <row r="23" spans="1:7" ht="15.6" customHeight="1">
      <c r="A23" s="202" t="s">
        <v>165</v>
      </c>
      <c r="B23" s="203">
        <v>62165</v>
      </c>
      <c r="C23" s="203">
        <v>35559</v>
      </c>
      <c r="D23" s="203">
        <v>62165</v>
      </c>
      <c r="E23" s="203">
        <v>35559</v>
      </c>
      <c r="F23" s="204">
        <v>-42.799002654226648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36026</v>
      </c>
      <c r="C25" s="203">
        <v>39701</v>
      </c>
      <c r="D25" s="203">
        <v>36026</v>
      </c>
      <c r="E25" s="203">
        <v>39701</v>
      </c>
      <c r="F25" s="204">
        <v>10.200965969022381</v>
      </c>
    </row>
    <row r="26" spans="1:7" ht="15.6" customHeight="1">
      <c r="A26" s="202" t="s">
        <v>152</v>
      </c>
      <c r="B26" s="203">
        <v>43246</v>
      </c>
      <c r="C26" s="203">
        <v>56869</v>
      </c>
      <c r="D26" s="203">
        <v>43246</v>
      </c>
      <c r="E26" s="203">
        <v>56869</v>
      </c>
      <c r="F26" s="204">
        <v>31.501179299819629</v>
      </c>
    </row>
    <row r="27" spans="1:7" ht="15.6" customHeight="1">
      <c r="A27" s="202" t="s">
        <v>173</v>
      </c>
      <c r="B27" s="203">
        <v>46489</v>
      </c>
      <c r="C27" s="203">
        <v>34473</v>
      </c>
      <c r="D27" s="203">
        <v>46489</v>
      </c>
      <c r="E27" s="203">
        <v>34473</v>
      </c>
      <c r="F27" s="204">
        <v>-25.846974553120091</v>
      </c>
    </row>
    <row r="28" spans="1:7" ht="15.6" customHeight="1">
      <c r="A28" s="202" t="s">
        <v>177</v>
      </c>
      <c r="B28" s="203">
        <v>439318</v>
      </c>
      <c r="C28" s="203">
        <v>439884</v>
      </c>
      <c r="D28" s="203">
        <v>439318</v>
      </c>
      <c r="E28" s="203">
        <v>439884</v>
      </c>
      <c r="F28" s="204">
        <v>0.12883605952863769</v>
      </c>
    </row>
    <row r="29" spans="1:7" ht="15.6" customHeight="1">
      <c r="A29" s="202" t="s">
        <v>178</v>
      </c>
      <c r="B29" s="203">
        <v>203581</v>
      </c>
      <c r="C29" s="203">
        <v>123602</v>
      </c>
      <c r="D29" s="203">
        <v>203581</v>
      </c>
      <c r="E29" s="203">
        <v>123602</v>
      </c>
      <c r="F29" s="204">
        <v>-39.286082689445479</v>
      </c>
    </row>
    <row r="30" spans="1:7" ht="15.6" customHeight="1">
      <c r="A30" s="202" t="s">
        <v>179</v>
      </c>
      <c r="B30" s="203">
        <v>14923</v>
      </c>
      <c r="C30" s="203">
        <v>14429</v>
      </c>
      <c r="D30" s="203">
        <v>14923</v>
      </c>
      <c r="E30" s="203">
        <v>14429</v>
      </c>
      <c r="F30" s="204">
        <v>-3.3103263418883562</v>
      </c>
    </row>
    <row r="31" spans="1:7" ht="15.6" customHeight="1">
      <c r="A31" s="202" t="s">
        <v>180</v>
      </c>
      <c r="B31" s="203">
        <v>37469</v>
      </c>
      <c r="C31" s="203">
        <v>28973</v>
      </c>
      <c r="D31" s="203">
        <v>37469</v>
      </c>
      <c r="E31" s="203">
        <v>28973</v>
      </c>
      <c r="F31" s="204">
        <v>-22.674744455416469</v>
      </c>
    </row>
    <row r="32" spans="1:7" ht="15.6" customHeight="1">
      <c r="A32" s="202" t="s">
        <v>181</v>
      </c>
      <c r="B32" s="203">
        <v>1056792</v>
      </c>
      <c r="C32" s="203">
        <v>1025942</v>
      </c>
      <c r="D32" s="203">
        <v>1056792</v>
      </c>
      <c r="E32" s="203">
        <v>1025942</v>
      </c>
      <c r="F32" s="204">
        <v>-2.919212106071968</v>
      </c>
    </row>
    <row r="33" spans="1:6" ht="15.6" customHeight="1">
      <c r="A33" s="202" t="s">
        <v>182</v>
      </c>
      <c r="B33" s="203">
        <v>130578</v>
      </c>
      <c r="C33" s="203">
        <v>79942</v>
      </c>
      <c r="D33" s="203">
        <v>130578</v>
      </c>
      <c r="E33" s="203">
        <v>79942</v>
      </c>
      <c r="F33" s="204">
        <v>-38.778354699872871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5652843</v>
      </c>
      <c r="C35" s="91">
        <f>SUM(C7:C34)</f>
        <v>5729696</v>
      </c>
      <c r="D35" s="90">
        <f>SUM(D7:D34)</f>
        <v>5652843</v>
      </c>
      <c r="E35" s="92">
        <f>SUM(E7:E34)</f>
        <v>5729696</v>
      </c>
      <c r="F35" s="154">
        <f>E35*100/D35-100</f>
        <v>1.3595459842065338</v>
      </c>
    </row>
    <row r="36" spans="1:6" ht="15.6" customHeight="1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B3B2E-A370-4039-8428-5931AFAB1220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70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232</v>
      </c>
      <c r="C8" s="203">
        <v>42</v>
      </c>
      <c r="D8" s="203">
        <v>232</v>
      </c>
      <c r="E8" s="203">
        <v>42</v>
      </c>
      <c r="F8" s="204">
        <v>-81.896551724137936</v>
      </c>
      <c r="G8" s="20"/>
    </row>
    <row r="9" spans="1:14" ht="15.6" customHeight="1">
      <c r="A9" s="202" t="s">
        <v>8</v>
      </c>
      <c r="B9" s="203">
        <v>3102</v>
      </c>
      <c r="C9" s="203">
        <v>4507</v>
      </c>
      <c r="D9" s="203">
        <v>3102</v>
      </c>
      <c r="E9" s="203">
        <v>4507</v>
      </c>
      <c r="F9" s="204">
        <v>45.293359123146359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43635</v>
      </c>
      <c r="C11" s="203">
        <v>45854</v>
      </c>
      <c r="D11" s="203">
        <v>43635</v>
      </c>
      <c r="E11" s="203">
        <v>45854</v>
      </c>
      <c r="F11" s="204">
        <v>5.0853672510599353</v>
      </c>
    </row>
    <row r="12" spans="1:14" ht="15.6" customHeight="1">
      <c r="A12" s="202" t="s">
        <v>6</v>
      </c>
      <c r="B12" s="203">
        <v>2237</v>
      </c>
      <c r="C12" s="203">
        <v>2948</v>
      </c>
      <c r="D12" s="203">
        <v>2237</v>
      </c>
      <c r="E12" s="203">
        <v>2948</v>
      </c>
      <c r="F12" s="204">
        <v>31.78363880196693</v>
      </c>
    </row>
    <row r="13" spans="1:14" ht="15.6" customHeight="1">
      <c r="A13" s="202" t="s">
        <v>175</v>
      </c>
      <c r="B13" s="203">
        <v>45193</v>
      </c>
      <c r="C13" s="203">
        <v>48401</v>
      </c>
      <c r="D13" s="203">
        <v>45193</v>
      </c>
      <c r="E13" s="203">
        <v>48401</v>
      </c>
      <c r="F13" s="204">
        <v>7.0984444493616206</v>
      </c>
    </row>
    <row r="14" spans="1:14" ht="15.6" customHeight="1">
      <c r="A14" s="202" t="s">
        <v>148</v>
      </c>
      <c r="B14" s="203">
        <v>30213</v>
      </c>
      <c r="C14" s="203">
        <v>29669</v>
      </c>
      <c r="D14" s="203">
        <v>30213</v>
      </c>
      <c r="E14" s="203">
        <v>29669</v>
      </c>
      <c r="F14" s="204">
        <v>-1.8005494323635529</v>
      </c>
    </row>
    <row r="15" spans="1:14" ht="15.6" customHeight="1">
      <c r="A15" s="202" t="s">
        <v>145</v>
      </c>
      <c r="B15" s="203">
        <v>1509</v>
      </c>
      <c r="C15" s="203">
        <v>3337</v>
      </c>
      <c r="D15" s="203">
        <v>1509</v>
      </c>
      <c r="E15" s="203">
        <v>3337</v>
      </c>
      <c r="F15" s="204">
        <v>121.1398277004639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2676</v>
      </c>
      <c r="C18" s="203">
        <v>2740</v>
      </c>
      <c r="D18" s="203">
        <v>2676</v>
      </c>
      <c r="E18" s="203">
        <v>2740</v>
      </c>
      <c r="F18" s="204">
        <v>2.3916292974588909</v>
      </c>
    </row>
    <row r="19" spans="1:7" ht="15.6" customHeight="1">
      <c r="A19" s="202" t="s">
        <v>143</v>
      </c>
      <c r="B19" s="203">
        <v>2</v>
      </c>
      <c r="C19" s="203">
        <v>0</v>
      </c>
      <c r="D19" s="203">
        <v>2</v>
      </c>
      <c r="E19" s="203">
        <v>0</v>
      </c>
      <c r="F19" s="204">
        <v>-100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2920</v>
      </c>
      <c r="C21" s="203">
        <v>2246</v>
      </c>
      <c r="D21" s="203">
        <v>2920</v>
      </c>
      <c r="E21" s="203">
        <v>2246</v>
      </c>
      <c r="F21" s="204">
        <v>-23.082191780821919</v>
      </c>
    </row>
    <row r="22" spans="1:7" ht="15.6" customHeight="1">
      <c r="A22" s="202" t="s">
        <v>146</v>
      </c>
      <c r="B22" s="203">
        <v>28460</v>
      </c>
      <c r="C22" s="203">
        <v>29329</v>
      </c>
      <c r="D22" s="203">
        <v>28460</v>
      </c>
      <c r="E22" s="203">
        <v>29329</v>
      </c>
      <c r="F22" s="204">
        <v>3.0534082923401229</v>
      </c>
    </row>
    <row r="23" spans="1:7" ht="15.6" customHeight="1">
      <c r="A23" s="202" t="s">
        <v>165</v>
      </c>
      <c r="B23" s="203">
        <v>3284</v>
      </c>
      <c r="C23" s="203">
        <v>2036</v>
      </c>
      <c r="D23" s="203">
        <v>3284</v>
      </c>
      <c r="E23" s="203">
        <v>2036</v>
      </c>
      <c r="F23" s="204">
        <v>-38.002436053593179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2331</v>
      </c>
      <c r="C25" s="203">
        <v>2506</v>
      </c>
      <c r="D25" s="203">
        <v>2331</v>
      </c>
      <c r="E25" s="203">
        <v>2506</v>
      </c>
      <c r="F25" s="204">
        <v>7.5075075075075119</v>
      </c>
    </row>
    <row r="26" spans="1:7" ht="15.6" customHeight="1">
      <c r="A26" s="202" t="s">
        <v>152</v>
      </c>
      <c r="B26" s="203">
        <v>1760</v>
      </c>
      <c r="C26" s="203">
        <v>2240</v>
      </c>
      <c r="D26" s="203">
        <v>1760</v>
      </c>
      <c r="E26" s="203">
        <v>2240</v>
      </c>
      <c r="F26" s="204">
        <v>27.27272727272727</v>
      </c>
    </row>
    <row r="27" spans="1:7" ht="15.6" customHeight="1">
      <c r="A27" s="202" t="s">
        <v>173</v>
      </c>
      <c r="B27" s="203">
        <v>280</v>
      </c>
      <c r="C27" s="203">
        <v>262</v>
      </c>
      <c r="D27" s="203">
        <v>280</v>
      </c>
      <c r="E27" s="203">
        <v>262</v>
      </c>
      <c r="F27" s="204">
        <v>-6.4285714285714306</v>
      </c>
    </row>
    <row r="28" spans="1:7" ht="15.6" customHeight="1">
      <c r="A28" s="202" t="s">
        <v>177</v>
      </c>
      <c r="B28" s="203">
        <v>26276</v>
      </c>
      <c r="C28" s="203">
        <v>25474</v>
      </c>
      <c r="D28" s="203">
        <v>26276</v>
      </c>
      <c r="E28" s="203">
        <v>25474</v>
      </c>
      <c r="F28" s="204">
        <v>-3.052214949002888</v>
      </c>
    </row>
    <row r="29" spans="1:7" ht="15.6" customHeight="1">
      <c r="A29" s="202" t="s">
        <v>178</v>
      </c>
      <c r="B29" s="203">
        <v>5661</v>
      </c>
      <c r="C29" s="203">
        <v>3047</v>
      </c>
      <c r="D29" s="203">
        <v>5661</v>
      </c>
      <c r="E29" s="203">
        <v>3047</v>
      </c>
      <c r="F29" s="204">
        <v>-46.175587352057939</v>
      </c>
    </row>
    <row r="30" spans="1:7" ht="15.6" customHeight="1">
      <c r="A30" s="202" t="s">
        <v>179</v>
      </c>
      <c r="B30" s="203">
        <v>676</v>
      </c>
      <c r="C30" s="203">
        <v>727</v>
      </c>
      <c r="D30" s="203">
        <v>676</v>
      </c>
      <c r="E30" s="203">
        <v>727</v>
      </c>
      <c r="F30" s="204">
        <v>7.5443786982248477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38455</v>
      </c>
      <c r="C32" s="203">
        <v>38595</v>
      </c>
      <c r="D32" s="203">
        <v>38455</v>
      </c>
      <c r="E32" s="203">
        <v>38595</v>
      </c>
      <c r="F32" s="204">
        <v>0.3640618905213841</v>
      </c>
    </row>
    <row r="33" spans="1:6" ht="15.6" customHeight="1">
      <c r="A33" s="202" t="s">
        <v>182</v>
      </c>
      <c r="B33" s="203">
        <v>1824</v>
      </c>
      <c r="C33" s="203">
        <v>1304</v>
      </c>
      <c r="D33" s="203">
        <v>1824</v>
      </c>
      <c r="E33" s="203">
        <v>1304</v>
      </c>
      <c r="F33" s="204">
        <v>-28.508771929824562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240726</v>
      </c>
      <c r="C35" s="91">
        <f>SUM(C7:C34)</f>
        <v>245264</v>
      </c>
      <c r="D35" s="192">
        <f>SUM(D7:D34)</f>
        <v>240726</v>
      </c>
      <c r="E35" s="192">
        <f>SUM(E7:E34)</f>
        <v>245264</v>
      </c>
      <c r="F35" s="154">
        <f>E35*100/D35-100</f>
        <v>1.8851308126251354</v>
      </c>
    </row>
    <row r="36" spans="1:6" ht="15.6" customHeight="1">
      <c r="A36" s="87" t="s">
        <v>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54E56-2E21-488F-805F-CF2841462E77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19"/>
      <c r="H1" s="14"/>
      <c r="I1" s="14"/>
      <c r="J1" s="14"/>
      <c r="K1" s="14"/>
      <c r="L1" s="14"/>
      <c r="M1" s="14"/>
    </row>
    <row r="2" spans="2:13" ht="18.75">
      <c r="H2" s="13"/>
      <c r="I2" s="13"/>
      <c r="J2" s="13"/>
      <c r="K2" s="13"/>
      <c r="L2" s="13"/>
      <c r="M2" s="13"/>
    </row>
    <row r="5" spans="2:13" ht="15.75">
      <c r="F5" s="25"/>
    </row>
    <row r="7" spans="2:13" ht="15.75">
      <c r="B7" s="23"/>
      <c r="C7" s="23"/>
    </row>
    <row r="8" spans="2:13" ht="15.75">
      <c r="B8" s="23"/>
      <c r="C8" s="23"/>
    </row>
    <row r="9" spans="2:13" ht="15.75">
      <c r="B9" s="23"/>
      <c r="C9" s="23"/>
    </row>
    <row r="10" spans="2:13" ht="15.75">
      <c r="B10" s="24"/>
      <c r="C10" s="24"/>
    </row>
    <row r="11" spans="2:13" ht="15.75">
      <c r="B11" s="23"/>
      <c r="C11" s="23"/>
    </row>
    <row r="12" spans="2:13" ht="15.75">
      <c r="B12" s="23"/>
      <c r="C12" s="23"/>
    </row>
    <row r="13" spans="2:13" ht="15.75">
      <c r="B13" s="23"/>
      <c r="C13" s="23"/>
    </row>
    <row r="14" spans="2:13" ht="15.75">
      <c r="B14" s="24"/>
      <c r="C14" s="24"/>
    </row>
    <row r="15" spans="2:13" ht="17.45" customHeight="1">
      <c r="B15" s="23"/>
      <c r="C15" s="23"/>
    </row>
    <row r="16" spans="2:13" ht="16.149999999999999" customHeight="1">
      <c r="B16" s="23"/>
      <c r="C16" s="26"/>
      <c r="G16" s="15"/>
    </row>
    <row r="17" spans="2:13" ht="17.45" customHeight="1">
      <c r="B17" s="24"/>
      <c r="C17" s="24"/>
      <c r="G17" s="16"/>
    </row>
    <row r="18" spans="2:13" ht="15.75">
      <c r="B18" s="23"/>
      <c r="C18" s="23"/>
    </row>
    <row r="19" spans="2:13" ht="15.75">
      <c r="B19" s="23"/>
      <c r="C19" s="23"/>
    </row>
    <row r="20" spans="2:13" ht="15.75">
      <c r="B20" s="24"/>
      <c r="C20" s="24"/>
    </row>
    <row r="21" spans="2:13" ht="15.75">
      <c r="B21" s="23"/>
      <c r="C21" s="23"/>
    </row>
    <row r="22" spans="2:13" ht="15.75">
      <c r="B22" s="24"/>
      <c r="C22" s="24"/>
    </row>
    <row r="23" spans="2:13" ht="15.75">
      <c r="B23" s="23"/>
      <c r="C23" s="23"/>
    </row>
    <row r="24" spans="2:13" ht="15.75">
      <c r="B24" s="24"/>
      <c r="C24" s="24"/>
    </row>
    <row r="25" spans="2:13" ht="15.75">
      <c r="B25" s="24"/>
      <c r="C25" s="24"/>
    </row>
    <row r="26" spans="2:13" ht="15.75">
      <c r="B26" s="24"/>
      <c r="C26" s="24"/>
    </row>
    <row r="27" spans="2:13" ht="15.75">
      <c r="B27" s="24"/>
      <c r="C27" s="24"/>
    </row>
    <row r="28" spans="2:13" ht="15.75">
      <c r="B28" s="23"/>
      <c r="C28" s="23"/>
    </row>
    <row r="29" spans="2:13" ht="15.75">
      <c r="B29" s="24"/>
      <c r="C29" s="24"/>
      <c r="M29" s="22"/>
    </row>
    <row r="30" spans="2:13" ht="15.75">
      <c r="B30" s="23"/>
      <c r="C30" s="23"/>
    </row>
    <row r="31" spans="2:13" ht="15.75">
      <c r="B31" s="23"/>
      <c r="C31" s="23"/>
    </row>
    <row r="32" spans="2:13" ht="15.75">
      <c r="B32" s="23"/>
      <c r="C32" s="23"/>
    </row>
    <row r="33" spans="2:3" ht="15.75">
      <c r="B33" s="24"/>
      <c r="C33" s="24"/>
    </row>
    <row r="34" spans="2:3" ht="15.75">
      <c r="B34" s="24"/>
      <c r="C34" s="24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C5F84-5478-4CA5-B141-3EC9C7549696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71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2</v>
      </c>
      <c r="D7" s="203">
        <v>0</v>
      </c>
      <c r="E7" s="203">
        <v>2</v>
      </c>
      <c r="F7" s="204" t="s">
        <v>151</v>
      </c>
      <c r="G7" s="51"/>
    </row>
    <row r="8" spans="1:14" ht="15.6" customHeight="1">
      <c r="A8" s="202" t="s">
        <v>11</v>
      </c>
      <c r="B8" s="203">
        <v>10634.75</v>
      </c>
      <c r="C8" s="203">
        <v>15695.25</v>
      </c>
      <c r="D8" s="203">
        <v>10634.75</v>
      </c>
      <c r="E8" s="203">
        <v>15695.25</v>
      </c>
      <c r="F8" s="204">
        <v>47.584569453912877</v>
      </c>
      <c r="G8" s="20"/>
    </row>
    <row r="9" spans="1:14" ht="15.6" customHeight="1">
      <c r="A9" s="202" t="s">
        <v>8</v>
      </c>
      <c r="B9" s="203">
        <v>1116.75</v>
      </c>
      <c r="C9" s="203">
        <v>1880</v>
      </c>
      <c r="D9" s="203">
        <v>1116.75</v>
      </c>
      <c r="E9" s="203">
        <v>1880</v>
      </c>
      <c r="F9" s="204">
        <v>68.345645847324818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372092</v>
      </c>
      <c r="C11" s="203">
        <v>356401</v>
      </c>
      <c r="D11" s="203">
        <v>372092</v>
      </c>
      <c r="E11" s="203">
        <v>356401</v>
      </c>
      <c r="F11" s="204">
        <v>-4.216967846661575</v>
      </c>
    </row>
    <row r="12" spans="1:14" ht="15.6" customHeight="1">
      <c r="A12" s="202" t="s">
        <v>6</v>
      </c>
      <c r="B12" s="203">
        <v>16301.75</v>
      </c>
      <c r="C12" s="203">
        <v>17793</v>
      </c>
      <c r="D12" s="203">
        <v>16301.75</v>
      </c>
      <c r="E12" s="203">
        <v>17793</v>
      </c>
      <c r="F12" s="204">
        <v>9.1477908813470918</v>
      </c>
    </row>
    <row r="13" spans="1:14" ht="15.6" customHeight="1">
      <c r="A13" s="202" t="s">
        <v>175</v>
      </c>
      <c r="B13" s="203">
        <v>6047</v>
      </c>
      <c r="C13" s="203">
        <v>6206</v>
      </c>
      <c r="D13" s="203">
        <v>6047</v>
      </c>
      <c r="E13" s="203">
        <v>6206</v>
      </c>
      <c r="F13" s="204">
        <v>2.6294030097568988</v>
      </c>
    </row>
    <row r="14" spans="1:14" ht="15.6" customHeight="1">
      <c r="A14" s="202" t="s">
        <v>148</v>
      </c>
      <c r="B14" s="203">
        <v>295727.75</v>
      </c>
      <c r="C14" s="203">
        <v>292201.5</v>
      </c>
      <c r="D14" s="203">
        <v>295727.75</v>
      </c>
      <c r="E14" s="203">
        <v>292201.5</v>
      </c>
      <c r="F14" s="204">
        <v>-1.1923973992971639</v>
      </c>
    </row>
    <row r="15" spans="1:14" ht="15.6" customHeight="1">
      <c r="A15" s="202" t="s">
        <v>145</v>
      </c>
      <c r="B15" s="203">
        <v>36923</v>
      </c>
      <c r="C15" s="203">
        <v>30523</v>
      </c>
      <c r="D15" s="203">
        <v>36923</v>
      </c>
      <c r="E15" s="203">
        <v>30523</v>
      </c>
      <c r="F15" s="204">
        <v>-17.333369444519679</v>
      </c>
    </row>
    <row r="16" spans="1:14" ht="15.6" customHeight="1">
      <c r="A16" s="202" t="s">
        <v>144</v>
      </c>
      <c r="B16" s="203">
        <v>2789</v>
      </c>
      <c r="C16" s="203">
        <v>4203</v>
      </c>
      <c r="D16" s="203">
        <v>2789</v>
      </c>
      <c r="E16" s="203">
        <v>4203</v>
      </c>
      <c r="F16" s="204">
        <v>50.699175331660093</v>
      </c>
      <c r="G16" s="15"/>
    </row>
    <row r="17" spans="1:7" ht="15.6" customHeight="1">
      <c r="A17" s="202" t="s">
        <v>150</v>
      </c>
      <c r="B17" s="203">
        <v>4827.25</v>
      </c>
      <c r="C17" s="203">
        <v>7314.5</v>
      </c>
      <c r="D17" s="203">
        <v>4827.25</v>
      </c>
      <c r="E17" s="203">
        <v>7314.5</v>
      </c>
      <c r="F17" s="204">
        <v>51.525195504686927</v>
      </c>
      <c r="G17" s="16"/>
    </row>
    <row r="18" spans="1:7" ht="15.6" customHeight="1">
      <c r="A18" s="202" t="s">
        <v>147</v>
      </c>
      <c r="B18" s="203">
        <v>487</v>
      </c>
      <c r="C18" s="203">
        <v>486</v>
      </c>
      <c r="D18" s="203">
        <v>487</v>
      </c>
      <c r="E18" s="203">
        <v>486</v>
      </c>
      <c r="F18" s="204">
        <v>-0.20533880903491311</v>
      </c>
    </row>
    <row r="19" spans="1:7" ht="15.6" customHeight="1">
      <c r="A19" s="202" t="s">
        <v>143</v>
      </c>
      <c r="B19" s="203">
        <v>1053</v>
      </c>
      <c r="C19" s="203">
        <v>825.75</v>
      </c>
      <c r="D19" s="203">
        <v>1053</v>
      </c>
      <c r="E19" s="203">
        <v>825.75</v>
      </c>
      <c r="F19" s="204">
        <v>-21.581196581196579</v>
      </c>
    </row>
    <row r="20" spans="1:7" ht="15.6" customHeight="1">
      <c r="A20" s="202" t="s">
        <v>142</v>
      </c>
      <c r="B20" s="203">
        <v>5190</v>
      </c>
      <c r="C20" s="203">
        <v>5669</v>
      </c>
      <c r="D20" s="203">
        <v>5190</v>
      </c>
      <c r="E20" s="203">
        <v>5669</v>
      </c>
      <c r="F20" s="204">
        <v>9.2292870905587705</v>
      </c>
    </row>
    <row r="21" spans="1:7" ht="15.6" customHeight="1">
      <c r="A21" s="202" t="s">
        <v>149</v>
      </c>
      <c r="B21" s="203">
        <v>7990.5</v>
      </c>
      <c r="C21" s="203">
        <v>8384</v>
      </c>
      <c r="D21" s="203">
        <v>7990.5</v>
      </c>
      <c r="E21" s="203">
        <v>8384</v>
      </c>
      <c r="F21" s="204">
        <v>4.9245979600775911</v>
      </c>
    </row>
    <row r="22" spans="1:7" ht="15.6" customHeight="1">
      <c r="A22" s="202" t="s">
        <v>146</v>
      </c>
      <c r="B22" s="203">
        <v>109692</v>
      </c>
      <c r="C22" s="203">
        <v>134823</v>
      </c>
      <c r="D22" s="203">
        <v>109692</v>
      </c>
      <c r="E22" s="203">
        <v>134823</v>
      </c>
      <c r="F22" s="204">
        <v>22.910513072967941</v>
      </c>
    </row>
    <row r="23" spans="1:7" ht="15.6" customHeight="1">
      <c r="A23" s="202" t="s">
        <v>165</v>
      </c>
      <c r="B23" s="203">
        <v>1815</v>
      </c>
      <c r="C23" s="203">
        <v>22376.75</v>
      </c>
      <c r="D23" s="203">
        <v>1815</v>
      </c>
      <c r="E23" s="203">
        <v>22376.75</v>
      </c>
      <c r="F23" s="204">
        <v>1132.878787878788</v>
      </c>
    </row>
    <row r="24" spans="1:7" ht="15.6" customHeight="1">
      <c r="A24" s="202" t="s">
        <v>141</v>
      </c>
      <c r="B24" s="203">
        <v>3236.75</v>
      </c>
      <c r="C24" s="203">
        <v>3462.75</v>
      </c>
      <c r="D24" s="203">
        <v>3236.75</v>
      </c>
      <c r="E24" s="203">
        <v>3462.75</v>
      </c>
      <c r="F24" s="204">
        <v>6.9823125048273766</v>
      </c>
    </row>
    <row r="25" spans="1:7" ht="15.6" customHeight="1">
      <c r="A25" s="202" t="s">
        <v>140</v>
      </c>
      <c r="B25" s="203">
        <v>501.5</v>
      </c>
      <c r="C25" s="203">
        <v>482</v>
      </c>
      <c r="D25" s="203">
        <v>501.5</v>
      </c>
      <c r="E25" s="203">
        <v>482</v>
      </c>
      <c r="F25" s="204">
        <v>-3.8883349950149579</v>
      </c>
    </row>
    <row r="26" spans="1:7" ht="15.6" customHeight="1">
      <c r="A26" s="202" t="s">
        <v>152</v>
      </c>
      <c r="B26" s="203">
        <v>27.5</v>
      </c>
      <c r="C26" s="203">
        <v>4</v>
      </c>
      <c r="D26" s="203">
        <v>27.5</v>
      </c>
      <c r="E26" s="203">
        <v>4</v>
      </c>
      <c r="F26" s="204">
        <v>-85.454545454545453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37311</v>
      </c>
      <c r="C28" s="203">
        <v>41611</v>
      </c>
      <c r="D28" s="203">
        <v>37311</v>
      </c>
      <c r="E28" s="203">
        <v>41611</v>
      </c>
      <c r="F28" s="204">
        <v>11.52475141379217</v>
      </c>
    </row>
    <row r="29" spans="1:7" ht="15.6" customHeight="1">
      <c r="A29" s="202" t="s">
        <v>178</v>
      </c>
      <c r="B29" s="203">
        <v>9155.75</v>
      </c>
      <c r="C29" s="203">
        <v>11385</v>
      </c>
      <c r="D29" s="203">
        <v>9155.75</v>
      </c>
      <c r="E29" s="203">
        <v>11385</v>
      </c>
      <c r="F29" s="204">
        <v>24.3480872675641</v>
      </c>
    </row>
    <row r="30" spans="1:7" ht="15.6" customHeight="1">
      <c r="A30" s="202" t="s">
        <v>179</v>
      </c>
      <c r="B30" s="203">
        <v>12511.75</v>
      </c>
      <c r="C30" s="203">
        <v>12377</v>
      </c>
      <c r="D30" s="203">
        <v>12511.75</v>
      </c>
      <c r="E30" s="203">
        <v>12377</v>
      </c>
      <c r="F30" s="204">
        <v>-1.076987631626267</v>
      </c>
    </row>
    <row r="31" spans="1:7" ht="15.6" customHeight="1">
      <c r="A31" s="202" t="s">
        <v>180</v>
      </c>
      <c r="B31" s="203">
        <v>1068</v>
      </c>
      <c r="C31" s="203">
        <v>835</v>
      </c>
      <c r="D31" s="203">
        <v>1068</v>
      </c>
      <c r="E31" s="203">
        <v>835</v>
      </c>
      <c r="F31" s="204">
        <v>-21.81647940074906</v>
      </c>
    </row>
    <row r="32" spans="1:7" ht="15.6" customHeight="1">
      <c r="A32" s="202" t="s">
        <v>181</v>
      </c>
      <c r="B32" s="203">
        <v>391482</v>
      </c>
      <c r="C32" s="203">
        <v>417442</v>
      </c>
      <c r="D32" s="203">
        <v>391482</v>
      </c>
      <c r="E32" s="203">
        <v>417442</v>
      </c>
      <c r="F32" s="204">
        <v>6.6312116521321514</v>
      </c>
    </row>
    <row r="33" spans="1:6" ht="15.6" customHeight="1">
      <c r="A33" s="202" t="s">
        <v>182</v>
      </c>
      <c r="B33" s="203">
        <v>17638</v>
      </c>
      <c r="C33" s="203">
        <v>18553</v>
      </c>
      <c r="D33" s="203">
        <v>17638</v>
      </c>
      <c r="E33" s="203">
        <v>18553</v>
      </c>
      <c r="F33" s="204">
        <v>5.18766300034018</v>
      </c>
    </row>
    <row r="34" spans="1:6" ht="15.6" customHeight="1">
      <c r="A34" s="202" t="s">
        <v>183</v>
      </c>
      <c r="B34" s="203">
        <v>2806.5</v>
      </c>
      <c r="C34" s="203">
        <v>2579.75</v>
      </c>
      <c r="D34" s="203">
        <v>2806.5</v>
      </c>
      <c r="E34" s="203">
        <v>2579.75</v>
      </c>
      <c r="F34" s="204">
        <v>-8.0794584001425278</v>
      </c>
    </row>
    <row r="35" spans="1:6" ht="15.6" customHeight="1">
      <c r="A35" s="170" t="s">
        <v>153</v>
      </c>
      <c r="B35" s="90">
        <f>SUM(B7:B34)</f>
        <v>1348425.5</v>
      </c>
      <c r="C35" s="91">
        <f>SUM(C7:C34)</f>
        <v>1413515.25</v>
      </c>
      <c r="D35" s="90">
        <f>SUM(D7:D34)</f>
        <v>1348425.5</v>
      </c>
      <c r="E35" s="192">
        <f>SUM(E7:E34)</f>
        <v>1413515.25</v>
      </c>
      <c r="F35" s="154">
        <f>E35*100/D35-100</f>
        <v>4.8270927833981148</v>
      </c>
    </row>
    <row r="36" spans="1:6" ht="15.6" customHeight="1">
      <c r="A36" s="87" t="s">
        <v>56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02149-1B1A-4A27-8BDF-96069EBF6DD6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73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38</v>
      </c>
      <c r="C8" s="203">
        <v>530</v>
      </c>
      <c r="D8" s="203">
        <v>38</v>
      </c>
      <c r="E8" s="203">
        <v>530</v>
      </c>
      <c r="F8" s="204">
        <v>1294.7368421052629</v>
      </c>
      <c r="G8" s="20"/>
    </row>
    <row r="9" spans="1:14" ht="15.6" customHeight="1">
      <c r="A9" s="202" t="s">
        <v>8</v>
      </c>
      <c r="B9" s="203">
        <v>0</v>
      </c>
      <c r="C9" s="203">
        <v>7</v>
      </c>
      <c r="D9" s="203">
        <v>0</v>
      </c>
      <c r="E9" s="203">
        <v>7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314859</v>
      </c>
      <c r="C11" s="203">
        <v>307639</v>
      </c>
      <c r="D11" s="203">
        <v>314859</v>
      </c>
      <c r="E11" s="203">
        <v>307639</v>
      </c>
      <c r="F11" s="204">
        <v>-2.2930899227908408</v>
      </c>
    </row>
    <row r="12" spans="1:14" ht="15.6" customHeight="1">
      <c r="A12" s="202" t="s">
        <v>6</v>
      </c>
      <c r="B12" s="203">
        <v>1619</v>
      </c>
      <c r="C12" s="203">
        <v>1497.75</v>
      </c>
      <c r="D12" s="203">
        <v>1619</v>
      </c>
      <c r="E12" s="203">
        <v>1497.75</v>
      </c>
      <c r="F12" s="204">
        <v>-7.4891908585546654</v>
      </c>
    </row>
    <row r="13" spans="1:14" ht="15.6" customHeight="1">
      <c r="A13" s="202" t="s">
        <v>175</v>
      </c>
      <c r="B13" s="203">
        <v>0</v>
      </c>
      <c r="C13" s="203">
        <v>2</v>
      </c>
      <c r="D13" s="203">
        <v>0</v>
      </c>
      <c r="E13" s="203">
        <v>2</v>
      </c>
      <c r="F13" s="204" t="s">
        <v>151</v>
      </c>
    </row>
    <row r="14" spans="1:14" ht="15.6" customHeight="1">
      <c r="A14" s="202" t="s">
        <v>148</v>
      </c>
      <c r="B14" s="203">
        <v>142361</v>
      </c>
      <c r="C14" s="203">
        <v>122502.5</v>
      </c>
      <c r="D14" s="203">
        <v>142361</v>
      </c>
      <c r="E14" s="203">
        <v>122502.5</v>
      </c>
      <c r="F14" s="204">
        <v>-13.94939625318732</v>
      </c>
    </row>
    <row r="15" spans="1:14" ht="15.6" customHeight="1">
      <c r="A15" s="202" t="s">
        <v>145</v>
      </c>
      <c r="B15" s="203">
        <v>394.75</v>
      </c>
      <c r="C15" s="203">
        <v>389</v>
      </c>
      <c r="D15" s="203">
        <v>394.75</v>
      </c>
      <c r="E15" s="203">
        <v>389</v>
      </c>
      <c r="F15" s="204">
        <v>-1.4566181127295721</v>
      </c>
    </row>
    <row r="16" spans="1:14" ht="15.6" customHeight="1">
      <c r="A16" s="202" t="s">
        <v>144</v>
      </c>
      <c r="B16" s="203">
        <v>0</v>
      </c>
      <c r="C16" s="203">
        <v>202</v>
      </c>
      <c r="D16" s="203">
        <v>0</v>
      </c>
      <c r="E16" s="203">
        <v>202</v>
      </c>
      <c r="F16" s="204" t="s">
        <v>151</v>
      </c>
      <c r="G16" s="15"/>
    </row>
    <row r="17" spans="1:7" ht="15.6" customHeight="1">
      <c r="A17" s="202" t="s">
        <v>150</v>
      </c>
      <c r="B17" s="203">
        <v>10</v>
      </c>
      <c r="C17" s="203">
        <v>20</v>
      </c>
      <c r="D17" s="203">
        <v>10</v>
      </c>
      <c r="E17" s="203">
        <v>20</v>
      </c>
      <c r="F17" s="204">
        <v>100</v>
      </c>
      <c r="G17" s="16"/>
    </row>
    <row r="18" spans="1:7" ht="15.6" customHeight="1">
      <c r="A18" s="202" t="s">
        <v>147</v>
      </c>
      <c r="B18" s="203">
        <v>0</v>
      </c>
      <c r="C18" s="203">
        <v>0</v>
      </c>
      <c r="D18" s="203">
        <v>0</v>
      </c>
      <c r="E18" s="203">
        <v>0</v>
      </c>
      <c r="F18" s="204" t="s">
        <v>151</v>
      </c>
    </row>
    <row r="19" spans="1:7" ht="15.6" customHeight="1">
      <c r="A19" s="202" t="s">
        <v>143</v>
      </c>
      <c r="B19" s="203">
        <v>30.75</v>
      </c>
      <c r="C19" s="203">
        <v>48.5</v>
      </c>
      <c r="D19" s="203">
        <v>30.75</v>
      </c>
      <c r="E19" s="203">
        <v>48.5</v>
      </c>
      <c r="F19" s="204">
        <v>57.723577235772353</v>
      </c>
    </row>
    <row r="20" spans="1:7" ht="15.6" customHeight="1">
      <c r="A20" s="202" t="s">
        <v>142</v>
      </c>
      <c r="B20" s="203">
        <v>4</v>
      </c>
      <c r="C20" s="203">
        <v>2</v>
      </c>
      <c r="D20" s="203">
        <v>4</v>
      </c>
      <c r="E20" s="203">
        <v>2</v>
      </c>
      <c r="F20" s="204">
        <v>-50</v>
      </c>
    </row>
    <row r="21" spans="1:7" ht="15.6" customHeight="1">
      <c r="A21" s="202" t="s">
        <v>149</v>
      </c>
      <c r="B21" s="203">
        <v>806</v>
      </c>
      <c r="C21" s="203">
        <v>838</v>
      </c>
      <c r="D21" s="203">
        <v>806</v>
      </c>
      <c r="E21" s="203">
        <v>838</v>
      </c>
      <c r="F21" s="204">
        <v>3.9702233250620371</v>
      </c>
    </row>
    <row r="22" spans="1:7" ht="15.6" customHeight="1">
      <c r="A22" s="202" t="s">
        <v>146</v>
      </c>
      <c r="B22" s="203">
        <v>63093</v>
      </c>
      <c r="C22" s="203">
        <v>87312</v>
      </c>
      <c r="D22" s="203">
        <v>63093</v>
      </c>
      <c r="E22" s="203">
        <v>87312</v>
      </c>
      <c r="F22" s="204">
        <v>38.386191812086913</v>
      </c>
    </row>
    <row r="23" spans="1:7" ht="15.6" customHeight="1">
      <c r="A23" s="202" t="s">
        <v>165</v>
      </c>
      <c r="B23" s="203">
        <v>2</v>
      </c>
      <c r="C23" s="203">
        <v>20235.25</v>
      </c>
      <c r="D23" s="203">
        <v>2</v>
      </c>
      <c r="E23" s="203">
        <v>20235.25</v>
      </c>
      <c r="F23" s="204">
        <v>1011662.5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2220</v>
      </c>
      <c r="C28" s="203">
        <v>4778</v>
      </c>
      <c r="D28" s="203">
        <v>2220</v>
      </c>
      <c r="E28" s="203">
        <v>4778</v>
      </c>
      <c r="F28" s="204">
        <v>115.2252252252252</v>
      </c>
    </row>
    <row r="29" spans="1:7" ht="15.6" customHeight="1">
      <c r="A29" s="202" t="s">
        <v>178</v>
      </c>
      <c r="B29" s="203">
        <v>1476.25</v>
      </c>
      <c r="C29" s="203">
        <v>1826</v>
      </c>
      <c r="D29" s="203">
        <v>1476.25</v>
      </c>
      <c r="E29" s="203">
        <v>1826</v>
      </c>
      <c r="F29" s="204">
        <v>23.691786621507191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215207</v>
      </c>
      <c r="C32" s="203">
        <v>190038</v>
      </c>
      <c r="D32" s="203">
        <v>215207</v>
      </c>
      <c r="E32" s="203">
        <v>190038</v>
      </c>
      <c r="F32" s="204">
        <v>-11.695251548509111</v>
      </c>
    </row>
    <row r="33" spans="1:6" ht="15.6" customHeight="1">
      <c r="A33" s="202" t="s">
        <v>182</v>
      </c>
      <c r="B33" s="203">
        <v>1154</v>
      </c>
      <c r="C33" s="203">
        <v>1445</v>
      </c>
      <c r="D33" s="203">
        <v>1154</v>
      </c>
      <c r="E33" s="203">
        <v>1445</v>
      </c>
      <c r="F33" s="204">
        <v>25.216637781629121</v>
      </c>
    </row>
    <row r="34" spans="1:6" ht="15.6" customHeight="1">
      <c r="A34" s="202" t="s">
        <v>183</v>
      </c>
      <c r="B34" s="203">
        <v>4</v>
      </c>
      <c r="C34" s="203">
        <v>0</v>
      </c>
      <c r="D34" s="203">
        <v>4</v>
      </c>
      <c r="E34" s="203">
        <v>0</v>
      </c>
      <c r="F34" s="204">
        <v>-100</v>
      </c>
    </row>
    <row r="35" spans="1:6" ht="15.6" customHeight="1">
      <c r="A35" s="170" t="s">
        <v>153</v>
      </c>
      <c r="B35" s="90">
        <f>SUM(B7:B34)</f>
        <v>743278.75</v>
      </c>
      <c r="C35" s="91">
        <f>SUM(C7:C34)</f>
        <v>739312</v>
      </c>
      <c r="D35" s="192">
        <f>SUM(D7:D34)</f>
        <v>743278.75</v>
      </c>
      <c r="E35" s="92">
        <f>SUM(E7:E34)</f>
        <v>739312</v>
      </c>
      <c r="F35" s="154">
        <f>E35*100/D35-100</f>
        <v>-0.53368268634075378</v>
      </c>
    </row>
    <row r="36" spans="1:6" ht="15.6" customHeight="1">
      <c r="A36" s="87" t="s">
        <v>65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718E-9816-454D-BF7B-DF27946BF96C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166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8683.5</v>
      </c>
      <c r="C8" s="203">
        <v>11820</v>
      </c>
      <c r="D8" s="203">
        <v>8683.5</v>
      </c>
      <c r="E8" s="203">
        <v>11820</v>
      </c>
      <c r="F8" s="204">
        <v>36.120228018656057</v>
      </c>
      <c r="G8" s="20"/>
    </row>
    <row r="9" spans="1:14" ht="15.6" customHeight="1">
      <c r="A9" s="202" t="s">
        <v>8</v>
      </c>
      <c r="B9" s="203">
        <v>457.75</v>
      </c>
      <c r="C9" s="203">
        <v>340</v>
      </c>
      <c r="D9" s="203">
        <v>457.75</v>
      </c>
      <c r="E9" s="203">
        <v>340</v>
      </c>
      <c r="F9" s="204">
        <v>-25.72364827962862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12192.75</v>
      </c>
      <c r="C12" s="203">
        <v>14181.75</v>
      </c>
      <c r="D12" s="203">
        <v>12192.75</v>
      </c>
      <c r="E12" s="203">
        <v>14181.75</v>
      </c>
      <c r="F12" s="204">
        <v>16.312972873223838</v>
      </c>
    </row>
    <row r="13" spans="1:14" ht="15.6" customHeight="1">
      <c r="A13" s="202" t="s">
        <v>175</v>
      </c>
      <c r="B13" s="203">
        <v>6047</v>
      </c>
      <c r="C13" s="203">
        <v>6188</v>
      </c>
      <c r="D13" s="203">
        <v>6047</v>
      </c>
      <c r="E13" s="203">
        <v>6188</v>
      </c>
      <c r="F13" s="204">
        <v>2.3317347445014041</v>
      </c>
    </row>
    <row r="14" spans="1:14" ht="15.6" customHeight="1">
      <c r="A14" s="202" t="s">
        <v>148</v>
      </c>
      <c r="B14" s="203">
        <v>16857.75</v>
      </c>
      <c r="C14" s="203">
        <v>16296.5</v>
      </c>
      <c r="D14" s="203">
        <v>16857.75</v>
      </c>
      <c r="E14" s="203">
        <v>16296.5</v>
      </c>
      <c r="F14" s="204">
        <v>-3.3293292402604209</v>
      </c>
    </row>
    <row r="15" spans="1:14" ht="15.6" customHeight="1">
      <c r="A15" s="202" t="s">
        <v>145</v>
      </c>
      <c r="B15" s="203">
        <v>1259.5</v>
      </c>
      <c r="C15" s="203">
        <v>1463.75</v>
      </c>
      <c r="D15" s="203">
        <v>1259.5</v>
      </c>
      <c r="E15" s="203">
        <v>1463.75</v>
      </c>
      <c r="F15" s="204">
        <v>16.21675267963478</v>
      </c>
    </row>
    <row r="16" spans="1:14" ht="15.6" customHeight="1">
      <c r="A16" s="202" t="s">
        <v>144</v>
      </c>
      <c r="B16" s="203">
        <v>586</v>
      </c>
      <c r="C16" s="203">
        <v>890</v>
      </c>
      <c r="D16" s="203">
        <v>586</v>
      </c>
      <c r="E16" s="203">
        <v>890</v>
      </c>
      <c r="F16" s="204">
        <v>51.877133105802052</v>
      </c>
      <c r="G16" s="15"/>
    </row>
    <row r="17" spans="1:7" ht="15.6" customHeight="1">
      <c r="A17" s="202" t="s">
        <v>150</v>
      </c>
      <c r="B17" s="203">
        <v>408.5</v>
      </c>
      <c r="C17" s="203">
        <v>201.5</v>
      </c>
      <c r="D17" s="203">
        <v>408.5</v>
      </c>
      <c r="E17" s="203">
        <v>201.5</v>
      </c>
      <c r="F17" s="204">
        <v>-50.673194614443076</v>
      </c>
      <c r="G17" s="16"/>
    </row>
    <row r="18" spans="1:7" ht="15.6" customHeight="1">
      <c r="A18" s="202" t="s">
        <v>147</v>
      </c>
      <c r="B18" s="203">
        <v>469</v>
      </c>
      <c r="C18" s="203">
        <v>470</v>
      </c>
      <c r="D18" s="203">
        <v>469</v>
      </c>
      <c r="E18" s="203">
        <v>470</v>
      </c>
      <c r="F18" s="204">
        <v>0.21321961620469659</v>
      </c>
    </row>
    <row r="19" spans="1:7" ht="15.6" customHeight="1">
      <c r="A19" s="202" t="s">
        <v>143</v>
      </c>
      <c r="B19" s="203">
        <v>173.5</v>
      </c>
      <c r="C19" s="203">
        <v>161.25</v>
      </c>
      <c r="D19" s="203">
        <v>173.5</v>
      </c>
      <c r="E19" s="203">
        <v>161.25</v>
      </c>
      <c r="F19" s="204">
        <v>-7.0605187319884664</v>
      </c>
    </row>
    <row r="20" spans="1:7" ht="15.6" customHeight="1">
      <c r="A20" s="202" t="s">
        <v>142</v>
      </c>
      <c r="B20" s="203">
        <v>460</v>
      </c>
      <c r="C20" s="203">
        <v>1375</v>
      </c>
      <c r="D20" s="203">
        <v>460</v>
      </c>
      <c r="E20" s="203">
        <v>1375</v>
      </c>
      <c r="F20" s="204">
        <v>198.9130434782609</v>
      </c>
    </row>
    <row r="21" spans="1:7" ht="15.6" customHeight="1">
      <c r="A21" s="202" t="s">
        <v>149</v>
      </c>
      <c r="B21" s="203">
        <v>6333.5</v>
      </c>
      <c r="C21" s="203">
        <v>6691</v>
      </c>
      <c r="D21" s="203">
        <v>6333.5</v>
      </c>
      <c r="E21" s="203">
        <v>6691</v>
      </c>
      <c r="F21" s="204">
        <v>5.6445883003078876</v>
      </c>
    </row>
    <row r="22" spans="1:7" ht="15.6" customHeight="1">
      <c r="A22" s="202" t="s">
        <v>146</v>
      </c>
      <c r="B22" s="203">
        <v>40269</v>
      </c>
      <c r="C22" s="203">
        <v>41330</v>
      </c>
      <c r="D22" s="203">
        <v>40269</v>
      </c>
      <c r="E22" s="203">
        <v>41330</v>
      </c>
      <c r="F22" s="204">
        <v>2.6347810971218588</v>
      </c>
    </row>
    <row r="23" spans="1:7" ht="15.6" customHeight="1">
      <c r="A23" s="202" t="s">
        <v>165</v>
      </c>
      <c r="B23" s="203">
        <v>671</v>
      </c>
      <c r="C23" s="203">
        <v>624.5</v>
      </c>
      <c r="D23" s="203">
        <v>671</v>
      </c>
      <c r="E23" s="203">
        <v>624.5</v>
      </c>
      <c r="F23" s="204">
        <v>-6.9299552906110344</v>
      </c>
    </row>
    <row r="24" spans="1:7" ht="15.6" customHeight="1">
      <c r="A24" s="202" t="s">
        <v>141</v>
      </c>
      <c r="B24" s="203">
        <v>200</v>
      </c>
      <c r="C24" s="203">
        <v>790</v>
      </c>
      <c r="D24" s="203">
        <v>200</v>
      </c>
      <c r="E24" s="203">
        <v>790</v>
      </c>
      <c r="F24" s="204">
        <v>295</v>
      </c>
    </row>
    <row r="25" spans="1:7" ht="15.6" customHeight="1">
      <c r="A25" s="202" t="s">
        <v>140</v>
      </c>
      <c r="B25" s="203">
        <v>501.5</v>
      </c>
      <c r="C25" s="203">
        <v>482</v>
      </c>
      <c r="D25" s="203">
        <v>501.5</v>
      </c>
      <c r="E25" s="203">
        <v>482</v>
      </c>
      <c r="F25" s="204">
        <v>-3.8883349950149579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31205</v>
      </c>
      <c r="C28" s="203">
        <v>31745</v>
      </c>
      <c r="D28" s="203">
        <v>31205</v>
      </c>
      <c r="E28" s="203">
        <v>31745</v>
      </c>
      <c r="F28" s="204">
        <v>1.7304919083480139</v>
      </c>
    </row>
    <row r="29" spans="1:7" ht="15.6" customHeight="1">
      <c r="A29" s="202" t="s">
        <v>178</v>
      </c>
      <c r="B29" s="203">
        <v>1761</v>
      </c>
      <c r="C29" s="203">
        <v>1928.25</v>
      </c>
      <c r="D29" s="203">
        <v>1761</v>
      </c>
      <c r="E29" s="203">
        <v>1928.25</v>
      </c>
      <c r="F29" s="204">
        <v>9.4974446337308365</v>
      </c>
    </row>
    <row r="30" spans="1:7" ht="15.6" customHeight="1">
      <c r="A30" s="202" t="s">
        <v>179</v>
      </c>
      <c r="B30" s="203">
        <v>12450.75</v>
      </c>
      <c r="C30" s="203">
        <v>12219</v>
      </c>
      <c r="D30" s="203">
        <v>12450.75</v>
      </c>
      <c r="E30" s="203">
        <v>12219</v>
      </c>
      <c r="F30" s="204">
        <v>-1.8613336545991219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15643</v>
      </c>
      <c r="C32" s="203">
        <v>15864</v>
      </c>
      <c r="D32" s="203">
        <v>15643</v>
      </c>
      <c r="E32" s="203">
        <v>15864</v>
      </c>
      <c r="F32" s="204">
        <v>1.4127724860960169</v>
      </c>
    </row>
    <row r="33" spans="1:6" ht="15.6" customHeight="1">
      <c r="A33" s="202" t="s">
        <v>182</v>
      </c>
      <c r="B33" s="203">
        <v>1567</v>
      </c>
      <c r="C33" s="203">
        <v>1148</v>
      </c>
      <c r="D33" s="203">
        <v>1567</v>
      </c>
      <c r="E33" s="203">
        <v>1148</v>
      </c>
      <c r="F33" s="204">
        <v>-26.73899170389279</v>
      </c>
    </row>
    <row r="34" spans="1:6" ht="15.6" customHeight="1">
      <c r="A34" s="202" t="s">
        <v>183</v>
      </c>
      <c r="B34" s="203">
        <v>2406</v>
      </c>
      <c r="C34" s="203">
        <v>2228.5</v>
      </c>
      <c r="D34" s="203">
        <v>2406</v>
      </c>
      <c r="E34" s="203">
        <v>2228.5</v>
      </c>
      <c r="F34" s="204">
        <v>-7.3773898586866116</v>
      </c>
    </row>
    <row r="35" spans="1:6" ht="15.6" customHeight="1">
      <c r="A35" s="170" t="s">
        <v>153</v>
      </c>
      <c r="B35" s="90">
        <f>SUM(B7:B34)</f>
        <v>160603</v>
      </c>
      <c r="C35" s="91">
        <f>SUM(C7:C34)</f>
        <v>168438</v>
      </c>
      <c r="D35" s="90">
        <f>SUM(D7:D34)</f>
        <v>160603</v>
      </c>
      <c r="E35" s="192">
        <f>SUM(E7:E34)</f>
        <v>168438</v>
      </c>
      <c r="F35" s="191">
        <f>E35*100/D35-100</f>
        <v>4.8784891938506689</v>
      </c>
    </row>
    <row r="36" spans="1:6" ht="15.6" customHeight="1">
      <c r="A36" s="87" t="s">
        <v>167</v>
      </c>
      <c r="B36" s="86"/>
      <c r="D36" s="86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B4331-D42B-4701-ADBB-92B9E5506CF0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168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72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2</v>
      </c>
      <c r="D7" s="203">
        <v>0</v>
      </c>
      <c r="E7" s="203">
        <v>2</v>
      </c>
      <c r="F7" s="204" t="s">
        <v>151</v>
      </c>
      <c r="G7" s="51"/>
    </row>
    <row r="8" spans="1:14" ht="15.6" customHeight="1">
      <c r="A8" s="202" t="s">
        <v>11</v>
      </c>
      <c r="B8" s="203">
        <v>1913.25</v>
      </c>
      <c r="C8" s="203">
        <v>3345.25</v>
      </c>
      <c r="D8" s="203">
        <v>1913.25</v>
      </c>
      <c r="E8" s="203">
        <v>3345.25</v>
      </c>
      <c r="F8" s="204">
        <v>74.846465438390169</v>
      </c>
      <c r="G8" s="20"/>
    </row>
    <row r="9" spans="1:14" ht="15.6" customHeight="1">
      <c r="A9" s="202" t="s">
        <v>8</v>
      </c>
      <c r="B9" s="203">
        <v>659</v>
      </c>
      <c r="C9" s="203">
        <v>1533</v>
      </c>
      <c r="D9" s="203">
        <v>659</v>
      </c>
      <c r="E9" s="203">
        <v>1533</v>
      </c>
      <c r="F9" s="204">
        <v>132.62518968133531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57233</v>
      </c>
      <c r="C11" s="203">
        <v>48762</v>
      </c>
      <c r="D11" s="203">
        <v>57233</v>
      </c>
      <c r="E11" s="203">
        <v>48762</v>
      </c>
      <c r="F11" s="204">
        <v>-14.80090157776108</v>
      </c>
    </row>
    <row r="12" spans="1:14" ht="15.6" customHeight="1">
      <c r="A12" s="202" t="s">
        <v>6</v>
      </c>
      <c r="B12" s="203">
        <v>2490</v>
      </c>
      <c r="C12" s="203">
        <v>2113.5</v>
      </c>
      <c r="D12" s="203">
        <v>2490</v>
      </c>
      <c r="E12" s="203">
        <v>2113.5</v>
      </c>
      <c r="F12" s="204">
        <v>-15.12048192771084</v>
      </c>
    </row>
    <row r="13" spans="1:14" ht="15.6" customHeight="1">
      <c r="A13" s="202" t="s">
        <v>175</v>
      </c>
      <c r="B13" s="203">
        <v>0</v>
      </c>
      <c r="C13" s="203">
        <v>16</v>
      </c>
      <c r="D13" s="203">
        <v>0</v>
      </c>
      <c r="E13" s="203">
        <v>16</v>
      </c>
      <c r="F13" s="204" t="s">
        <v>151</v>
      </c>
    </row>
    <row r="14" spans="1:14" ht="15.6" customHeight="1">
      <c r="A14" s="202" t="s">
        <v>148</v>
      </c>
      <c r="B14" s="203">
        <v>136509</v>
      </c>
      <c r="C14" s="203">
        <v>153402.5</v>
      </c>
      <c r="D14" s="203">
        <v>136509</v>
      </c>
      <c r="E14" s="203">
        <v>153402.5</v>
      </c>
      <c r="F14" s="204">
        <v>12.37537451743108</v>
      </c>
    </row>
    <row r="15" spans="1:14" ht="15.6" customHeight="1">
      <c r="A15" s="202" t="s">
        <v>145</v>
      </c>
      <c r="B15" s="203">
        <v>35268.75</v>
      </c>
      <c r="C15" s="203">
        <v>28670.25</v>
      </c>
      <c r="D15" s="203">
        <v>35268.75</v>
      </c>
      <c r="E15" s="203">
        <v>28670.25</v>
      </c>
      <c r="F15" s="204">
        <v>-18.709197235513031</v>
      </c>
    </row>
    <row r="16" spans="1:14" ht="15.6" customHeight="1">
      <c r="A16" s="202" t="s">
        <v>144</v>
      </c>
      <c r="B16" s="203">
        <v>2203</v>
      </c>
      <c r="C16" s="203">
        <v>3111</v>
      </c>
      <c r="D16" s="203">
        <v>2203</v>
      </c>
      <c r="E16" s="203">
        <v>3111</v>
      </c>
      <c r="F16" s="204">
        <v>41.216522923286419</v>
      </c>
      <c r="G16" s="15"/>
    </row>
    <row r="17" spans="1:7" ht="15.6" customHeight="1">
      <c r="A17" s="202" t="s">
        <v>150</v>
      </c>
      <c r="B17" s="203">
        <v>4408.75</v>
      </c>
      <c r="C17" s="203">
        <v>7093</v>
      </c>
      <c r="D17" s="203">
        <v>4408.75</v>
      </c>
      <c r="E17" s="203">
        <v>7093</v>
      </c>
      <c r="F17" s="204">
        <v>60.884604479727813</v>
      </c>
      <c r="G17" s="16"/>
    </row>
    <row r="18" spans="1:7" ht="15.6" customHeight="1">
      <c r="A18" s="202" t="s">
        <v>147</v>
      </c>
      <c r="B18" s="203">
        <v>18</v>
      </c>
      <c r="C18" s="203">
        <v>16</v>
      </c>
      <c r="D18" s="203">
        <v>18</v>
      </c>
      <c r="E18" s="203">
        <v>16</v>
      </c>
      <c r="F18" s="204">
        <v>-11.111111111111111</v>
      </c>
    </row>
    <row r="19" spans="1:7" ht="15.6" customHeight="1">
      <c r="A19" s="202" t="s">
        <v>143</v>
      </c>
      <c r="B19" s="203">
        <v>848.75</v>
      </c>
      <c r="C19" s="203">
        <v>616</v>
      </c>
      <c r="D19" s="203">
        <v>848.75</v>
      </c>
      <c r="E19" s="203">
        <v>616</v>
      </c>
      <c r="F19" s="204">
        <v>-27.42268041237114</v>
      </c>
    </row>
    <row r="20" spans="1:7" ht="15.6" customHeight="1">
      <c r="A20" s="202" t="s">
        <v>142</v>
      </c>
      <c r="B20" s="203">
        <v>4726</v>
      </c>
      <c r="C20" s="203">
        <v>4292</v>
      </c>
      <c r="D20" s="203">
        <v>4726</v>
      </c>
      <c r="E20" s="203">
        <v>4292</v>
      </c>
      <c r="F20" s="204">
        <v>-9.1832416419805298</v>
      </c>
    </row>
    <row r="21" spans="1:7" ht="15.6" customHeight="1">
      <c r="A21" s="202" t="s">
        <v>149</v>
      </c>
      <c r="B21" s="203">
        <v>851</v>
      </c>
      <c r="C21" s="203">
        <v>855</v>
      </c>
      <c r="D21" s="203">
        <v>851</v>
      </c>
      <c r="E21" s="203">
        <v>855</v>
      </c>
      <c r="F21" s="204">
        <v>0.47003525264395313</v>
      </c>
    </row>
    <row r="22" spans="1:7" ht="15.6" customHeight="1">
      <c r="A22" s="202" t="s">
        <v>146</v>
      </c>
      <c r="B22" s="203">
        <v>6330</v>
      </c>
      <c r="C22" s="203">
        <v>6181</v>
      </c>
      <c r="D22" s="203">
        <v>6330</v>
      </c>
      <c r="E22" s="203">
        <v>6181</v>
      </c>
      <c r="F22" s="204">
        <v>-2.3538704581358592</v>
      </c>
    </row>
    <row r="23" spans="1:7" ht="15.6" customHeight="1">
      <c r="A23" s="202" t="s">
        <v>165</v>
      </c>
      <c r="B23" s="203">
        <v>1142</v>
      </c>
      <c r="C23" s="203">
        <v>1517</v>
      </c>
      <c r="D23" s="203">
        <v>1142</v>
      </c>
      <c r="E23" s="203">
        <v>1517</v>
      </c>
      <c r="F23" s="204">
        <v>32.837127845884417</v>
      </c>
    </row>
    <row r="24" spans="1:7" ht="15.6" customHeight="1">
      <c r="A24" s="202" t="s">
        <v>141</v>
      </c>
      <c r="B24" s="203">
        <v>3036.75</v>
      </c>
      <c r="C24" s="203">
        <v>2672.75</v>
      </c>
      <c r="D24" s="203">
        <v>3036.75</v>
      </c>
      <c r="E24" s="203">
        <v>2672.75</v>
      </c>
      <c r="F24" s="204">
        <v>-11.98649872396477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27.5</v>
      </c>
      <c r="C26" s="203">
        <v>4</v>
      </c>
      <c r="D26" s="203">
        <v>27.5</v>
      </c>
      <c r="E26" s="203">
        <v>4</v>
      </c>
      <c r="F26" s="204">
        <v>-85.454545454545453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3886</v>
      </c>
      <c r="C28" s="203">
        <v>5088</v>
      </c>
      <c r="D28" s="203">
        <v>3886</v>
      </c>
      <c r="E28" s="203">
        <v>5088</v>
      </c>
      <c r="F28" s="204">
        <v>30.931549150797739</v>
      </c>
    </row>
    <row r="29" spans="1:7" ht="15.6" customHeight="1">
      <c r="A29" s="202" t="s">
        <v>178</v>
      </c>
      <c r="B29" s="203">
        <v>5918.5</v>
      </c>
      <c r="C29" s="203">
        <v>7630.75</v>
      </c>
      <c r="D29" s="203">
        <v>5918.5</v>
      </c>
      <c r="E29" s="203">
        <v>7630.75</v>
      </c>
      <c r="F29" s="204">
        <v>28.930472248035819</v>
      </c>
    </row>
    <row r="30" spans="1:7" ht="15.6" customHeight="1">
      <c r="A30" s="202" t="s">
        <v>179</v>
      </c>
      <c r="B30" s="203">
        <v>61</v>
      </c>
      <c r="C30" s="203">
        <v>158</v>
      </c>
      <c r="D30" s="203">
        <v>61</v>
      </c>
      <c r="E30" s="203">
        <v>158</v>
      </c>
      <c r="F30" s="204">
        <v>159.0163934426229</v>
      </c>
    </row>
    <row r="31" spans="1:7" ht="15.6" customHeight="1">
      <c r="A31" s="202" t="s">
        <v>180</v>
      </c>
      <c r="B31" s="203">
        <v>1068</v>
      </c>
      <c r="C31" s="203">
        <v>835</v>
      </c>
      <c r="D31" s="203">
        <v>1068</v>
      </c>
      <c r="E31" s="203">
        <v>835</v>
      </c>
      <c r="F31" s="204">
        <v>-21.81647940074906</v>
      </c>
    </row>
    <row r="32" spans="1:7" ht="15.6" customHeight="1">
      <c r="A32" s="202" t="s">
        <v>181</v>
      </c>
      <c r="B32" s="203">
        <v>160632</v>
      </c>
      <c r="C32" s="203">
        <v>211540</v>
      </c>
      <c r="D32" s="203">
        <v>160632</v>
      </c>
      <c r="E32" s="203">
        <v>211540</v>
      </c>
      <c r="F32" s="204">
        <v>31.69231535435031</v>
      </c>
    </row>
    <row r="33" spans="1:6" ht="15.6" customHeight="1">
      <c r="A33" s="202" t="s">
        <v>182</v>
      </c>
      <c r="B33" s="203">
        <v>14917</v>
      </c>
      <c r="C33" s="203">
        <v>15960</v>
      </c>
      <c r="D33" s="203">
        <v>14917</v>
      </c>
      <c r="E33" s="203">
        <v>15960</v>
      </c>
      <c r="F33" s="204">
        <v>6.9920225246363268</v>
      </c>
    </row>
    <row r="34" spans="1:6" ht="15.6" customHeight="1">
      <c r="A34" s="202" t="s">
        <v>183</v>
      </c>
      <c r="B34" s="203">
        <v>396.5</v>
      </c>
      <c r="C34" s="203">
        <v>351.25</v>
      </c>
      <c r="D34" s="203">
        <v>396.5</v>
      </c>
      <c r="E34" s="203">
        <v>351.25</v>
      </c>
      <c r="F34" s="204">
        <v>-11.41235813366961</v>
      </c>
    </row>
    <row r="35" spans="1:6" ht="15.6" customHeight="1">
      <c r="A35" s="170" t="s">
        <v>153</v>
      </c>
      <c r="B35" s="90">
        <f>SUM(B7:B34)</f>
        <v>444543.75</v>
      </c>
      <c r="C35" s="91">
        <f>SUM(C7:C34)</f>
        <v>505765.25</v>
      </c>
      <c r="D35" s="192">
        <f>SUM(D7:D34)</f>
        <v>444543.75</v>
      </c>
      <c r="E35" s="192">
        <f>SUM(E7:E34)</f>
        <v>505765.25</v>
      </c>
      <c r="F35" s="154">
        <f>E35*100/D35-100</f>
        <v>13.771760372291823</v>
      </c>
    </row>
    <row r="36" spans="1:6" ht="15.6" customHeight="1">
      <c r="A36" s="87" t="s">
        <v>169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9BE4E-1B87-4053-8AED-7BE7EC68371D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75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82</v>
      </c>
      <c r="C7" s="203">
        <v>81</v>
      </c>
      <c r="D7" s="203">
        <v>82</v>
      </c>
      <c r="E7" s="203">
        <v>81</v>
      </c>
      <c r="F7" s="204">
        <v>-1.219512195121951</v>
      </c>
      <c r="G7" s="51"/>
    </row>
    <row r="8" spans="1:14" ht="15.6" customHeight="1">
      <c r="A8" s="202" t="s">
        <v>11</v>
      </c>
      <c r="B8" s="203">
        <v>54</v>
      </c>
      <c r="C8" s="203">
        <v>64</v>
      </c>
      <c r="D8" s="203">
        <v>54</v>
      </c>
      <c r="E8" s="203">
        <v>64</v>
      </c>
      <c r="F8" s="204">
        <v>18.518518518518519</v>
      </c>
      <c r="G8" s="20"/>
    </row>
    <row r="9" spans="1:14" ht="15.6" customHeight="1">
      <c r="A9" s="202" t="s">
        <v>8</v>
      </c>
      <c r="B9" s="203">
        <v>134</v>
      </c>
      <c r="C9" s="203">
        <v>110</v>
      </c>
      <c r="D9" s="203">
        <v>134</v>
      </c>
      <c r="E9" s="203">
        <v>110</v>
      </c>
      <c r="F9" s="204">
        <v>-17.910447761194039</v>
      </c>
      <c r="G9" s="20"/>
    </row>
    <row r="10" spans="1:14" ht="15.6" customHeight="1">
      <c r="A10" s="202" t="s">
        <v>10</v>
      </c>
      <c r="B10" s="203">
        <v>56</v>
      </c>
      <c r="C10" s="203">
        <v>59</v>
      </c>
      <c r="D10" s="203">
        <v>56</v>
      </c>
      <c r="E10" s="203">
        <v>59</v>
      </c>
      <c r="F10" s="204">
        <v>5.3571428571428612</v>
      </c>
    </row>
    <row r="11" spans="1:14" ht="15.6" customHeight="1">
      <c r="A11" s="202" t="s">
        <v>9</v>
      </c>
      <c r="B11" s="203">
        <v>2527</v>
      </c>
      <c r="C11" s="203">
        <v>2467</v>
      </c>
      <c r="D11" s="203">
        <v>2527</v>
      </c>
      <c r="E11" s="203">
        <v>2467</v>
      </c>
      <c r="F11" s="204">
        <v>-2.3743569449940618</v>
      </c>
    </row>
    <row r="12" spans="1:14" ht="15.6" customHeight="1">
      <c r="A12" s="202" t="s">
        <v>6</v>
      </c>
      <c r="B12" s="203">
        <v>134</v>
      </c>
      <c r="C12" s="203">
        <v>142</v>
      </c>
      <c r="D12" s="203">
        <v>134</v>
      </c>
      <c r="E12" s="203">
        <v>142</v>
      </c>
      <c r="F12" s="204">
        <v>5.9701492537313499</v>
      </c>
    </row>
    <row r="13" spans="1:14" ht="15.6" customHeight="1">
      <c r="A13" s="202" t="s">
        <v>175</v>
      </c>
      <c r="B13" s="203">
        <v>3068</v>
      </c>
      <c r="C13" s="203">
        <v>2982</v>
      </c>
      <c r="D13" s="203">
        <v>3068</v>
      </c>
      <c r="E13" s="203">
        <v>2982</v>
      </c>
      <c r="F13" s="204">
        <v>-2.8031290743155211</v>
      </c>
    </row>
    <row r="14" spans="1:14" ht="15.6" customHeight="1">
      <c r="A14" s="202" t="s">
        <v>148</v>
      </c>
      <c r="B14" s="203">
        <v>642</v>
      </c>
      <c r="C14" s="203">
        <v>553</v>
      </c>
      <c r="D14" s="203">
        <v>642</v>
      </c>
      <c r="E14" s="203">
        <v>553</v>
      </c>
      <c r="F14" s="204">
        <v>-13.86292834890966</v>
      </c>
    </row>
    <row r="15" spans="1:14" ht="15.6" customHeight="1">
      <c r="A15" s="202" t="s">
        <v>145</v>
      </c>
      <c r="B15" s="203">
        <v>197</v>
      </c>
      <c r="C15" s="203">
        <v>189</v>
      </c>
      <c r="D15" s="203">
        <v>197</v>
      </c>
      <c r="E15" s="203">
        <v>189</v>
      </c>
      <c r="F15" s="204">
        <v>-4.0609137055837579</v>
      </c>
    </row>
    <row r="16" spans="1:14" ht="15.6" customHeight="1">
      <c r="A16" s="202" t="s">
        <v>144</v>
      </c>
      <c r="B16" s="203">
        <v>158</v>
      </c>
      <c r="C16" s="203">
        <v>168</v>
      </c>
      <c r="D16" s="203">
        <v>158</v>
      </c>
      <c r="E16" s="203">
        <v>168</v>
      </c>
      <c r="F16" s="204">
        <v>6.329113924050632</v>
      </c>
      <c r="G16" s="15"/>
    </row>
    <row r="17" spans="1:7" ht="15.6" customHeight="1">
      <c r="A17" s="202" t="s">
        <v>150</v>
      </c>
      <c r="B17" s="203">
        <v>95</v>
      </c>
      <c r="C17" s="203">
        <v>100</v>
      </c>
      <c r="D17" s="203">
        <v>95</v>
      </c>
      <c r="E17" s="203">
        <v>100</v>
      </c>
      <c r="F17" s="204">
        <v>5.2631578947368354</v>
      </c>
      <c r="G17" s="16"/>
    </row>
    <row r="18" spans="1:7" ht="15.6" customHeight="1">
      <c r="A18" s="202" t="s">
        <v>147</v>
      </c>
      <c r="B18" s="203">
        <v>861</v>
      </c>
      <c r="C18" s="203">
        <v>870</v>
      </c>
      <c r="D18" s="203">
        <v>861</v>
      </c>
      <c r="E18" s="203">
        <v>870</v>
      </c>
      <c r="F18" s="204">
        <v>1.0452961672473859</v>
      </c>
    </row>
    <row r="19" spans="1:7" ht="15.6" customHeight="1">
      <c r="A19" s="202" t="s">
        <v>143</v>
      </c>
      <c r="B19" s="203">
        <v>55</v>
      </c>
      <c r="C19" s="203">
        <v>54</v>
      </c>
      <c r="D19" s="203">
        <v>55</v>
      </c>
      <c r="E19" s="203">
        <v>54</v>
      </c>
      <c r="F19" s="204">
        <v>-1.818181818181813</v>
      </c>
    </row>
    <row r="20" spans="1:7" ht="15.6" customHeight="1">
      <c r="A20" s="202" t="s">
        <v>142</v>
      </c>
      <c r="B20" s="203">
        <v>91</v>
      </c>
      <c r="C20" s="203">
        <v>86</v>
      </c>
      <c r="D20" s="203">
        <v>91</v>
      </c>
      <c r="E20" s="203">
        <v>86</v>
      </c>
      <c r="F20" s="204">
        <v>-5.4945054945054892</v>
      </c>
    </row>
    <row r="21" spans="1:7" ht="15.6" customHeight="1">
      <c r="A21" s="202" t="s">
        <v>149</v>
      </c>
      <c r="B21" s="203">
        <v>205</v>
      </c>
      <c r="C21" s="203">
        <v>167</v>
      </c>
      <c r="D21" s="203">
        <v>205</v>
      </c>
      <c r="E21" s="203">
        <v>167</v>
      </c>
      <c r="F21" s="204">
        <v>-18.53658536585365</v>
      </c>
    </row>
    <row r="22" spans="1:7" ht="15.6" customHeight="1">
      <c r="A22" s="202" t="s">
        <v>146</v>
      </c>
      <c r="B22" s="203">
        <v>1137</v>
      </c>
      <c r="C22" s="203">
        <v>1260</v>
      </c>
      <c r="D22" s="203">
        <v>1137</v>
      </c>
      <c r="E22" s="203">
        <v>1260</v>
      </c>
      <c r="F22" s="204">
        <v>10.817941952506599</v>
      </c>
    </row>
    <row r="23" spans="1:7" ht="15.6" customHeight="1">
      <c r="A23" s="202" t="s">
        <v>165</v>
      </c>
      <c r="B23" s="203">
        <v>129</v>
      </c>
      <c r="C23" s="203">
        <v>94</v>
      </c>
      <c r="D23" s="203">
        <v>129</v>
      </c>
      <c r="E23" s="203">
        <v>94</v>
      </c>
      <c r="F23" s="204">
        <v>-27.131782945736429</v>
      </c>
    </row>
    <row r="24" spans="1:7" ht="15.6" customHeight="1">
      <c r="A24" s="202" t="s">
        <v>141</v>
      </c>
      <c r="B24" s="203">
        <v>40</v>
      </c>
      <c r="C24" s="203">
        <v>37</v>
      </c>
      <c r="D24" s="203">
        <v>40</v>
      </c>
      <c r="E24" s="203">
        <v>37</v>
      </c>
      <c r="F24" s="204">
        <v>-7.5</v>
      </c>
    </row>
    <row r="25" spans="1:7" ht="15.6" customHeight="1">
      <c r="A25" s="202" t="s">
        <v>140</v>
      </c>
      <c r="B25" s="203">
        <v>97</v>
      </c>
      <c r="C25" s="203">
        <v>69</v>
      </c>
      <c r="D25" s="203">
        <v>97</v>
      </c>
      <c r="E25" s="203">
        <v>69</v>
      </c>
      <c r="F25" s="204">
        <v>-28.865979381443299</v>
      </c>
    </row>
    <row r="26" spans="1:7" ht="15.6" customHeight="1">
      <c r="A26" s="202" t="s">
        <v>152</v>
      </c>
      <c r="B26" s="203">
        <v>79</v>
      </c>
      <c r="C26" s="203">
        <v>72</v>
      </c>
      <c r="D26" s="203">
        <v>79</v>
      </c>
      <c r="E26" s="203">
        <v>72</v>
      </c>
      <c r="F26" s="204">
        <v>-8.8607594936708836</v>
      </c>
    </row>
    <row r="27" spans="1:7" ht="15.6" customHeight="1">
      <c r="A27" s="202" t="s">
        <v>173</v>
      </c>
      <c r="B27" s="203">
        <v>68</v>
      </c>
      <c r="C27" s="203">
        <v>51</v>
      </c>
      <c r="D27" s="203">
        <v>68</v>
      </c>
      <c r="E27" s="203">
        <v>51</v>
      </c>
      <c r="F27" s="204">
        <v>-25</v>
      </c>
    </row>
    <row r="28" spans="1:7" ht="15.6" customHeight="1">
      <c r="A28" s="202" t="s">
        <v>177</v>
      </c>
      <c r="B28" s="203">
        <v>1406</v>
      </c>
      <c r="C28" s="203">
        <v>1503</v>
      </c>
      <c r="D28" s="203">
        <v>1406</v>
      </c>
      <c r="E28" s="203">
        <v>1503</v>
      </c>
      <c r="F28" s="204">
        <v>6.899004267425326</v>
      </c>
    </row>
    <row r="29" spans="1:7" ht="15.6" customHeight="1">
      <c r="A29" s="202" t="s">
        <v>178</v>
      </c>
      <c r="B29" s="203">
        <v>122</v>
      </c>
      <c r="C29" s="203">
        <v>103</v>
      </c>
      <c r="D29" s="203">
        <v>122</v>
      </c>
      <c r="E29" s="203">
        <v>103</v>
      </c>
      <c r="F29" s="204">
        <v>-15.57377049180327</v>
      </c>
    </row>
    <row r="30" spans="1:7" ht="15.6" customHeight="1">
      <c r="A30" s="202" t="s">
        <v>179</v>
      </c>
      <c r="B30" s="203">
        <v>76</v>
      </c>
      <c r="C30" s="203">
        <v>56</v>
      </c>
      <c r="D30" s="203">
        <v>76</v>
      </c>
      <c r="E30" s="203">
        <v>56</v>
      </c>
      <c r="F30" s="204">
        <v>-26.315789473684209</v>
      </c>
    </row>
    <row r="31" spans="1:7" ht="15.6" customHeight="1">
      <c r="A31" s="202" t="s">
        <v>180</v>
      </c>
      <c r="B31" s="203">
        <v>202</v>
      </c>
      <c r="C31" s="203">
        <v>175</v>
      </c>
      <c r="D31" s="203">
        <v>202</v>
      </c>
      <c r="E31" s="203">
        <v>175</v>
      </c>
      <c r="F31" s="204">
        <v>-13.366336633663369</v>
      </c>
    </row>
    <row r="32" spans="1:7" ht="15.6" customHeight="1">
      <c r="A32" s="202" t="s">
        <v>181</v>
      </c>
      <c r="B32" s="203">
        <v>618</v>
      </c>
      <c r="C32" s="203">
        <v>578</v>
      </c>
      <c r="D32" s="203">
        <v>618</v>
      </c>
      <c r="E32" s="203">
        <v>578</v>
      </c>
      <c r="F32" s="204">
        <v>-6.4724919093851128</v>
      </c>
    </row>
    <row r="33" spans="1:6" ht="15.6" customHeight="1">
      <c r="A33" s="202" t="s">
        <v>182</v>
      </c>
      <c r="B33" s="203">
        <v>156</v>
      </c>
      <c r="C33" s="203">
        <v>124</v>
      </c>
      <c r="D33" s="203">
        <v>156</v>
      </c>
      <c r="E33" s="203">
        <v>124</v>
      </c>
      <c r="F33" s="204">
        <v>-20.512820512820511</v>
      </c>
    </row>
    <row r="34" spans="1:6" ht="15.6" customHeight="1">
      <c r="A34" s="202" t="s">
        <v>183</v>
      </c>
      <c r="B34" s="203">
        <v>31</v>
      </c>
      <c r="C34" s="203">
        <v>27</v>
      </c>
      <c r="D34" s="203">
        <v>31</v>
      </c>
      <c r="E34" s="203">
        <v>27</v>
      </c>
      <c r="F34" s="204">
        <v>-12.903225806451619</v>
      </c>
    </row>
    <row r="35" spans="1:6" ht="15.6" customHeight="1">
      <c r="A35" s="170" t="s">
        <v>153</v>
      </c>
      <c r="B35" s="90">
        <f>SUM(B7:B34)</f>
        <v>12520</v>
      </c>
      <c r="C35" s="91">
        <f>SUM(C7:C34)</f>
        <v>12241</v>
      </c>
      <c r="D35" s="192">
        <f>SUM(D7:D34)</f>
        <v>12520</v>
      </c>
      <c r="E35" s="92">
        <f>SUM(E7:E34)</f>
        <v>12241</v>
      </c>
      <c r="F35" s="154">
        <f>E35*100/D35-100</f>
        <v>-2.2284345047923324</v>
      </c>
    </row>
    <row r="36" spans="1:6" ht="15.6" customHeight="1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E7D5D-F2E8-4B48-B0F7-7DA3A0018212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74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1556733</v>
      </c>
      <c r="C7" s="203">
        <v>1209361</v>
      </c>
      <c r="D7" s="203">
        <v>1556733</v>
      </c>
      <c r="E7" s="203">
        <v>1209361</v>
      </c>
      <c r="F7" s="204">
        <v>-22.31416691237354</v>
      </c>
      <c r="G7" s="51"/>
    </row>
    <row r="8" spans="1:14" ht="15.6" customHeight="1">
      <c r="A8" s="202" t="s">
        <v>11</v>
      </c>
      <c r="B8" s="203">
        <v>548180</v>
      </c>
      <c r="C8" s="203">
        <v>702046</v>
      </c>
      <c r="D8" s="203">
        <v>548180</v>
      </c>
      <c r="E8" s="203">
        <v>702046</v>
      </c>
      <c r="F8" s="204">
        <v>28.068517640191171</v>
      </c>
      <c r="G8" s="20"/>
    </row>
    <row r="9" spans="1:14" ht="15.6" customHeight="1">
      <c r="A9" s="202" t="s">
        <v>8</v>
      </c>
      <c r="B9" s="203">
        <v>2131887</v>
      </c>
      <c r="C9" s="203">
        <v>2016323</v>
      </c>
      <c r="D9" s="203">
        <v>2131887</v>
      </c>
      <c r="E9" s="203">
        <v>2016323</v>
      </c>
      <c r="F9" s="204">
        <v>-5.4207375906884323</v>
      </c>
      <c r="G9" s="20"/>
    </row>
    <row r="10" spans="1:14" ht="15.6" customHeight="1">
      <c r="A10" s="202" t="s">
        <v>10</v>
      </c>
      <c r="B10" s="203">
        <v>402073</v>
      </c>
      <c r="C10" s="203">
        <v>469747</v>
      </c>
      <c r="D10" s="203">
        <v>402073</v>
      </c>
      <c r="E10" s="203">
        <v>469747</v>
      </c>
      <c r="F10" s="204">
        <v>16.83127193320615</v>
      </c>
    </row>
    <row r="11" spans="1:14" ht="15.6" customHeight="1">
      <c r="A11" s="202" t="s">
        <v>9</v>
      </c>
      <c r="B11" s="203">
        <v>48357023</v>
      </c>
      <c r="C11" s="203">
        <v>43900764</v>
      </c>
      <c r="D11" s="203">
        <v>48357023</v>
      </c>
      <c r="E11" s="203">
        <v>43900764</v>
      </c>
      <c r="F11" s="204">
        <v>-9.2153294879215366</v>
      </c>
    </row>
    <row r="12" spans="1:14" ht="15.6" customHeight="1">
      <c r="A12" s="202" t="s">
        <v>6</v>
      </c>
      <c r="B12" s="203">
        <v>2451398</v>
      </c>
      <c r="C12" s="203">
        <v>1878265</v>
      </c>
      <c r="D12" s="203">
        <v>2451398</v>
      </c>
      <c r="E12" s="203">
        <v>1878265</v>
      </c>
      <c r="F12" s="204">
        <v>-23.37984284885604</v>
      </c>
    </row>
    <row r="13" spans="1:14" ht="15.6" customHeight="1">
      <c r="A13" s="202" t="s">
        <v>175</v>
      </c>
      <c r="B13" s="203">
        <v>17175681</v>
      </c>
      <c r="C13" s="203">
        <v>16795202</v>
      </c>
      <c r="D13" s="203">
        <v>17175681</v>
      </c>
      <c r="E13" s="203">
        <v>16795202</v>
      </c>
      <c r="F13" s="204">
        <v>-2.2152192975638059</v>
      </c>
    </row>
    <row r="14" spans="1:14" ht="15.6" customHeight="1">
      <c r="A14" s="202" t="s">
        <v>148</v>
      </c>
      <c r="B14" s="203">
        <v>25184951</v>
      </c>
      <c r="C14" s="203">
        <v>22236443</v>
      </c>
      <c r="D14" s="203">
        <v>25184951</v>
      </c>
      <c r="E14" s="203">
        <v>22236443</v>
      </c>
      <c r="F14" s="204">
        <v>-11.70742003826015</v>
      </c>
    </row>
    <row r="15" spans="1:14" ht="15.6" customHeight="1">
      <c r="A15" s="202" t="s">
        <v>145</v>
      </c>
      <c r="B15" s="203">
        <v>4149021</v>
      </c>
      <c r="C15" s="203">
        <v>3527561</v>
      </c>
      <c r="D15" s="203">
        <v>4149021</v>
      </c>
      <c r="E15" s="203">
        <v>3527561</v>
      </c>
      <c r="F15" s="204">
        <v>-14.97847323501135</v>
      </c>
    </row>
    <row r="16" spans="1:14" ht="15.6" customHeight="1">
      <c r="A16" s="202" t="s">
        <v>144</v>
      </c>
      <c r="B16" s="203">
        <v>2986584</v>
      </c>
      <c r="C16" s="203">
        <v>3916813</v>
      </c>
      <c r="D16" s="203">
        <v>2986584</v>
      </c>
      <c r="E16" s="203">
        <v>3916813</v>
      </c>
      <c r="F16" s="204">
        <v>31.146922370172749</v>
      </c>
      <c r="G16" s="15"/>
    </row>
    <row r="17" spans="1:7" ht="15.6" customHeight="1">
      <c r="A17" s="202" t="s">
        <v>150</v>
      </c>
      <c r="B17" s="203">
        <v>1245576</v>
      </c>
      <c r="C17" s="203">
        <v>1633351</v>
      </c>
      <c r="D17" s="203">
        <v>1245576</v>
      </c>
      <c r="E17" s="203">
        <v>1633351</v>
      </c>
      <c r="F17" s="204">
        <v>31.132183022151999</v>
      </c>
      <c r="G17" s="16"/>
    </row>
    <row r="18" spans="1:7" ht="15.6" customHeight="1">
      <c r="A18" s="202" t="s">
        <v>147</v>
      </c>
      <c r="B18" s="203">
        <v>6046805</v>
      </c>
      <c r="C18" s="203">
        <v>6302361</v>
      </c>
      <c r="D18" s="203">
        <v>6046805</v>
      </c>
      <c r="E18" s="203">
        <v>6302361</v>
      </c>
      <c r="F18" s="204">
        <v>4.226298020194136</v>
      </c>
    </row>
    <row r="19" spans="1:7" ht="15.6" customHeight="1">
      <c r="A19" s="202" t="s">
        <v>143</v>
      </c>
      <c r="B19" s="203">
        <v>768909</v>
      </c>
      <c r="C19" s="203">
        <v>678852</v>
      </c>
      <c r="D19" s="203">
        <v>768909</v>
      </c>
      <c r="E19" s="203">
        <v>678852</v>
      </c>
      <c r="F19" s="204">
        <v>-11.712309258963019</v>
      </c>
    </row>
    <row r="20" spans="1:7" ht="15.6" customHeight="1">
      <c r="A20" s="202" t="s">
        <v>142</v>
      </c>
      <c r="B20" s="203">
        <v>1579504</v>
      </c>
      <c r="C20" s="203">
        <v>1397922</v>
      </c>
      <c r="D20" s="203">
        <v>1579504</v>
      </c>
      <c r="E20" s="203">
        <v>1397922</v>
      </c>
      <c r="F20" s="204">
        <v>-11.49614056058104</v>
      </c>
    </row>
    <row r="21" spans="1:7" ht="15.6" customHeight="1">
      <c r="A21" s="202" t="s">
        <v>149</v>
      </c>
      <c r="B21" s="203">
        <v>3970229</v>
      </c>
      <c r="C21" s="203">
        <v>3120910</v>
      </c>
      <c r="D21" s="203">
        <v>3970229</v>
      </c>
      <c r="E21" s="203">
        <v>3120910</v>
      </c>
      <c r="F21" s="204">
        <v>-21.39219173503594</v>
      </c>
    </row>
    <row r="22" spans="1:7" ht="15.6" customHeight="1">
      <c r="A22" s="202" t="s">
        <v>146</v>
      </c>
      <c r="B22" s="203">
        <v>27981177</v>
      </c>
      <c r="C22" s="203">
        <v>32113990</v>
      </c>
      <c r="D22" s="203">
        <v>27981177</v>
      </c>
      <c r="E22" s="203">
        <v>32113990</v>
      </c>
      <c r="F22" s="204">
        <v>14.769975544631309</v>
      </c>
    </row>
    <row r="23" spans="1:7" ht="15.6" customHeight="1">
      <c r="A23" s="202" t="s">
        <v>165</v>
      </c>
      <c r="B23" s="203">
        <v>3506895</v>
      </c>
      <c r="C23" s="203">
        <v>4116828</v>
      </c>
      <c r="D23" s="203">
        <v>3506895</v>
      </c>
      <c r="E23" s="203">
        <v>4116828</v>
      </c>
      <c r="F23" s="204">
        <v>17.392394126428069</v>
      </c>
    </row>
    <row r="24" spans="1:7" ht="15.6" customHeight="1">
      <c r="A24" s="202" t="s">
        <v>141</v>
      </c>
      <c r="B24" s="203">
        <v>341682</v>
      </c>
      <c r="C24" s="203">
        <v>279259</v>
      </c>
      <c r="D24" s="203">
        <v>341682</v>
      </c>
      <c r="E24" s="203">
        <v>279259</v>
      </c>
      <c r="F24" s="204">
        <v>-18.269326449739818</v>
      </c>
    </row>
    <row r="25" spans="1:7" ht="15.6" customHeight="1">
      <c r="A25" s="202" t="s">
        <v>140</v>
      </c>
      <c r="B25" s="203">
        <v>2791936</v>
      </c>
      <c r="C25" s="203">
        <v>1912089</v>
      </c>
      <c r="D25" s="203">
        <v>2791936</v>
      </c>
      <c r="E25" s="203">
        <v>1912089</v>
      </c>
      <c r="F25" s="204">
        <v>-31.513867080047671</v>
      </c>
    </row>
    <row r="26" spans="1:7" ht="15.6" customHeight="1">
      <c r="A26" s="202" t="s">
        <v>152</v>
      </c>
      <c r="B26" s="203">
        <v>955852</v>
      </c>
      <c r="C26" s="203">
        <v>1113218</v>
      </c>
      <c r="D26" s="203">
        <v>955852</v>
      </c>
      <c r="E26" s="203">
        <v>1113218</v>
      </c>
      <c r="F26" s="204">
        <v>16.463427392525201</v>
      </c>
    </row>
    <row r="27" spans="1:7" ht="15.6" customHeight="1">
      <c r="A27" s="202" t="s">
        <v>173</v>
      </c>
      <c r="B27" s="203">
        <v>525600</v>
      </c>
      <c r="C27" s="203">
        <v>411650</v>
      </c>
      <c r="D27" s="203">
        <v>525600</v>
      </c>
      <c r="E27" s="203">
        <v>411650</v>
      </c>
      <c r="F27" s="204">
        <v>-21.67998477929984</v>
      </c>
    </row>
    <row r="28" spans="1:7" ht="15.6" customHeight="1">
      <c r="A28" s="202" t="s">
        <v>177</v>
      </c>
      <c r="B28" s="203">
        <v>20201954</v>
      </c>
      <c r="C28" s="203">
        <v>21464567</v>
      </c>
      <c r="D28" s="203">
        <v>20201954</v>
      </c>
      <c r="E28" s="203">
        <v>21464567</v>
      </c>
      <c r="F28" s="204">
        <v>6.2499548311019879</v>
      </c>
    </row>
    <row r="29" spans="1:7" ht="15.6" customHeight="1">
      <c r="A29" s="202" t="s">
        <v>178</v>
      </c>
      <c r="B29" s="203">
        <v>2350908</v>
      </c>
      <c r="C29" s="203">
        <v>1617738</v>
      </c>
      <c r="D29" s="203">
        <v>2350908</v>
      </c>
      <c r="E29" s="203">
        <v>1617738</v>
      </c>
      <c r="F29" s="204">
        <v>-31.186673404488811</v>
      </c>
    </row>
    <row r="30" spans="1:7" ht="15.6" customHeight="1">
      <c r="A30" s="202" t="s">
        <v>179</v>
      </c>
      <c r="B30" s="203">
        <v>457634</v>
      </c>
      <c r="C30" s="203">
        <v>419906</v>
      </c>
      <c r="D30" s="203">
        <v>457634</v>
      </c>
      <c r="E30" s="203">
        <v>419906</v>
      </c>
      <c r="F30" s="204">
        <v>-8.244142699187563</v>
      </c>
    </row>
    <row r="31" spans="1:7" ht="15.6" customHeight="1">
      <c r="A31" s="202" t="s">
        <v>180</v>
      </c>
      <c r="B31" s="203">
        <v>4006881</v>
      </c>
      <c r="C31" s="203">
        <v>3355802</v>
      </c>
      <c r="D31" s="203">
        <v>4006881</v>
      </c>
      <c r="E31" s="203">
        <v>3355802</v>
      </c>
      <c r="F31" s="204">
        <v>-16.249022618839941</v>
      </c>
    </row>
    <row r="32" spans="1:7" ht="15.6" customHeight="1">
      <c r="A32" s="202" t="s">
        <v>181</v>
      </c>
      <c r="B32" s="203">
        <v>22955435</v>
      </c>
      <c r="C32" s="203">
        <v>22116565</v>
      </c>
      <c r="D32" s="203">
        <v>22955435</v>
      </c>
      <c r="E32" s="203">
        <v>22116565</v>
      </c>
      <c r="F32" s="204">
        <v>-3.6543415535362271</v>
      </c>
    </row>
    <row r="33" spans="1:6" ht="15.6" customHeight="1">
      <c r="A33" s="202" t="s">
        <v>182</v>
      </c>
      <c r="B33" s="203">
        <v>3328548</v>
      </c>
      <c r="C33" s="203">
        <v>2990120</v>
      </c>
      <c r="D33" s="203">
        <v>3328548</v>
      </c>
      <c r="E33" s="203">
        <v>2990120</v>
      </c>
      <c r="F33" s="204">
        <v>-10.167436371655141</v>
      </c>
    </row>
    <row r="34" spans="1:6" ht="15.6" customHeight="1">
      <c r="A34" s="202" t="s">
        <v>183</v>
      </c>
      <c r="B34" s="203">
        <v>207165</v>
      </c>
      <c r="C34" s="203">
        <v>161592</v>
      </c>
      <c r="D34" s="203">
        <v>207165</v>
      </c>
      <c r="E34" s="203">
        <v>161592</v>
      </c>
      <c r="F34" s="204">
        <v>-21.99840706683079</v>
      </c>
    </row>
    <row r="35" spans="1:6" ht="15.6" customHeight="1">
      <c r="A35" s="170" t="s">
        <v>153</v>
      </c>
      <c r="B35" s="90">
        <f>SUM(B7:B34)</f>
        <v>208166221</v>
      </c>
      <c r="C35" s="91">
        <f>SUM(C7:C34)</f>
        <v>201859245</v>
      </c>
      <c r="D35" s="192">
        <f>SUM(D7:D34)</f>
        <v>208166221</v>
      </c>
      <c r="E35" s="92">
        <f>SUM(E7:E34)</f>
        <v>201859245</v>
      </c>
      <c r="F35" s="154">
        <f>E35*100/D35-100</f>
        <v>-3.0297787843302331</v>
      </c>
    </row>
    <row r="36" spans="1:6" ht="15.6" customHeight="1">
      <c r="A36" s="87" t="s">
        <v>77</v>
      </c>
      <c r="B36" s="86"/>
      <c r="D36" s="27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EE3E8-B2E0-470B-A801-0AADDF5ED5B8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79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4</v>
      </c>
      <c r="C7" s="203">
        <v>2</v>
      </c>
      <c r="D7" s="203">
        <v>4</v>
      </c>
      <c r="E7" s="203">
        <v>2</v>
      </c>
      <c r="F7" s="204">
        <v>-50</v>
      </c>
      <c r="G7" s="51"/>
    </row>
    <row r="8" spans="1:14" ht="15.6" customHeight="1">
      <c r="A8" s="202" t="s">
        <v>11</v>
      </c>
      <c r="B8" s="203">
        <v>1</v>
      </c>
      <c r="C8" s="203">
        <v>0</v>
      </c>
      <c r="D8" s="203">
        <v>1</v>
      </c>
      <c r="E8" s="203">
        <v>0</v>
      </c>
      <c r="F8" s="204">
        <v>-100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12</v>
      </c>
      <c r="C12" s="203">
        <v>9</v>
      </c>
      <c r="D12" s="203">
        <v>12</v>
      </c>
      <c r="E12" s="203">
        <v>9</v>
      </c>
      <c r="F12" s="204">
        <v>-25</v>
      </c>
    </row>
    <row r="13" spans="1:14" ht="15.6" customHeight="1">
      <c r="A13" s="202" t="s">
        <v>175</v>
      </c>
      <c r="B13" s="203">
        <v>15</v>
      </c>
      <c r="C13" s="203">
        <v>15</v>
      </c>
      <c r="D13" s="203">
        <v>15</v>
      </c>
      <c r="E13" s="203">
        <v>15</v>
      </c>
      <c r="F13" s="204">
        <v>0</v>
      </c>
    </row>
    <row r="14" spans="1:14" ht="15.6" customHeight="1">
      <c r="A14" s="202" t="s">
        <v>148</v>
      </c>
      <c r="B14" s="203">
        <v>24</v>
      </c>
      <c r="C14" s="203">
        <v>23</v>
      </c>
      <c r="D14" s="203">
        <v>24</v>
      </c>
      <c r="E14" s="203">
        <v>23</v>
      </c>
      <c r="F14" s="204">
        <v>-4.1666666666666714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0</v>
      </c>
      <c r="C16" s="203">
        <v>6</v>
      </c>
      <c r="D16" s="203">
        <v>0</v>
      </c>
      <c r="E16" s="203">
        <v>6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0</v>
      </c>
      <c r="C18" s="203">
        <v>1</v>
      </c>
      <c r="D18" s="203">
        <v>0</v>
      </c>
      <c r="E18" s="203">
        <v>1</v>
      </c>
      <c r="F18" s="204" t="s">
        <v>151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0</v>
      </c>
      <c r="C21" s="203">
        <v>0</v>
      </c>
      <c r="D21" s="203">
        <v>0</v>
      </c>
      <c r="E21" s="203">
        <v>0</v>
      </c>
      <c r="F21" s="204" t="s">
        <v>151</v>
      </c>
    </row>
    <row r="22" spans="1:7" ht="15.6" customHeight="1">
      <c r="A22" s="202" t="s">
        <v>146</v>
      </c>
      <c r="B22" s="203">
        <v>82</v>
      </c>
      <c r="C22" s="203">
        <v>110</v>
      </c>
      <c r="D22" s="203">
        <v>82</v>
      </c>
      <c r="E22" s="203">
        <v>110</v>
      </c>
      <c r="F22" s="204">
        <v>34.146341463414643</v>
      </c>
    </row>
    <row r="23" spans="1:7" ht="15.6" customHeight="1">
      <c r="A23" s="202" t="s">
        <v>165</v>
      </c>
      <c r="B23" s="203">
        <v>4</v>
      </c>
      <c r="C23" s="203">
        <v>9</v>
      </c>
      <c r="D23" s="203">
        <v>4</v>
      </c>
      <c r="E23" s="203">
        <v>9</v>
      </c>
      <c r="F23" s="204">
        <v>125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69</v>
      </c>
      <c r="C28" s="203">
        <v>90</v>
      </c>
      <c r="D28" s="203">
        <v>69</v>
      </c>
      <c r="E28" s="203">
        <v>90</v>
      </c>
      <c r="F28" s="204">
        <v>30.434782608695659</v>
      </c>
    </row>
    <row r="29" spans="1:7" ht="15.6" customHeight="1">
      <c r="A29" s="202" t="s">
        <v>178</v>
      </c>
      <c r="B29" s="203">
        <v>0</v>
      </c>
      <c r="C29" s="203">
        <v>0</v>
      </c>
      <c r="D29" s="203">
        <v>0</v>
      </c>
      <c r="E29" s="203">
        <v>0</v>
      </c>
      <c r="F29" s="204" t="s">
        <v>151</v>
      </c>
    </row>
    <row r="30" spans="1:7" ht="15.6" customHeight="1">
      <c r="A30" s="202" t="s">
        <v>179</v>
      </c>
      <c r="B30" s="203">
        <v>1</v>
      </c>
      <c r="C30" s="203">
        <v>1</v>
      </c>
      <c r="D30" s="203">
        <v>1</v>
      </c>
      <c r="E30" s="203">
        <v>1</v>
      </c>
      <c r="F30" s="204">
        <v>0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7</v>
      </c>
      <c r="C32" s="203">
        <v>10</v>
      </c>
      <c r="D32" s="203">
        <v>7</v>
      </c>
      <c r="E32" s="203">
        <v>10</v>
      </c>
      <c r="F32" s="204">
        <v>42.857142857142861</v>
      </c>
    </row>
    <row r="33" spans="1:6" ht="15.6" customHeight="1">
      <c r="A33" s="202" t="s">
        <v>182</v>
      </c>
      <c r="B33" s="203">
        <v>4</v>
      </c>
      <c r="C33" s="203">
        <v>6</v>
      </c>
      <c r="D33" s="203">
        <v>4</v>
      </c>
      <c r="E33" s="203">
        <v>6</v>
      </c>
      <c r="F33" s="204">
        <v>50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223</v>
      </c>
      <c r="C35" s="91">
        <f>SUM(C7:C34)</f>
        <v>282</v>
      </c>
      <c r="D35" s="192">
        <f>SUM(D7:D34)</f>
        <v>223</v>
      </c>
      <c r="E35" s="192">
        <f>SUM(E7:E34)</f>
        <v>282</v>
      </c>
      <c r="F35" s="154">
        <f>E35*100/D35-100</f>
        <v>26.457399103139011</v>
      </c>
    </row>
    <row r="36" spans="1:6" ht="15.6" customHeight="1">
      <c r="A36" s="87" t="s">
        <v>161</v>
      </c>
      <c r="B36" s="86"/>
      <c r="D36" s="27"/>
      <c r="F36" s="37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88462-A354-4F3F-B3A7-3432C1DD902A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81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9704</v>
      </c>
      <c r="C7" s="203">
        <v>5677</v>
      </c>
      <c r="D7" s="203">
        <v>9704</v>
      </c>
      <c r="E7" s="203">
        <v>5677</v>
      </c>
      <c r="F7" s="204">
        <v>-41.49835119538335</v>
      </c>
      <c r="G7" s="51"/>
    </row>
    <row r="8" spans="1:14" ht="15.6" customHeight="1">
      <c r="A8" s="202" t="s">
        <v>11</v>
      </c>
      <c r="B8" s="203">
        <v>8151</v>
      </c>
      <c r="C8" s="203">
        <v>10267</v>
      </c>
      <c r="D8" s="203">
        <v>8151</v>
      </c>
      <c r="E8" s="203">
        <v>10267</v>
      </c>
      <c r="F8" s="204">
        <v>25.960004907373332</v>
      </c>
      <c r="G8" s="20"/>
    </row>
    <row r="9" spans="1:14" ht="15.6" customHeight="1">
      <c r="A9" s="202" t="s">
        <v>8</v>
      </c>
      <c r="B9" s="203">
        <v>40825</v>
      </c>
      <c r="C9" s="203">
        <v>40956</v>
      </c>
      <c r="D9" s="203">
        <v>40825</v>
      </c>
      <c r="E9" s="203">
        <v>40956</v>
      </c>
      <c r="F9" s="204">
        <v>0.32088181261481452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362170</v>
      </c>
      <c r="C11" s="203">
        <v>399875</v>
      </c>
      <c r="D11" s="203">
        <v>362170</v>
      </c>
      <c r="E11" s="203">
        <v>399875</v>
      </c>
      <c r="F11" s="204">
        <v>10.41085677996521</v>
      </c>
    </row>
    <row r="12" spans="1:14" ht="15.6" customHeight="1">
      <c r="A12" s="202" t="s">
        <v>6</v>
      </c>
      <c r="B12" s="203">
        <v>33070</v>
      </c>
      <c r="C12" s="203">
        <v>15114</v>
      </c>
      <c r="D12" s="203">
        <v>33070</v>
      </c>
      <c r="E12" s="203">
        <v>15114</v>
      </c>
      <c r="F12" s="204">
        <v>-54.296945872391888</v>
      </c>
    </row>
    <row r="13" spans="1:14" ht="15.6" customHeight="1">
      <c r="A13" s="202" t="s">
        <v>175</v>
      </c>
      <c r="B13" s="203">
        <v>300769</v>
      </c>
      <c r="C13" s="203">
        <v>308099</v>
      </c>
      <c r="D13" s="203">
        <v>300769</v>
      </c>
      <c r="E13" s="203">
        <v>308099</v>
      </c>
      <c r="F13" s="204">
        <v>2.437086268864149</v>
      </c>
    </row>
    <row r="14" spans="1:14" ht="15.6" customHeight="1">
      <c r="A14" s="202" t="s">
        <v>148</v>
      </c>
      <c r="B14" s="203">
        <v>179890</v>
      </c>
      <c r="C14" s="203">
        <v>179492</v>
      </c>
      <c r="D14" s="203">
        <v>179890</v>
      </c>
      <c r="E14" s="203">
        <v>179492</v>
      </c>
      <c r="F14" s="204">
        <v>-0.22124631719384519</v>
      </c>
    </row>
    <row r="15" spans="1:14" ht="15.6" customHeight="1">
      <c r="A15" s="202" t="s">
        <v>145</v>
      </c>
      <c r="B15" s="203">
        <v>13</v>
      </c>
      <c r="C15" s="203">
        <v>4367</v>
      </c>
      <c r="D15" s="203">
        <v>13</v>
      </c>
      <c r="E15" s="203">
        <v>4367</v>
      </c>
      <c r="F15" s="204">
        <v>33492.307692307702</v>
      </c>
    </row>
    <row r="16" spans="1:14" ht="15.6" customHeight="1">
      <c r="A16" s="202" t="s">
        <v>144</v>
      </c>
      <c r="B16" s="203">
        <v>0</v>
      </c>
      <c r="C16" s="203">
        <v>8115</v>
      </c>
      <c r="D16" s="203">
        <v>0</v>
      </c>
      <c r="E16" s="203">
        <v>8115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134674</v>
      </c>
      <c r="C18" s="203">
        <v>147737</v>
      </c>
      <c r="D18" s="203">
        <v>134674</v>
      </c>
      <c r="E18" s="203">
        <v>147737</v>
      </c>
      <c r="F18" s="204">
        <v>9.699719322215131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4194</v>
      </c>
      <c r="C21" s="203">
        <v>2894</v>
      </c>
      <c r="D21" s="203">
        <v>4194</v>
      </c>
      <c r="E21" s="203">
        <v>2894</v>
      </c>
      <c r="F21" s="204">
        <v>-30.996661897949451</v>
      </c>
    </row>
    <row r="22" spans="1:7" ht="15.6" customHeight="1">
      <c r="A22" s="202" t="s">
        <v>146</v>
      </c>
      <c r="B22" s="203">
        <v>343509</v>
      </c>
      <c r="C22" s="203">
        <v>416063</v>
      </c>
      <c r="D22" s="203">
        <v>343509</v>
      </c>
      <c r="E22" s="203">
        <v>416063</v>
      </c>
      <c r="F22" s="204">
        <v>21.121426221729269</v>
      </c>
    </row>
    <row r="23" spans="1:7" ht="15.6" customHeight="1">
      <c r="A23" s="202" t="s">
        <v>165</v>
      </c>
      <c r="B23" s="203">
        <v>35376</v>
      </c>
      <c r="C23" s="203">
        <v>38904</v>
      </c>
      <c r="D23" s="203">
        <v>35376</v>
      </c>
      <c r="E23" s="203">
        <v>38904</v>
      </c>
      <c r="F23" s="204">
        <v>9.9728629579375792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41045</v>
      </c>
      <c r="C25" s="203">
        <v>42318</v>
      </c>
      <c r="D25" s="203">
        <v>41045</v>
      </c>
      <c r="E25" s="203">
        <v>42318</v>
      </c>
      <c r="F25" s="204">
        <v>3.1014739919600491</v>
      </c>
    </row>
    <row r="26" spans="1:7" ht="15.6" customHeight="1">
      <c r="A26" s="202" t="s">
        <v>152</v>
      </c>
      <c r="B26" s="203">
        <v>8773</v>
      </c>
      <c r="C26" s="203">
        <v>7749</v>
      </c>
      <c r="D26" s="203">
        <v>8773</v>
      </c>
      <c r="E26" s="203">
        <v>7749</v>
      </c>
      <c r="F26" s="204">
        <v>-11.67217599452867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578376</v>
      </c>
      <c r="C28" s="203">
        <v>682162</v>
      </c>
      <c r="D28" s="203">
        <v>578376</v>
      </c>
      <c r="E28" s="203">
        <v>682162</v>
      </c>
      <c r="F28" s="204">
        <v>17.94438220119784</v>
      </c>
    </row>
    <row r="29" spans="1:7" ht="15.6" customHeight="1">
      <c r="A29" s="202" t="s">
        <v>178</v>
      </c>
      <c r="B29" s="203">
        <v>11090</v>
      </c>
      <c r="C29" s="203">
        <v>6048</v>
      </c>
      <c r="D29" s="203">
        <v>11090</v>
      </c>
      <c r="E29" s="203">
        <v>6048</v>
      </c>
      <c r="F29" s="204">
        <v>-45.4643823264202</v>
      </c>
    </row>
    <row r="30" spans="1:7" ht="15.6" customHeight="1">
      <c r="A30" s="202" t="s">
        <v>179</v>
      </c>
      <c r="B30" s="203">
        <v>310</v>
      </c>
      <c r="C30" s="203">
        <v>295</v>
      </c>
      <c r="D30" s="203">
        <v>310</v>
      </c>
      <c r="E30" s="203">
        <v>295</v>
      </c>
      <c r="F30" s="204">
        <v>-4.8387096774193594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74212</v>
      </c>
      <c r="C32" s="203">
        <v>69995</v>
      </c>
      <c r="D32" s="203">
        <v>74212</v>
      </c>
      <c r="E32" s="203">
        <v>69995</v>
      </c>
      <c r="F32" s="204">
        <v>-5.6823694281248294</v>
      </c>
    </row>
    <row r="33" spans="1:6" ht="15.6" customHeight="1">
      <c r="A33" s="202" t="s">
        <v>182</v>
      </c>
      <c r="B33" s="203">
        <v>6811</v>
      </c>
      <c r="C33" s="203">
        <v>9809</v>
      </c>
      <c r="D33" s="203">
        <v>6811</v>
      </c>
      <c r="E33" s="203">
        <v>9809</v>
      </c>
      <c r="F33" s="204">
        <v>44.017031272940841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2172962</v>
      </c>
      <c r="C35" s="91">
        <f>SUM(C7:C34)</f>
        <v>2395936</v>
      </c>
      <c r="D35" s="90">
        <f>SUM(D7:D34)</f>
        <v>2172962</v>
      </c>
      <c r="E35" s="92">
        <f>SUM(E7:E34)</f>
        <v>2395936</v>
      </c>
      <c r="F35" s="154">
        <f>E35*100/D35-100</f>
        <v>10.261293110509982</v>
      </c>
    </row>
    <row r="36" spans="1:6" ht="15.6" customHeight="1">
      <c r="A36" s="87" t="s">
        <v>80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3EBBF-8EA5-4B51-894A-AC2D2B696C1A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87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5990</v>
      </c>
      <c r="C8" s="203">
        <v>10267</v>
      </c>
      <c r="D8" s="203">
        <v>5990</v>
      </c>
      <c r="E8" s="203">
        <v>10267</v>
      </c>
      <c r="F8" s="204">
        <v>71.402337228714515</v>
      </c>
      <c r="G8" s="20"/>
    </row>
    <row r="9" spans="1:14" ht="15.6" customHeight="1">
      <c r="A9" s="202" t="s">
        <v>8</v>
      </c>
      <c r="B9" s="203">
        <v>40825</v>
      </c>
      <c r="C9" s="203">
        <v>40956</v>
      </c>
      <c r="D9" s="203">
        <v>40825</v>
      </c>
      <c r="E9" s="203">
        <v>40956</v>
      </c>
      <c r="F9" s="204">
        <v>0.32088181261481452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362170</v>
      </c>
      <c r="C11" s="203">
        <v>399875</v>
      </c>
      <c r="D11" s="203">
        <v>362170</v>
      </c>
      <c r="E11" s="203">
        <v>399875</v>
      </c>
      <c r="F11" s="204">
        <v>10.41085677996521</v>
      </c>
    </row>
    <row r="12" spans="1:14" ht="15.6" customHeight="1">
      <c r="A12" s="202" t="s">
        <v>6</v>
      </c>
      <c r="B12" s="203">
        <v>1817</v>
      </c>
      <c r="C12" s="203">
        <v>2595</v>
      </c>
      <c r="D12" s="203">
        <v>1817</v>
      </c>
      <c r="E12" s="203">
        <v>2595</v>
      </c>
      <c r="F12" s="204">
        <v>42.817831590533842</v>
      </c>
    </row>
    <row r="13" spans="1:14" ht="15.6" customHeight="1">
      <c r="A13" s="202" t="s">
        <v>175</v>
      </c>
      <c r="B13" s="203">
        <v>244663</v>
      </c>
      <c r="C13" s="203">
        <v>256861</v>
      </c>
      <c r="D13" s="203">
        <v>244663</v>
      </c>
      <c r="E13" s="203">
        <v>256861</v>
      </c>
      <c r="F13" s="204">
        <v>4.9856332996816093</v>
      </c>
    </row>
    <row r="14" spans="1:14" ht="15.6" customHeight="1">
      <c r="A14" s="202" t="s">
        <v>148</v>
      </c>
      <c r="B14" s="203">
        <v>68854</v>
      </c>
      <c r="C14" s="203">
        <v>68438</v>
      </c>
      <c r="D14" s="203">
        <v>68854</v>
      </c>
      <c r="E14" s="203">
        <v>68438</v>
      </c>
      <c r="F14" s="204">
        <v>-0.60417695413484296</v>
      </c>
    </row>
    <row r="15" spans="1:14" ht="15.6" customHeight="1">
      <c r="A15" s="202" t="s">
        <v>145</v>
      </c>
      <c r="B15" s="203">
        <v>13</v>
      </c>
      <c r="C15" s="203">
        <v>4367</v>
      </c>
      <c r="D15" s="203">
        <v>13</v>
      </c>
      <c r="E15" s="203">
        <v>4367</v>
      </c>
      <c r="F15" s="204">
        <v>33492.307692307702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134674</v>
      </c>
      <c r="C18" s="203">
        <v>146889</v>
      </c>
      <c r="D18" s="203">
        <v>134674</v>
      </c>
      <c r="E18" s="203">
        <v>146889</v>
      </c>
      <c r="F18" s="204">
        <v>9.0700506408066843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4194</v>
      </c>
      <c r="C21" s="203">
        <v>2894</v>
      </c>
      <c r="D21" s="203">
        <v>4194</v>
      </c>
      <c r="E21" s="203">
        <v>2894</v>
      </c>
      <c r="F21" s="204">
        <v>-30.996661897949451</v>
      </c>
    </row>
    <row r="22" spans="1:7" ht="15.6" customHeight="1">
      <c r="A22" s="202" t="s">
        <v>146</v>
      </c>
      <c r="B22" s="203">
        <v>100658</v>
      </c>
      <c r="C22" s="203">
        <v>97332</v>
      </c>
      <c r="D22" s="203">
        <v>100658</v>
      </c>
      <c r="E22" s="203">
        <v>97332</v>
      </c>
      <c r="F22" s="204">
        <v>-3.3042579824753062</v>
      </c>
    </row>
    <row r="23" spans="1:7" ht="15.6" customHeight="1">
      <c r="A23" s="202" t="s">
        <v>165</v>
      </c>
      <c r="B23" s="203">
        <v>25068</v>
      </c>
      <c r="C23" s="203">
        <v>26476</v>
      </c>
      <c r="D23" s="203">
        <v>25068</v>
      </c>
      <c r="E23" s="203">
        <v>26476</v>
      </c>
      <c r="F23" s="204">
        <v>5.6167225147598572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41045</v>
      </c>
      <c r="C25" s="203">
        <v>42318</v>
      </c>
      <c r="D25" s="203">
        <v>41045</v>
      </c>
      <c r="E25" s="203">
        <v>42318</v>
      </c>
      <c r="F25" s="204">
        <v>3.1014739919600491</v>
      </c>
    </row>
    <row r="26" spans="1:7" ht="15.6" customHeight="1">
      <c r="A26" s="202" t="s">
        <v>152</v>
      </c>
      <c r="B26" s="203">
        <v>8773</v>
      </c>
      <c r="C26" s="203">
        <v>7749</v>
      </c>
      <c r="D26" s="203">
        <v>8773</v>
      </c>
      <c r="E26" s="203">
        <v>7749</v>
      </c>
      <c r="F26" s="204">
        <v>-11.67217599452867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404236</v>
      </c>
      <c r="C28" s="203">
        <v>430337</v>
      </c>
      <c r="D28" s="203">
        <v>404236</v>
      </c>
      <c r="E28" s="203">
        <v>430337</v>
      </c>
      <c r="F28" s="204">
        <v>6.4568717283962807</v>
      </c>
    </row>
    <row r="29" spans="1:7" ht="15.6" customHeight="1">
      <c r="A29" s="202" t="s">
        <v>178</v>
      </c>
      <c r="B29" s="203">
        <v>11086</v>
      </c>
      <c r="C29" s="203">
        <v>6048</v>
      </c>
      <c r="D29" s="203">
        <v>11086</v>
      </c>
      <c r="E29" s="203">
        <v>6048</v>
      </c>
      <c r="F29" s="204">
        <v>-45.444705033375428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49958</v>
      </c>
      <c r="C32" s="203">
        <v>51267</v>
      </c>
      <c r="D32" s="203">
        <v>49958</v>
      </c>
      <c r="E32" s="203">
        <v>51267</v>
      </c>
      <c r="F32" s="204">
        <v>2.6202009688138048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93" t="s">
        <v>153</v>
      </c>
      <c r="B35" s="192">
        <f>SUM(B7:B34)</f>
        <v>1504024</v>
      </c>
      <c r="C35" s="91">
        <f>SUM(C7:C34)</f>
        <v>1594669</v>
      </c>
      <c r="D35" s="90">
        <f>SUM(D7:D34)</f>
        <v>1504024</v>
      </c>
      <c r="E35" s="92">
        <f>SUM(E7:E34)</f>
        <v>1594669</v>
      </c>
      <c r="F35" s="154">
        <f>E35*100/D35-100</f>
        <v>6.0268320186380038</v>
      </c>
    </row>
    <row r="36" spans="1:6" ht="15.6" customHeight="1">
      <c r="A36" s="87" t="s">
        <v>85</v>
      </c>
      <c r="B36" s="86"/>
      <c r="C36" s="37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BF9AE-2466-45E1-A876-7415DC5DFF4F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83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76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9704</v>
      </c>
      <c r="C7" s="203">
        <v>5677</v>
      </c>
      <c r="D7" s="203">
        <v>9704</v>
      </c>
      <c r="E7" s="203">
        <v>5677</v>
      </c>
      <c r="F7" s="204">
        <v>-41.49835119538335</v>
      </c>
      <c r="G7" s="27"/>
    </row>
    <row r="8" spans="1:14" ht="15.6" customHeight="1">
      <c r="A8" s="202" t="s">
        <v>11</v>
      </c>
      <c r="B8" s="203">
        <v>2161</v>
      </c>
      <c r="C8" s="203">
        <v>0</v>
      </c>
      <c r="D8" s="203">
        <v>2161</v>
      </c>
      <c r="E8" s="203">
        <v>0</v>
      </c>
      <c r="F8" s="204">
        <v>-100</v>
      </c>
      <c r="G8" s="20"/>
    </row>
    <row r="9" spans="1:14" ht="15.6" customHeight="1">
      <c r="A9" s="202" t="s">
        <v>8</v>
      </c>
      <c r="B9" s="203">
        <v>0</v>
      </c>
      <c r="C9" s="203">
        <v>0</v>
      </c>
      <c r="D9" s="203">
        <v>0</v>
      </c>
      <c r="E9" s="203">
        <v>0</v>
      </c>
      <c r="F9" s="204" t="s">
        <v>151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0</v>
      </c>
      <c r="C11" s="203">
        <v>0</v>
      </c>
      <c r="D11" s="203">
        <v>0</v>
      </c>
      <c r="E11" s="203">
        <v>0</v>
      </c>
      <c r="F11" s="204" t="s">
        <v>151</v>
      </c>
    </row>
    <row r="12" spans="1:14" ht="15.6" customHeight="1">
      <c r="A12" s="202" t="s">
        <v>6</v>
      </c>
      <c r="B12" s="203">
        <v>31253</v>
      </c>
      <c r="C12" s="203">
        <v>12519</v>
      </c>
      <c r="D12" s="203">
        <v>31253</v>
      </c>
      <c r="E12" s="203">
        <v>12519</v>
      </c>
      <c r="F12" s="204">
        <v>-59.943045467635109</v>
      </c>
    </row>
    <row r="13" spans="1:14" ht="15.6" customHeight="1">
      <c r="A13" s="202" t="s">
        <v>175</v>
      </c>
      <c r="B13" s="203">
        <v>56106</v>
      </c>
      <c r="C13" s="203">
        <v>51238</v>
      </c>
      <c r="D13" s="203">
        <v>56106</v>
      </c>
      <c r="E13" s="203">
        <v>51238</v>
      </c>
      <c r="F13" s="204">
        <v>-8.6764338929882712</v>
      </c>
    </row>
    <row r="14" spans="1:14" ht="15.6" customHeight="1">
      <c r="A14" s="202" t="s">
        <v>148</v>
      </c>
      <c r="B14" s="203">
        <v>111036</v>
      </c>
      <c r="C14" s="203">
        <v>111054</v>
      </c>
      <c r="D14" s="203">
        <v>111036</v>
      </c>
      <c r="E14" s="203">
        <v>111054</v>
      </c>
      <c r="F14" s="204">
        <v>1.621095860801347E-2</v>
      </c>
    </row>
    <row r="15" spans="1:14" ht="15.6" customHeight="1">
      <c r="A15" s="202" t="s">
        <v>145</v>
      </c>
      <c r="B15" s="203">
        <v>0</v>
      </c>
      <c r="C15" s="203">
        <v>0</v>
      </c>
      <c r="D15" s="203">
        <v>0</v>
      </c>
      <c r="E15" s="203">
        <v>0</v>
      </c>
      <c r="F15" s="204" t="s">
        <v>151</v>
      </c>
    </row>
    <row r="16" spans="1:14" ht="15.6" customHeight="1">
      <c r="A16" s="202" t="s">
        <v>144</v>
      </c>
      <c r="B16" s="203">
        <v>0</v>
      </c>
      <c r="C16" s="203">
        <v>8115</v>
      </c>
      <c r="D16" s="203">
        <v>0</v>
      </c>
      <c r="E16" s="203">
        <v>8115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0</v>
      </c>
      <c r="C18" s="203">
        <v>848</v>
      </c>
      <c r="D18" s="203">
        <v>0</v>
      </c>
      <c r="E18" s="203">
        <v>848</v>
      </c>
      <c r="F18" s="204" t="s">
        <v>151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0</v>
      </c>
      <c r="C21" s="203">
        <v>0</v>
      </c>
      <c r="D21" s="203">
        <v>0</v>
      </c>
      <c r="E21" s="203">
        <v>0</v>
      </c>
      <c r="F21" s="204" t="s">
        <v>151</v>
      </c>
    </row>
    <row r="22" spans="1:7" ht="15.6" customHeight="1">
      <c r="A22" s="202" t="s">
        <v>146</v>
      </c>
      <c r="B22" s="203">
        <v>242851</v>
      </c>
      <c r="C22" s="203">
        <v>318731</v>
      </c>
      <c r="D22" s="203">
        <v>242851</v>
      </c>
      <c r="E22" s="203">
        <v>318731</v>
      </c>
      <c r="F22" s="204">
        <v>31.24549620961</v>
      </c>
    </row>
    <row r="23" spans="1:7" ht="15.6" customHeight="1">
      <c r="A23" s="202" t="s">
        <v>165</v>
      </c>
      <c r="B23" s="203">
        <v>10308</v>
      </c>
      <c r="C23" s="203">
        <v>12428</v>
      </c>
      <c r="D23" s="203">
        <v>10308</v>
      </c>
      <c r="E23" s="203">
        <v>12428</v>
      </c>
      <c r="F23" s="204">
        <v>20.566550252231281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0</v>
      </c>
      <c r="C26" s="203">
        <v>0</v>
      </c>
      <c r="D26" s="203">
        <v>0</v>
      </c>
      <c r="E26" s="203">
        <v>0</v>
      </c>
      <c r="F26" s="204" t="s">
        <v>151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174140</v>
      </c>
      <c r="C28" s="203">
        <v>251825</v>
      </c>
      <c r="D28" s="203">
        <v>174140</v>
      </c>
      <c r="E28" s="203">
        <v>251825</v>
      </c>
      <c r="F28" s="204">
        <v>44.610658091190999</v>
      </c>
    </row>
    <row r="29" spans="1:7" ht="15.6" customHeight="1">
      <c r="A29" s="202" t="s">
        <v>178</v>
      </c>
      <c r="B29" s="203">
        <v>4</v>
      </c>
      <c r="C29" s="203">
        <v>0</v>
      </c>
      <c r="D29" s="203">
        <v>4</v>
      </c>
      <c r="E29" s="203">
        <v>0</v>
      </c>
      <c r="F29" s="204">
        <v>-100</v>
      </c>
    </row>
    <row r="30" spans="1:7" ht="15.6" customHeight="1">
      <c r="A30" s="202" t="s">
        <v>179</v>
      </c>
      <c r="B30" s="203">
        <v>310</v>
      </c>
      <c r="C30" s="203">
        <v>295</v>
      </c>
      <c r="D30" s="203">
        <v>310</v>
      </c>
      <c r="E30" s="203">
        <v>295</v>
      </c>
      <c r="F30" s="204">
        <v>-4.8387096774193594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24254</v>
      </c>
      <c r="C32" s="203">
        <v>18728</v>
      </c>
      <c r="D32" s="203">
        <v>24254</v>
      </c>
      <c r="E32" s="203">
        <v>18728</v>
      </c>
      <c r="F32" s="204">
        <v>-22.783870701739911</v>
      </c>
    </row>
    <row r="33" spans="1:6" ht="15.6" customHeight="1">
      <c r="A33" s="202" t="s">
        <v>182</v>
      </c>
      <c r="B33" s="203">
        <v>6811</v>
      </c>
      <c r="C33" s="203">
        <v>9809</v>
      </c>
      <c r="D33" s="203">
        <v>6811</v>
      </c>
      <c r="E33" s="203">
        <v>9809</v>
      </c>
      <c r="F33" s="204">
        <v>44.017031272940841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93" t="s">
        <v>153</v>
      </c>
      <c r="B35" s="90">
        <f>SUM(B7:B34)</f>
        <v>668938</v>
      </c>
      <c r="C35" s="91">
        <f>SUM(C7:C34)</f>
        <v>801267</v>
      </c>
      <c r="D35" s="90">
        <f>SUM(D7:D34)</f>
        <v>668938</v>
      </c>
      <c r="E35" s="192">
        <f>SUM(E7:E34)</f>
        <v>801267</v>
      </c>
      <c r="F35" s="154">
        <f>E35*100/D35-100</f>
        <v>19.78195288651564</v>
      </c>
    </row>
    <row r="36" spans="1:6" ht="15.6" customHeight="1">
      <c r="A36" s="87" t="s">
        <v>159</v>
      </c>
      <c r="B36" s="86"/>
      <c r="D36" s="86"/>
      <c r="F36" s="37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7A225-0AA6-4D41-B90D-E1230AC915B5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46" t="s">
        <v>20</v>
      </c>
      <c r="B1" s="27"/>
      <c r="C1" s="27"/>
      <c r="D1" s="27"/>
      <c r="E1" s="19"/>
      <c r="G1" s="18"/>
      <c r="H1" s="18"/>
      <c r="I1" s="18"/>
      <c r="J1" s="28"/>
      <c r="K1" s="28"/>
      <c r="L1" s="18"/>
    </row>
    <row r="2" spans="1:15" ht="15" customHeigh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17"/>
    </row>
    <row r="3" spans="1:15" ht="15" customHeight="1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17"/>
    </row>
    <row r="4" spans="1:15" ht="15" customHeight="1">
      <c r="A4" s="45" t="s">
        <v>19</v>
      </c>
      <c r="B4" s="27"/>
      <c r="C4" s="27"/>
      <c r="D4" s="27"/>
      <c r="E4" s="27"/>
      <c r="F4" s="27"/>
      <c r="G4" s="27"/>
      <c r="H4" s="47"/>
      <c r="I4" s="48" t="s">
        <v>172</v>
      </c>
      <c r="J4" s="27"/>
      <c r="K4" s="27"/>
    </row>
    <row r="5" spans="1:15" ht="15" customHeight="1">
      <c r="A5" s="10" t="s">
        <v>15</v>
      </c>
      <c r="B5" s="10"/>
      <c r="C5" s="10"/>
      <c r="D5" s="12" t="s">
        <v>154</v>
      </c>
      <c r="E5" s="12"/>
      <c r="F5" s="11" t="s">
        <v>0</v>
      </c>
      <c r="G5" s="11"/>
      <c r="H5" s="12" t="s">
        <v>12</v>
      </c>
      <c r="I5" s="12"/>
      <c r="J5" s="51"/>
      <c r="K5" s="21"/>
    </row>
    <row r="6" spans="1:15" ht="15" customHeight="1">
      <c r="A6" s="10"/>
      <c r="B6" s="10"/>
      <c r="C6" s="10"/>
      <c r="D6" s="178">
        <v>2024</v>
      </c>
      <c r="E6" s="178">
        <v>2025</v>
      </c>
      <c r="F6" s="178">
        <v>2024</v>
      </c>
      <c r="G6" s="178">
        <v>2025</v>
      </c>
      <c r="H6" s="178" t="s">
        <v>13</v>
      </c>
      <c r="I6" s="184" t="s">
        <v>14</v>
      </c>
      <c r="J6" s="180"/>
      <c r="K6" s="27"/>
    </row>
    <row r="7" spans="1:15" ht="15" customHeight="1">
      <c r="A7" s="8" t="s">
        <v>16</v>
      </c>
      <c r="B7" s="169" t="s">
        <v>21</v>
      </c>
      <c r="C7" s="162" t="s">
        <v>2</v>
      </c>
      <c r="D7" s="67" cm="1">
        <f t="array" ref="D7:G7">Líquidos!B35:E35</f>
        <v>15704313</v>
      </c>
      <c r="E7" s="67">
        <v>14038800</v>
      </c>
      <c r="F7" s="67">
        <v>15704313</v>
      </c>
      <c r="G7" s="67">
        <v>14038800</v>
      </c>
      <c r="H7" s="179">
        <f>G7-F7</f>
        <v>-1665513</v>
      </c>
      <c r="I7" s="156">
        <f>((G7*100/F7)-100)</f>
        <v>-10.605449598463807</v>
      </c>
      <c r="J7" s="185"/>
      <c r="K7" s="27"/>
    </row>
    <row r="8" spans="1:15" ht="15" customHeight="1">
      <c r="A8" s="8"/>
      <c r="B8" s="56" t="s">
        <v>22</v>
      </c>
      <c r="C8" s="56" t="s">
        <v>2</v>
      </c>
      <c r="D8" s="67" cm="1">
        <f t="array" ref="D8:G8">Sólidos!B35:E35</f>
        <v>7525006</v>
      </c>
      <c r="E8" s="67">
        <v>6173538</v>
      </c>
      <c r="F8" s="69">
        <v>7525006</v>
      </c>
      <c r="G8" s="67">
        <v>6173538</v>
      </c>
      <c r="H8" s="61">
        <f t="shared" ref="H8:H18" si="0">G8-F8</f>
        <v>-1351468</v>
      </c>
      <c r="I8" s="155">
        <f>((G8*100/F8)-100)</f>
        <v>-17.959693321174754</v>
      </c>
      <c r="J8" s="51"/>
      <c r="K8" s="27"/>
    </row>
    <row r="9" spans="1:15" ht="15" customHeight="1">
      <c r="A9" s="8"/>
      <c r="B9" s="9" t="s">
        <v>23</v>
      </c>
      <c r="C9" s="57" t="s">
        <v>2</v>
      </c>
      <c r="D9" s="67" cm="1">
        <f t="array" ref="D9:G9">'Mercancía general'!B35:E35</f>
        <v>21203288</v>
      </c>
      <c r="E9" s="80">
        <v>21592189</v>
      </c>
      <c r="F9" s="67">
        <v>21203288</v>
      </c>
      <c r="G9" s="81">
        <v>21592189</v>
      </c>
      <c r="H9" s="61">
        <f t="shared" si="0"/>
        <v>388901</v>
      </c>
      <c r="I9" s="156">
        <f t="shared" ref="I9:I30" si="1">((G9*100/F9)-100)</f>
        <v>1.8341542123089596</v>
      </c>
      <c r="J9" s="51"/>
      <c r="K9" s="27"/>
    </row>
    <row r="10" spans="1:15" ht="15" customHeight="1">
      <c r="A10" s="8"/>
      <c r="B10" s="9"/>
      <c r="C10" s="50" t="s">
        <v>24</v>
      </c>
      <c r="D10" s="70" cm="1">
        <f t="array" ref="D10:G10">'Mercancías contenedores'!B35:E35</f>
        <v>14680986</v>
      </c>
      <c r="E10" s="70">
        <v>14973040</v>
      </c>
      <c r="F10" s="82">
        <v>14680986</v>
      </c>
      <c r="G10" s="70">
        <v>14973040</v>
      </c>
      <c r="H10" s="62">
        <f t="shared" si="0"/>
        <v>292054</v>
      </c>
      <c r="I10" s="157">
        <f t="shared" si="1"/>
        <v>1.989335048749453</v>
      </c>
      <c r="J10" s="51"/>
      <c r="K10" s="27"/>
    </row>
    <row r="11" spans="1:15" ht="15" customHeight="1">
      <c r="A11" s="8"/>
      <c r="B11" s="9"/>
      <c r="C11" s="50" t="s">
        <v>25</v>
      </c>
      <c r="D11" s="83">
        <f>D9-D10</f>
        <v>6522302</v>
      </c>
      <c r="E11" s="83">
        <f t="shared" ref="E11:G11" si="2">E9-E10</f>
        <v>6619149</v>
      </c>
      <c r="F11" s="84">
        <f t="shared" si="2"/>
        <v>6522302</v>
      </c>
      <c r="G11" s="85">
        <f t="shared" si="2"/>
        <v>6619149</v>
      </c>
      <c r="H11" s="62">
        <f t="shared" si="0"/>
        <v>96847</v>
      </c>
      <c r="I11" s="158">
        <f t="shared" si="1"/>
        <v>1.4848591800870281</v>
      </c>
      <c r="J11" s="51"/>
      <c r="K11" s="27"/>
    </row>
    <row r="12" spans="1:15" ht="15" customHeight="1">
      <c r="A12" s="8"/>
      <c r="B12" s="54"/>
      <c r="C12" s="55" t="s">
        <v>26</v>
      </c>
      <c r="D12" s="63">
        <f>SUM(D7,D8,D9)</f>
        <v>44432607</v>
      </c>
      <c r="E12" s="63">
        <f>SUM(E7,E8,E9)</f>
        <v>41804527</v>
      </c>
      <c r="F12" s="63">
        <f>SUM(F7,F8,F9)</f>
        <v>44432607</v>
      </c>
      <c r="G12" s="63">
        <f>SUM(G7,G8,G9)</f>
        <v>41804527</v>
      </c>
      <c r="H12" s="64">
        <f t="shared" si="0"/>
        <v>-2628080</v>
      </c>
      <c r="I12" s="159">
        <f t="shared" si="1"/>
        <v>-5.9147553507270061</v>
      </c>
      <c r="J12" s="51"/>
      <c r="K12" s="27"/>
    </row>
    <row r="13" spans="1:15" ht="15" customHeight="1">
      <c r="A13" s="7" t="s">
        <v>17</v>
      </c>
      <c r="B13" s="56" t="s">
        <v>27</v>
      </c>
      <c r="C13" s="57" t="s">
        <v>2</v>
      </c>
      <c r="D13" s="65" cm="1">
        <f t="array" ref="D13:G13">Pesca!B35:E35</f>
        <v>7853.1040000000012</v>
      </c>
      <c r="E13" s="66">
        <v>6538.0369999999994</v>
      </c>
      <c r="F13" s="67">
        <v>7853.1040000000012</v>
      </c>
      <c r="G13" s="68">
        <v>6538.0369999999994</v>
      </c>
      <c r="H13" s="67">
        <f>G13-F13</f>
        <v>-1315.0670000000018</v>
      </c>
      <c r="I13" s="160">
        <f t="shared" si="1"/>
        <v>-16.745824326279163</v>
      </c>
      <c r="J13" s="52"/>
      <c r="K13" s="27"/>
    </row>
    <row r="14" spans="1:15" ht="15" customHeight="1">
      <c r="A14" s="7"/>
      <c r="B14" s="9" t="s">
        <v>28</v>
      </c>
      <c r="C14" s="57" t="s">
        <v>2</v>
      </c>
      <c r="D14" s="69" cm="1">
        <f t="array" ref="D14:G14">Avituallamiento!B35:E35</f>
        <v>1001459</v>
      </c>
      <c r="E14" s="67">
        <v>851687</v>
      </c>
      <c r="F14" s="67">
        <v>1001459</v>
      </c>
      <c r="G14" s="66">
        <v>851687</v>
      </c>
      <c r="H14" s="67">
        <f>G14-F14</f>
        <v>-149772</v>
      </c>
      <c r="I14" s="156">
        <f t="shared" si="1"/>
        <v>-14.955380100433473</v>
      </c>
      <c r="J14" s="27"/>
      <c r="K14" s="27"/>
    </row>
    <row r="15" spans="1:15" ht="15" customHeight="1">
      <c r="A15" s="7"/>
      <c r="B15" s="9"/>
      <c r="C15" s="50" t="s">
        <v>29</v>
      </c>
      <c r="D15" s="70" cm="1">
        <f t="array" ref="D15:G15">'Avi. combustibles'!B35:E35</f>
        <v>859292</v>
      </c>
      <c r="E15" s="71">
        <v>704587</v>
      </c>
      <c r="F15" s="72">
        <v>859292</v>
      </c>
      <c r="G15" s="72">
        <v>704587</v>
      </c>
      <c r="H15" s="70">
        <f>G15-F15</f>
        <v>-154705</v>
      </c>
      <c r="I15" s="161">
        <f t="shared" si="1"/>
        <v>-18.003775200979405</v>
      </c>
      <c r="J15" s="27"/>
      <c r="K15" s="27"/>
      <c r="L15" s="53"/>
      <c r="O15" s="53"/>
    </row>
    <row r="16" spans="1:15" ht="15" customHeight="1">
      <c r="A16" s="7"/>
      <c r="B16" s="56" t="s">
        <v>30</v>
      </c>
      <c r="C16" s="57" t="s">
        <v>2</v>
      </c>
      <c r="D16" s="73" cm="1">
        <f t="array" ref="D16:G16">'Tráfico interior'!B35:E35</f>
        <v>360329</v>
      </c>
      <c r="E16" s="74">
        <v>291507</v>
      </c>
      <c r="F16" s="65">
        <v>360329</v>
      </c>
      <c r="G16" s="66">
        <v>291507</v>
      </c>
      <c r="H16" s="67">
        <f>G16-F16</f>
        <v>-68822</v>
      </c>
      <c r="I16" s="155">
        <f t="shared" si="1"/>
        <v>-19.099767157236855</v>
      </c>
      <c r="J16" s="27"/>
      <c r="K16" s="27"/>
    </row>
    <row r="17" spans="1:14" ht="15" customHeight="1">
      <c r="A17" s="7"/>
      <c r="B17" s="59"/>
      <c r="C17" s="59" t="s">
        <v>26</v>
      </c>
      <c r="D17" s="171">
        <f>SUM(D13,D14,D16)</f>
        <v>1369641.1040000001</v>
      </c>
      <c r="E17" s="172">
        <f t="shared" ref="E17:G17" si="3">SUM(E13,E14,E16)</f>
        <v>1149732.037</v>
      </c>
      <c r="F17" s="172">
        <f t="shared" si="3"/>
        <v>1369641.1040000001</v>
      </c>
      <c r="G17" s="172">
        <f t="shared" si="3"/>
        <v>1149732.037</v>
      </c>
      <c r="H17" s="173">
        <f>G17-F17</f>
        <v>-219909.06700000004</v>
      </c>
      <c r="I17" s="159">
        <f t="shared" si="1"/>
        <v>-16.055962861932329</v>
      </c>
      <c r="J17" s="27"/>
      <c r="K17" s="27"/>
    </row>
    <row r="18" spans="1:14" ht="15" customHeight="1">
      <c r="A18" s="6" t="s">
        <v>31</v>
      </c>
      <c r="B18" s="6"/>
      <c r="C18" s="6"/>
      <c r="D18" s="167">
        <f>D12+D17</f>
        <v>45802248.104000002</v>
      </c>
      <c r="E18" s="186">
        <f>E12+E17</f>
        <v>42954259.037</v>
      </c>
      <c r="F18" s="186">
        <f>F12+F17</f>
        <v>45802248.104000002</v>
      </c>
      <c r="G18" s="186">
        <f>G12+G17</f>
        <v>42954259.037</v>
      </c>
      <c r="H18" s="188">
        <f t="shared" si="0"/>
        <v>-2847989.0670000017</v>
      </c>
      <c r="I18" s="187">
        <f t="shared" si="1"/>
        <v>-6.2180115275854462</v>
      </c>
      <c r="J18" s="51"/>
      <c r="K18" s="27"/>
    </row>
    <row r="19" spans="1:14" ht="15" customHeight="1">
      <c r="A19" s="175"/>
      <c r="B19" s="177"/>
      <c r="C19" s="174"/>
      <c r="D19" s="176"/>
      <c r="E19" s="181"/>
      <c r="F19" s="182"/>
      <c r="G19" s="182"/>
      <c r="H19" s="183"/>
      <c r="I19" s="183"/>
      <c r="J19" s="51"/>
      <c r="K19" s="27"/>
      <c r="N19" s="53"/>
    </row>
    <row r="20" spans="1:14" ht="15" customHeight="1">
      <c r="A20" s="5" t="s">
        <v>48</v>
      </c>
      <c r="B20" s="9" t="s">
        <v>32</v>
      </c>
      <c r="C20" s="56" t="s">
        <v>2</v>
      </c>
      <c r="D20" s="67" cm="1">
        <f t="array" ref="D20:G20">'Mercancías tránsito'!B35:E35</f>
        <v>12174436</v>
      </c>
      <c r="E20" s="67">
        <v>11251101</v>
      </c>
      <c r="F20" s="67">
        <v>12174436</v>
      </c>
      <c r="G20" s="67">
        <v>11251101</v>
      </c>
      <c r="H20" s="75">
        <f>G20-F20</f>
        <v>-923335</v>
      </c>
      <c r="I20" s="76">
        <f t="shared" si="1"/>
        <v>-7.5842117039343719</v>
      </c>
      <c r="J20" s="27"/>
      <c r="K20" s="27"/>
      <c r="L20" s="27"/>
      <c r="M20" s="27"/>
    </row>
    <row r="21" spans="1:14" ht="15" customHeight="1">
      <c r="A21" s="5"/>
      <c r="B21" s="9"/>
      <c r="C21" s="49" t="s">
        <v>24</v>
      </c>
      <c r="D21" s="77" cm="1">
        <f t="array" ref="D21:G21">'Mercan. contene. tránsito'!B35:E35</f>
        <v>9426460</v>
      </c>
      <c r="E21" s="77">
        <v>8981768</v>
      </c>
      <c r="F21" s="77">
        <v>9426460</v>
      </c>
      <c r="G21" s="77">
        <v>8981768</v>
      </c>
      <c r="H21" s="78">
        <f>G21-F21</f>
        <v>-444692</v>
      </c>
      <c r="I21" s="79">
        <f t="shared" si="1"/>
        <v>-4.7174867341504694</v>
      </c>
      <c r="J21" s="27"/>
      <c r="K21" s="27"/>
      <c r="L21" s="27"/>
      <c r="M21" s="27"/>
    </row>
    <row r="22" spans="1:14" ht="15" customHeight="1">
      <c r="A22" s="5"/>
      <c r="B22" s="9" t="s">
        <v>33</v>
      </c>
      <c r="C22" s="56" t="s">
        <v>34</v>
      </c>
      <c r="D22" s="67" cm="1">
        <f t="array" ref="D22:G22">'Ro-Ro'!B35:E35</f>
        <v>5652843</v>
      </c>
      <c r="E22" s="67">
        <v>5729696</v>
      </c>
      <c r="F22" s="67">
        <v>5652843</v>
      </c>
      <c r="G22" s="67">
        <v>5729696</v>
      </c>
      <c r="H22" s="75">
        <f t="shared" ref="H22:H30" si="4">G22-F22</f>
        <v>76853</v>
      </c>
      <c r="I22" s="76">
        <f t="shared" si="1"/>
        <v>1.3595459842065338</v>
      </c>
      <c r="J22" s="27"/>
      <c r="K22" s="27"/>
      <c r="L22" s="27"/>
      <c r="M22" s="27"/>
    </row>
    <row r="23" spans="1:14" ht="15" customHeight="1">
      <c r="A23" s="5"/>
      <c r="B23" s="9"/>
      <c r="C23" s="58" t="s">
        <v>35</v>
      </c>
      <c r="D23" s="77" cm="1">
        <f t="array" ref="D23:G23">'Ro-Ro UTIS'!B35:E35</f>
        <v>240726</v>
      </c>
      <c r="E23" s="77">
        <v>245264</v>
      </c>
      <c r="F23" s="77">
        <v>240726</v>
      </c>
      <c r="G23" s="77">
        <v>245264</v>
      </c>
      <c r="H23" s="78">
        <f t="shared" si="4"/>
        <v>4538</v>
      </c>
      <c r="I23" s="79">
        <f t="shared" si="1"/>
        <v>1.8851308126251354</v>
      </c>
      <c r="J23" s="27"/>
      <c r="K23" s="27"/>
      <c r="L23" s="27"/>
      <c r="M23" s="27"/>
    </row>
    <row r="24" spans="1:14" ht="15" customHeight="1">
      <c r="A24" s="5"/>
      <c r="B24" s="9" t="s">
        <v>36</v>
      </c>
      <c r="C24" s="56" t="s">
        <v>2</v>
      </c>
      <c r="D24" s="67" cm="1">
        <f t="array" ref="D24:G24">TEUS!B35:E35</f>
        <v>1348425.5</v>
      </c>
      <c r="E24" s="67">
        <v>1413515.25</v>
      </c>
      <c r="F24" s="67">
        <v>1348425.5</v>
      </c>
      <c r="G24" s="67">
        <v>1413515.25</v>
      </c>
      <c r="H24" s="75">
        <f t="shared" si="4"/>
        <v>65089.75</v>
      </c>
      <c r="I24" s="76">
        <f t="shared" si="1"/>
        <v>4.8270927833981148</v>
      </c>
      <c r="J24" s="27"/>
      <c r="K24" s="27"/>
      <c r="L24" s="27"/>
      <c r="M24" s="27"/>
    </row>
    <row r="25" spans="1:14" ht="15" customHeight="1">
      <c r="A25" s="5"/>
      <c r="B25" s="9"/>
      <c r="C25" s="49" t="s">
        <v>40</v>
      </c>
      <c r="D25" s="77" cm="1">
        <f t="array" ref="D25:G25">'TEUS tránsito'!B35:E35</f>
        <v>743278.75</v>
      </c>
      <c r="E25" s="77">
        <v>739312</v>
      </c>
      <c r="F25" s="77">
        <v>743278.75</v>
      </c>
      <c r="G25" s="77">
        <v>739312</v>
      </c>
      <c r="H25" s="78">
        <f t="shared" si="4"/>
        <v>-3966.75</v>
      </c>
      <c r="I25" s="79">
        <f t="shared" si="1"/>
        <v>-0.53368268634075378</v>
      </c>
      <c r="J25" s="27"/>
      <c r="K25" s="27"/>
      <c r="L25" s="27"/>
      <c r="M25" s="27"/>
    </row>
    <row r="26" spans="1:14" ht="15" customHeight="1">
      <c r="A26" s="5"/>
      <c r="B26" s="9"/>
      <c r="C26" s="49" t="s">
        <v>171</v>
      </c>
      <c r="D26" s="77" cm="1">
        <f t="array" ref="D26:G26">'TEUS nacional'!B35:E35</f>
        <v>160603</v>
      </c>
      <c r="E26" s="77">
        <v>168438</v>
      </c>
      <c r="F26" s="77">
        <v>160603</v>
      </c>
      <c r="G26" s="77">
        <v>168438</v>
      </c>
      <c r="H26" s="78">
        <f t="shared" si="4"/>
        <v>7835</v>
      </c>
      <c r="I26" s="79">
        <f t="shared" si="1"/>
        <v>4.8784891938506689</v>
      </c>
      <c r="J26" s="27"/>
      <c r="K26" s="27"/>
      <c r="L26" s="27"/>
      <c r="M26" s="27"/>
    </row>
    <row r="27" spans="1:14" ht="15" customHeight="1">
      <c r="A27" s="5"/>
      <c r="B27" s="9"/>
      <c r="C27" s="49" t="s">
        <v>170</v>
      </c>
      <c r="D27" s="77" cm="1">
        <f t="array" ref="D27:G27">'TEUS exterior'!B35:E35</f>
        <v>444543.75</v>
      </c>
      <c r="E27" s="77">
        <v>505765.25</v>
      </c>
      <c r="F27" s="77">
        <v>444543.75</v>
      </c>
      <c r="G27" s="77">
        <v>505765.25</v>
      </c>
      <c r="H27" s="78">
        <f t="shared" si="4"/>
        <v>61221.5</v>
      </c>
      <c r="I27" s="79">
        <f t="shared" si="1"/>
        <v>13.771760372291823</v>
      </c>
      <c r="J27" s="27"/>
      <c r="K27" s="27"/>
      <c r="L27" s="27"/>
      <c r="M27" s="27"/>
    </row>
    <row r="28" spans="1:14" ht="15" customHeight="1">
      <c r="A28" s="5"/>
      <c r="B28" s="9" t="s">
        <v>37</v>
      </c>
      <c r="C28" s="56" t="s">
        <v>41</v>
      </c>
      <c r="D28" s="67" cm="1">
        <f t="array" ref="D28:G28">'Buques número'!B35:E35</f>
        <v>12520</v>
      </c>
      <c r="E28" s="67">
        <v>12241</v>
      </c>
      <c r="F28" s="67">
        <v>12520</v>
      </c>
      <c r="G28" s="67">
        <v>12241</v>
      </c>
      <c r="H28" s="75">
        <f t="shared" si="4"/>
        <v>-279</v>
      </c>
      <c r="I28" s="76">
        <f t="shared" si="1"/>
        <v>-2.2284345047923324</v>
      </c>
      <c r="J28" s="27"/>
      <c r="K28" s="27"/>
      <c r="L28" s="27"/>
      <c r="M28" s="27"/>
    </row>
    <row r="29" spans="1:14" ht="15" customHeight="1">
      <c r="A29" s="5"/>
      <c r="B29" s="9"/>
      <c r="C29" s="56" t="s">
        <v>42</v>
      </c>
      <c r="D29" s="67" cm="1">
        <f t="array" ref="D29:G29">'Buques GT'!B35:E35</f>
        <v>208166221</v>
      </c>
      <c r="E29" s="67">
        <v>201859245</v>
      </c>
      <c r="F29" s="67">
        <v>208166221</v>
      </c>
      <c r="G29" s="67">
        <v>201859245</v>
      </c>
      <c r="H29" s="75">
        <f t="shared" si="4"/>
        <v>-6306976</v>
      </c>
      <c r="I29" s="76">
        <f t="shared" si="1"/>
        <v>-3.0297787843302331</v>
      </c>
      <c r="J29" s="27"/>
      <c r="K29" s="27"/>
      <c r="L29" s="27"/>
      <c r="M29" s="27"/>
    </row>
    <row r="30" spans="1:14" ht="15" customHeight="1">
      <c r="A30" s="5"/>
      <c r="B30" s="9"/>
      <c r="C30" s="49" t="s">
        <v>43</v>
      </c>
      <c r="D30" s="77" cm="1">
        <f t="array" ref="D30:G30">Cruceros!B35:E35</f>
        <v>223</v>
      </c>
      <c r="E30" s="77">
        <v>282</v>
      </c>
      <c r="F30" s="77">
        <v>223</v>
      </c>
      <c r="G30" s="77">
        <v>282</v>
      </c>
      <c r="H30" s="78">
        <f t="shared" si="4"/>
        <v>59</v>
      </c>
      <c r="I30" s="79">
        <f t="shared" si="1"/>
        <v>26.457399103139011</v>
      </c>
      <c r="J30" s="27"/>
      <c r="K30" s="27"/>
      <c r="L30" s="27"/>
      <c r="M30" s="27"/>
    </row>
    <row r="31" spans="1:14" ht="15" customHeight="1">
      <c r="A31" s="5"/>
      <c r="B31" s="9" t="s">
        <v>38</v>
      </c>
      <c r="C31" s="56" t="s">
        <v>2</v>
      </c>
      <c r="D31" s="67" cm="1">
        <f t="array" ref="D31:G31">'Pasajeros total'!B35:E35</f>
        <v>2172962</v>
      </c>
      <c r="E31" s="67">
        <v>2395936</v>
      </c>
      <c r="F31" s="67">
        <v>2172962</v>
      </c>
      <c r="G31" s="67">
        <v>2395936</v>
      </c>
      <c r="H31" s="75">
        <f>G31-F31</f>
        <v>222974</v>
      </c>
      <c r="I31" s="76">
        <f>((G31*100/F31)-100)</f>
        <v>10.261293110509982</v>
      </c>
      <c r="J31" s="27"/>
      <c r="K31" s="27"/>
      <c r="L31" s="27"/>
      <c r="M31" s="27"/>
    </row>
    <row r="32" spans="1:14" ht="15" customHeight="1">
      <c r="A32" s="5"/>
      <c r="B32" s="9"/>
      <c r="C32" s="49" t="s">
        <v>44</v>
      </c>
      <c r="D32" s="77" cm="1">
        <f t="array" ref="D32:G32">'Pasajeros regulares'!B35:E35</f>
        <v>1504024</v>
      </c>
      <c r="E32" s="77">
        <v>1594669</v>
      </c>
      <c r="F32" s="77">
        <v>1504024</v>
      </c>
      <c r="G32" s="77">
        <v>1594669</v>
      </c>
      <c r="H32" s="78">
        <f>G32-F32</f>
        <v>90645</v>
      </c>
      <c r="I32" s="79">
        <f>((G32*100/F32)-100)</f>
        <v>6.0268320186380038</v>
      </c>
      <c r="J32" s="27"/>
      <c r="K32" s="27"/>
      <c r="L32" s="27"/>
      <c r="M32" s="27"/>
    </row>
    <row r="33" spans="1:13" ht="15" customHeight="1">
      <c r="A33" s="5"/>
      <c r="B33" s="9"/>
      <c r="C33" s="49" t="s">
        <v>45</v>
      </c>
      <c r="D33" s="77" cm="1">
        <f t="array" ref="D33:G33">'Pasajeros crucero'!B35:E35</f>
        <v>668938</v>
      </c>
      <c r="E33" s="77">
        <v>801267</v>
      </c>
      <c r="F33" s="77">
        <v>668938</v>
      </c>
      <c r="G33" s="77">
        <v>801267</v>
      </c>
      <c r="H33" s="78">
        <f>G33-F33</f>
        <v>132329</v>
      </c>
      <c r="I33" s="79">
        <f>((G33*100/F33)-100)</f>
        <v>19.78195288651564</v>
      </c>
      <c r="J33" s="27"/>
      <c r="K33" s="27"/>
      <c r="L33" s="27"/>
      <c r="M33" s="27"/>
    </row>
    <row r="34" spans="1:13" ht="15" customHeight="1">
      <c r="A34" s="5"/>
      <c r="B34" s="9" t="s">
        <v>39</v>
      </c>
      <c r="C34" s="56" t="s">
        <v>46</v>
      </c>
      <c r="D34" s="67" cm="1">
        <f t="array" ref="D34:G34">'Automóviles régimen pasaje'!B35:E35</f>
        <v>416115</v>
      </c>
      <c r="E34" s="67">
        <v>455046</v>
      </c>
      <c r="F34" s="67">
        <v>416115</v>
      </c>
      <c r="G34" s="67">
        <v>455046</v>
      </c>
      <c r="H34" s="75">
        <f>G34-F34</f>
        <v>38931</v>
      </c>
      <c r="I34" s="76">
        <f>((G34*100/F34)-100)</f>
        <v>9.3558271151003964</v>
      </c>
      <c r="J34" s="27"/>
      <c r="K34" s="27"/>
      <c r="L34" s="27"/>
      <c r="M34" s="27"/>
    </row>
    <row r="35" spans="1:13" ht="15" customHeight="1">
      <c r="A35" s="5"/>
      <c r="B35" s="9"/>
      <c r="C35" s="56" t="s">
        <v>164</v>
      </c>
      <c r="D35" s="67" cm="1">
        <f t="array" ref="D35:G35">'Automóviles régimen mercancía'!B35:E35</f>
        <v>270856</v>
      </c>
      <c r="E35" s="67">
        <v>199224</v>
      </c>
      <c r="F35" s="67">
        <v>270856</v>
      </c>
      <c r="G35" s="67">
        <v>199224</v>
      </c>
      <c r="H35" s="75">
        <f>G35-F35</f>
        <v>-71632</v>
      </c>
      <c r="I35" s="76">
        <f>((G35*100/F35)-100)</f>
        <v>-26.446525090823172</v>
      </c>
      <c r="J35" s="27"/>
      <c r="K35" s="27"/>
      <c r="L35" s="27"/>
      <c r="M35" s="27"/>
    </row>
    <row r="36" spans="1:13" ht="15" customHeight="1">
      <c r="A36" s="87" t="s">
        <v>49</v>
      </c>
      <c r="J36" s="27"/>
      <c r="K36" s="27"/>
      <c r="L36" s="27"/>
      <c r="M36" s="27"/>
    </row>
    <row r="37" spans="1:13">
      <c r="A37" s="60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</row>
    <row r="38" spans="1:13">
      <c r="B38" s="27"/>
      <c r="C38" s="27"/>
      <c r="D38" s="27"/>
      <c r="E38" s="27"/>
      <c r="F38" s="27"/>
      <c r="G38" s="27"/>
      <c r="H38" s="27"/>
      <c r="I38" s="27"/>
      <c r="J38" s="27"/>
      <c r="K38" s="27"/>
    </row>
    <row r="39" spans="1:13">
      <c r="J39" s="27"/>
      <c r="K39" s="27"/>
    </row>
  </sheetData>
  <mergeCells count="16">
    <mergeCell ref="B24:B27"/>
    <mergeCell ref="B28:B30"/>
    <mergeCell ref="B31:B33"/>
    <mergeCell ref="A20:A35"/>
    <mergeCell ref="B34:B35"/>
    <mergeCell ref="B14:B15"/>
    <mergeCell ref="A13:A17"/>
    <mergeCell ref="A18:C18"/>
    <mergeCell ref="B20:B21"/>
    <mergeCell ref="B22:B23"/>
    <mergeCell ref="D5:E5"/>
    <mergeCell ref="F5:G5"/>
    <mergeCell ref="H5:I5"/>
    <mergeCell ref="A5:C6"/>
    <mergeCell ref="B9:B11"/>
    <mergeCell ref="A7:A12"/>
  </mergeCells>
  <conditionalFormatting sqref="H7:I35">
    <cfRule type="expression" dxfId="75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D7204-6566-4BFA-906F-CCB62ABCF251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84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51"/>
    </row>
    <row r="8" spans="1:14" ht="15.6" customHeight="1">
      <c r="A8" s="202" t="s">
        <v>11</v>
      </c>
      <c r="B8" s="203">
        <v>1580</v>
      </c>
      <c r="C8" s="203">
        <v>3946</v>
      </c>
      <c r="D8" s="203">
        <v>1580</v>
      </c>
      <c r="E8" s="203">
        <v>3946</v>
      </c>
      <c r="F8" s="204">
        <v>149.74683544303801</v>
      </c>
      <c r="G8" s="20"/>
    </row>
    <row r="9" spans="1:14" ht="15.6" customHeight="1">
      <c r="A9" s="202" t="s">
        <v>8</v>
      </c>
      <c r="B9" s="203">
        <v>11445</v>
      </c>
      <c r="C9" s="203">
        <v>12275</v>
      </c>
      <c r="D9" s="203">
        <v>11445</v>
      </c>
      <c r="E9" s="203">
        <v>12275</v>
      </c>
      <c r="F9" s="204">
        <v>7.2520751419833971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81160</v>
      </c>
      <c r="C11" s="203">
        <v>92495</v>
      </c>
      <c r="D11" s="203">
        <v>81160</v>
      </c>
      <c r="E11" s="203">
        <v>92495</v>
      </c>
      <c r="F11" s="204">
        <v>13.96623952686052</v>
      </c>
    </row>
    <row r="12" spans="1:14" ht="15.6" customHeight="1">
      <c r="A12" s="202" t="s">
        <v>6</v>
      </c>
      <c r="B12" s="203">
        <v>1102</v>
      </c>
      <c r="C12" s="203">
        <v>1569</v>
      </c>
      <c r="D12" s="203">
        <v>1102</v>
      </c>
      <c r="E12" s="203">
        <v>1569</v>
      </c>
      <c r="F12" s="204">
        <v>42.377495462794911</v>
      </c>
    </row>
    <row r="13" spans="1:14" ht="15.6" customHeight="1">
      <c r="A13" s="202" t="s">
        <v>175</v>
      </c>
      <c r="B13" s="203">
        <v>54996</v>
      </c>
      <c r="C13" s="203">
        <v>65907</v>
      </c>
      <c r="D13" s="203">
        <v>54996</v>
      </c>
      <c r="E13" s="203">
        <v>65907</v>
      </c>
      <c r="F13" s="204">
        <v>19.83962469997817</v>
      </c>
    </row>
    <row r="14" spans="1:14" ht="15.6" customHeight="1">
      <c r="A14" s="202" t="s">
        <v>148</v>
      </c>
      <c r="B14" s="203">
        <v>22448</v>
      </c>
      <c r="C14" s="203">
        <v>23870</v>
      </c>
      <c r="D14" s="203">
        <v>22448</v>
      </c>
      <c r="E14" s="203">
        <v>23870</v>
      </c>
      <c r="F14" s="204">
        <v>6.334640057020664</v>
      </c>
    </row>
    <row r="15" spans="1:14" ht="15.6" customHeight="1">
      <c r="A15" s="202" t="s">
        <v>145</v>
      </c>
      <c r="B15" s="203">
        <v>0</v>
      </c>
      <c r="C15" s="203">
        <v>1952</v>
      </c>
      <c r="D15" s="203">
        <v>0</v>
      </c>
      <c r="E15" s="203">
        <v>1952</v>
      </c>
      <c r="F15" s="204" t="s">
        <v>151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0</v>
      </c>
      <c r="C17" s="203">
        <v>0</v>
      </c>
      <c r="D17" s="203">
        <v>0</v>
      </c>
      <c r="E17" s="203">
        <v>0</v>
      </c>
      <c r="F17" s="204" t="s">
        <v>151</v>
      </c>
      <c r="G17" s="16"/>
    </row>
    <row r="18" spans="1:7" ht="15.6" customHeight="1">
      <c r="A18" s="202" t="s">
        <v>147</v>
      </c>
      <c r="B18" s="203">
        <v>33915</v>
      </c>
      <c r="C18" s="203">
        <v>39466</v>
      </c>
      <c r="D18" s="203">
        <v>33915</v>
      </c>
      <c r="E18" s="203">
        <v>39466</v>
      </c>
      <c r="F18" s="204">
        <v>16.367389060887518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0</v>
      </c>
      <c r="D20" s="203">
        <v>0</v>
      </c>
      <c r="E20" s="203">
        <v>0</v>
      </c>
      <c r="F20" s="204" t="s">
        <v>151</v>
      </c>
    </row>
    <row r="21" spans="1:7" ht="15.6" customHeight="1">
      <c r="A21" s="202" t="s">
        <v>149</v>
      </c>
      <c r="B21" s="203">
        <v>2628</v>
      </c>
      <c r="C21" s="203">
        <v>1759</v>
      </c>
      <c r="D21" s="203">
        <v>2628</v>
      </c>
      <c r="E21" s="203">
        <v>1759</v>
      </c>
      <c r="F21" s="204">
        <v>-33.066971080669717</v>
      </c>
    </row>
    <row r="22" spans="1:7" ht="15.6" customHeight="1">
      <c r="A22" s="202" t="s">
        <v>146</v>
      </c>
      <c r="B22" s="203">
        <v>44902</v>
      </c>
      <c r="C22" s="203">
        <v>43718</v>
      </c>
      <c r="D22" s="203">
        <v>44902</v>
      </c>
      <c r="E22" s="203">
        <v>43718</v>
      </c>
      <c r="F22" s="204">
        <v>-2.6368535922675989</v>
      </c>
    </row>
    <row r="23" spans="1:7" ht="15.6" customHeight="1">
      <c r="A23" s="202" t="s">
        <v>165</v>
      </c>
      <c r="B23" s="203">
        <v>5466</v>
      </c>
      <c r="C23" s="203">
        <v>5891</v>
      </c>
      <c r="D23" s="203">
        <v>5466</v>
      </c>
      <c r="E23" s="203">
        <v>5891</v>
      </c>
      <c r="F23" s="204">
        <v>7.7753384559092638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10120</v>
      </c>
      <c r="C25" s="203">
        <v>10620</v>
      </c>
      <c r="D25" s="203">
        <v>10120</v>
      </c>
      <c r="E25" s="203">
        <v>10620</v>
      </c>
      <c r="F25" s="204">
        <v>4.9407114624505937</v>
      </c>
    </row>
    <row r="26" spans="1:7" ht="15.6" customHeight="1">
      <c r="A26" s="202" t="s">
        <v>152</v>
      </c>
      <c r="B26" s="203">
        <v>2546</v>
      </c>
      <c r="C26" s="203">
        <v>2112</v>
      </c>
      <c r="D26" s="203">
        <v>2546</v>
      </c>
      <c r="E26" s="203">
        <v>2112</v>
      </c>
      <c r="F26" s="204">
        <v>-17.046347211311868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123443</v>
      </c>
      <c r="C28" s="203">
        <v>130692</v>
      </c>
      <c r="D28" s="203">
        <v>123443</v>
      </c>
      <c r="E28" s="203">
        <v>130692</v>
      </c>
      <c r="F28" s="204">
        <v>5.8723459410416146</v>
      </c>
    </row>
    <row r="29" spans="1:7" ht="15.6" customHeight="1">
      <c r="A29" s="202" t="s">
        <v>178</v>
      </c>
      <c r="B29" s="203">
        <v>5121</v>
      </c>
      <c r="C29" s="203">
        <v>2872</v>
      </c>
      <c r="D29" s="203">
        <v>5121</v>
      </c>
      <c r="E29" s="203">
        <v>2872</v>
      </c>
      <c r="F29" s="204">
        <v>-43.917203671157978</v>
      </c>
    </row>
    <row r="30" spans="1:7" ht="15.6" customHeight="1">
      <c r="A30" s="202" t="s">
        <v>179</v>
      </c>
      <c r="B30" s="203">
        <v>0</v>
      </c>
      <c r="C30" s="203">
        <v>0</v>
      </c>
      <c r="D30" s="203">
        <v>0</v>
      </c>
      <c r="E30" s="203">
        <v>0</v>
      </c>
      <c r="F30" s="204" t="s">
        <v>151</v>
      </c>
    </row>
    <row r="31" spans="1:7" ht="15.6" customHeight="1">
      <c r="A31" s="202" t="s">
        <v>180</v>
      </c>
      <c r="B31" s="203">
        <v>0</v>
      </c>
      <c r="C31" s="203">
        <v>0</v>
      </c>
      <c r="D31" s="203">
        <v>0</v>
      </c>
      <c r="E31" s="203">
        <v>0</v>
      </c>
      <c r="F31" s="204" t="s">
        <v>151</v>
      </c>
    </row>
    <row r="32" spans="1:7" ht="15.6" customHeight="1">
      <c r="A32" s="202" t="s">
        <v>181</v>
      </c>
      <c r="B32" s="203">
        <v>15243</v>
      </c>
      <c r="C32" s="203">
        <v>15902</v>
      </c>
      <c r="D32" s="203">
        <v>15243</v>
      </c>
      <c r="E32" s="203">
        <v>15902</v>
      </c>
      <c r="F32" s="204">
        <v>4.3232959391195891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0</v>
      </c>
      <c r="C34" s="203">
        <v>0</v>
      </c>
      <c r="D34" s="203">
        <v>0</v>
      </c>
      <c r="E34" s="203">
        <v>0</v>
      </c>
      <c r="F34" s="204" t="s">
        <v>151</v>
      </c>
    </row>
    <row r="35" spans="1:6" ht="15.6" customHeight="1">
      <c r="A35" s="170" t="s">
        <v>153</v>
      </c>
      <c r="B35" s="90">
        <f>SUM(B7:B34)</f>
        <v>416115</v>
      </c>
      <c r="C35" s="91">
        <f>SUM(C7:C34)</f>
        <v>455046</v>
      </c>
      <c r="D35" s="192">
        <f>SUM(D7:D34)</f>
        <v>416115</v>
      </c>
      <c r="E35" s="192">
        <f>SUM(E7:E34)</f>
        <v>455046</v>
      </c>
      <c r="F35" s="154">
        <f>E35*100/D35-100</f>
        <v>9.3558271151003964</v>
      </c>
    </row>
    <row r="36" spans="1:6" ht="15.6" customHeight="1">
      <c r="A36" s="87" t="s">
        <v>85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9930D-7853-4795-83C8-418E1237BFDF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157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68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0</v>
      </c>
      <c r="C7" s="203">
        <v>0</v>
      </c>
      <c r="D7" s="203">
        <v>0</v>
      </c>
      <c r="E7" s="203">
        <v>0</v>
      </c>
      <c r="F7" s="204" t="s">
        <v>151</v>
      </c>
      <c r="G7" s="27"/>
    </row>
    <row r="8" spans="1:14" ht="15.6" customHeight="1">
      <c r="A8" s="202" t="s">
        <v>11</v>
      </c>
      <c r="B8" s="203">
        <v>51</v>
      </c>
      <c r="C8" s="203">
        <v>544</v>
      </c>
      <c r="D8" s="203">
        <v>51</v>
      </c>
      <c r="E8" s="203">
        <v>544</v>
      </c>
      <c r="F8" s="204">
        <v>966.66666666666674</v>
      </c>
      <c r="G8" s="20"/>
    </row>
    <row r="9" spans="1:14" ht="15.6" customHeight="1">
      <c r="A9" s="202" t="s">
        <v>8</v>
      </c>
      <c r="B9" s="203">
        <v>239</v>
      </c>
      <c r="C9" s="203">
        <v>604</v>
      </c>
      <c r="D9" s="203">
        <v>239</v>
      </c>
      <c r="E9" s="203">
        <v>604</v>
      </c>
      <c r="F9" s="204">
        <v>152.71966527196651</v>
      </c>
      <c r="G9" s="20"/>
    </row>
    <row r="10" spans="1:14" ht="15.6" customHeight="1">
      <c r="A10" s="202" t="s">
        <v>10</v>
      </c>
      <c r="B10" s="203">
        <v>0</v>
      </c>
      <c r="C10" s="203">
        <v>0</v>
      </c>
      <c r="D10" s="203">
        <v>0</v>
      </c>
      <c r="E10" s="203">
        <v>0</v>
      </c>
      <c r="F10" s="204" t="s">
        <v>151</v>
      </c>
    </row>
    <row r="11" spans="1:14" ht="15.6" customHeight="1">
      <c r="A11" s="202" t="s">
        <v>9</v>
      </c>
      <c r="B11" s="203">
        <v>327</v>
      </c>
      <c r="C11" s="203">
        <v>382</v>
      </c>
      <c r="D11" s="203">
        <v>327</v>
      </c>
      <c r="E11" s="203">
        <v>382</v>
      </c>
      <c r="F11" s="204">
        <v>16.819571865443422</v>
      </c>
    </row>
    <row r="12" spans="1:14" ht="15.6" customHeight="1">
      <c r="A12" s="202" t="s">
        <v>6</v>
      </c>
      <c r="B12" s="203">
        <v>1224</v>
      </c>
      <c r="C12" s="203">
        <v>1258</v>
      </c>
      <c r="D12" s="203">
        <v>1224</v>
      </c>
      <c r="E12" s="203">
        <v>1258</v>
      </c>
      <c r="F12" s="204">
        <v>2.777777777777771</v>
      </c>
    </row>
    <row r="13" spans="1:14" ht="15.6" customHeight="1">
      <c r="A13" s="202" t="s">
        <v>175</v>
      </c>
      <c r="B13" s="203">
        <v>7840</v>
      </c>
      <c r="C13" s="203">
        <v>5542</v>
      </c>
      <c r="D13" s="203">
        <v>7840</v>
      </c>
      <c r="E13" s="203">
        <v>5542</v>
      </c>
      <c r="F13" s="204">
        <v>-29.311224489795919</v>
      </c>
    </row>
    <row r="14" spans="1:14" ht="15.6" customHeight="1">
      <c r="A14" s="202" t="s">
        <v>148</v>
      </c>
      <c r="B14" s="203">
        <v>49721</v>
      </c>
      <c r="C14" s="203">
        <v>42823</v>
      </c>
      <c r="D14" s="203">
        <v>49721</v>
      </c>
      <c r="E14" s="203">
        <v>42823</v>
      </c>
      <c r="F14" s="204">
        <v>-13.87341364815671</v>
      </c>
    </row>
    <row r="15" spans="1:14" ht="15.6" customHeight="1">
      <c r="A15" s="202" t="s">
        <v>145</v>
      </c>
      <c r="B15" s="203">
        <v>1514</v>
      </c>
      <c r="C15" s="203">
        <v>826</v>
      </c>
      <c r="D15" s="203">
        <v>1514</v>
      </c>
      <c r="E15" s="203">
        <v>826</v>
      </c>
      <c r="F15" s="204">
        <v>-45.442536327608977</v>
      </c>
    </row>
    <row r="16" spans="1:14" ht="15.6" customHeight="1">
      <c r="A16" s="202" t="s">
        <v>144</v>
      </c>
      <c r="B16" s="203">
        <v>0</v>
      </c>
      <c r="C16" s="203">
        <v>0</v>
      </c>
      <c r="D16" s="203">
        <v>0</v>
      </c>
      <c r="E16" s="203">
        <v>0</v>
      </c>
      <c r="F16" s="204" t="s">
        <v>151</v>
      </c>
      <c r="G16" s="15"/>
    </row>
    <row r="17" spans="1:7" ht="15.6" customHeight="1">
      <c r="A17" s="202" t="s">
        <v>150</v>
      </c>
      <c r="B17" s="203">
        <v>29</v>
      </c>
      <c r="C17" s="203">
        <v>8</v>
      </c>
      <c r="D17" s="203">
        <v>29</v>
      </c>
      <c r="E17" s="203">
        <v>8</v>
      </c>
      <c r="F17" s="204">
        <v>-72.413793103448285</v>
      </c>
      <c r="G17" s="16"/>
    </row>
    <row r="18" spans="1:7" ht="15.6" customHeight="1">
      <c r="A18" s="202" t="s">
        <v>147</v>
      </c>
      <c r="B18" s="203">
        <v>171</v>
      </c>
      <c r="C18" s="203">
        <v>93</v>
      </c>
      <c r="D18" s="203">
        <v>171</v>
      </c>
      <c r="E18" s="203">
        <v>93</v>
      </c>
      <c r="F18" s="204">
        <v>-45.614035087719301</v>
      </c>
    </row>
    <row r="19" spans="1:7" ht="15.6" customHeight="1">
      <c r="A19" s="202" t="s">
        <v>143</v>
      </c>
      <c r="B19" s="203">
        <v>0</v>
      </c>
      <c r="C19" s="203">
        <v>0</v>
      </c>
      <c r="D19" s="203">
        <v>0</v>
      </c>
      <c r="E19" s="203">
        <v>0</v>
      </c>
      <c r="F19" s="204" t="s">
        <v>151</v>
      </c>
    </row>
    <row r="20" spans="1:7" ht="15.6" customHeight="1">
      <c r="A20" s="202" t="s">
        <v>142</v>
      </c>
      <c r="B20" s="203">
        <v>0</v>
      </c>
      <c r="C20" s="203">
        <v>13</v>
      </c>
      <c r="D20" s="203">
        <v>0</v>
      </c>
      <c r="E20" s="203">
        <v>13</v>
      </c>
      <c r="F20" s="204" t="s">
        <v>151</v>
      </c>
    </row>
    <row r="21" spans="1:7" ht="15.6" customHeight="1">
      <c r="A21" s="202" t="s">
        <v>149</v>
      </c>
      <c r="B21" s="203">
        <v>729</v>
      </c>
      <c r="C21" s="203">
        <v>840</v>
      </c>
      <c r="D21" s="203">
        <v>729</v>
      </c>
      <c r="E21" s="203">
        <v>840</v>
      </c>
      <c r="F21" s="204">
        <v>15.226337448559679</v>
      </c>
    </row>
    <row r="22" spans="1:7" ht="15.6" customHeight="1">
      <c r="A22" s="202" t="s">
        <v>146</v>
      </c>
      <c r="B22" s="203">
        <v>28255</v>
      </c>
      <c r="C22" s="203">
        <v>25400</v>
      </c>
      <c r="D22" s="203">
        <v>28255</v>
      </c>
      <c r="E22" s="203">
        <v>25400</v>
      </c>
      <c r="F22" s="204">
        <v>-10.10440629976995</v>
      </c>
    </row>
    <row r="23" spans="1:7" ht="15.6" customHeight="1">
      <c r="A23" s="202" t="s">
        <v>165</v>
      </c>
      <c r="B23" s="203">
        <v>4599</v>
      </c>
      <c r="C23" s="203">
        <v>7890</v>
      </c>
      <c r="D23" s="203">
        <v>4599</v>
      </c>
      <c r="E23" s="203">
        <v>7890</v>
      </c>
      <c r="F23" s="204">
        <v>71.559034572733196</v>
      </c>
    </row>
    <row r="24" spans="1:7" ht="15.6" customHeight="1">
      <c r="A24" s="202" t="s">
        <v>141</v>
      </c>
      <c r="B24" s="203">
        <v>16</v>
      </c>
      <c r="C24" s="203">
        <v>5</v>
      </c>
      <c r="D24" s="203">
        <v>16</v>
      </c>
      <c r="E24" s="203">
        <v>5</v>
      </c>
      <c r="F24" s="204">
        <v>-68.75</v>
      </c>
    </row>
    <row r="25" spans="1:7" ht="15.6" customHeight="1">
      <c r="A25" s="202" t="s">
        <v>140</v>
      </c>
      <c r="B25" s="203">
        <v>227</v>
      </c>
      <c r="C25" s="203">
        <v>181</v>
      </c>
      <c r="D25" s="203">
        <v>227</v>
      </c>
      <c r="E25" s="203">
        <v>181</v>
      </c>
      <c r="F25" s="204">
        <v>-20.264317180616739</v>
      </c>
    </row>
    <row r="26" spans="1:7" ht="15.6" customHeight="1">
      <c r="A26" s="202" t="s">
        <v>152</v>
      </c>
      <c r="B26" s="203">
        <v>1</v>
      </c>
      <c r="C26" s="203">
        <v>4</v>
      </c>
      <c r="D26" s="203">
        <v>1</v>
      </c>
      <c r="E26" s="203">
        <v>4</v>
      </c>
      <c r="F26" s="204">
        <v>300</v>
      </c>
    </row>
    <row r="27" spans="1:7" ht="15.6" customHeight="1">
      <c r="A27" s="202" t="s">
        <v>173</v>
      </c>
      <c r="B27" s="203">
        <v>19555</v>
      </c>
      <c r="C27" s="203">
        <v>11380</v>
      </c>
      <c r="D27" s="203">
        <v>19555</v>
      </c>
      <c r="E27" s="203">
        <v>11380</v>
      </c>
      <c r="F27" s="204">
        <v>-41.805164919457937</v>
      </c>
    </row>
    <row r="28" spans="1:7" ht="15.6" customHeight="1">
      <c r="A28" s="202" t="s">
        <v>177</v>
      </c>
      <c r="B28" s="203">
        <v>6530</v>
      </c>
      <c r="C28" s="203">
        <v>6878</v>
      </c>
      <c r="D28" s="203">
        <v>6530</v>
      </c>
      <c r="E28" s="203">
        <v>6878</v>
      </c>
      <c r="F28" s="204">
        <v>5.3292496171516044</v>
      </c>
    </row>
    <row r="29" spans="1:7" ht="15.6" customHeight="1">
      <c r="A29" s="202" t="s">
        <v>178</v>
      </c>
      <c r="B29" s="203">
        <v>20335</v>
      </c>
      <c r="C29" s="203">
        <v>14737</v>
      </c>
      <c r="D29" s="203">
        <v>20335</v>
      </c>
      <c r="E29" s="203">
        <v>14737</v>
      </c>
      <c r="F29" s="204">
        <v>-27.528891074502081</v>
      </c>
    </row>
    <row r="30" spans="1:7" ht="15.6" customHeight="1">
      <c r="A30" s="202" t="s">
        <v>179</v>
      </c>
      <c r="B30" s="203">
        <v>944</v>
      </c>
      <c r="C30" s="203">
        <v>479</v>
      </c>
      <c r="D30" s="203">
        <v>944</v>
      </c>
      <c r="E30" s="203">
        <v>479</v>
      </c>
      <c r="F30" s="204">
        <v>-49.258474576271183</v>
      </c>
    </row>
    <row r="31" spans="1:7" ht="15.6" customHeight="1">
      <c r="A31" s="202" t="s">
        <v>180</v>
      </c>
      <c r="B31" s="203">
        <v>27293</v>
      </c>
      <c r="C31" s="203">
        <v>18942</v>
      </c>
      <c r="D31" s="203">
        <v>27293</v>
      </c>
      <c r="E31" s="203">
        <v>18942</v>
      </c>
      <c r="F31" s="204">
        <v>-30.597589125416771</v>
      </c>
    </row>
    <row r="32" spans="1:7" ht="15.6" customHeight="1">
      <c r="A32" s="202" t="s">
        <v>181</v>
      </c>
      <c r="B32" s="203">
        <v>45450</v>
      </c>
      <c r="C32" s="203">
        <v>26311</v>
      </c>
      <c r="D32" s="203">
        <v>45450</v>
      </c>
      <c r="E32" s="203">
        <v>26311</v>
      </c>
      <c r="F32" s="204">
        <v>-42.110011001100112</v>
      </c>
    </row>
    <row r="33" spans="1:6" ht="15.6" customHeight="1">
      <c r="A33" s="202" t="s">
        <v>182</v>
      </c>
      <c r="B33" s="203">
        <v>55801</v>
      </c>
      <c r="C33" s="203">
        <v>34081</v>
      </c>
      <c r="D33" s="203">
        <v>55801</v>
      </c>
      <c r="E33" s="203">
        <v>34081</v>
      </c>
      <c r="F33" s="204">
        <v>-38.924033619469178</v>
      </c>
    </row>
    <row r="34" spans="1:6" ht="15.6" customHeight="1">
      <c r="A34" s="202" t="s">
        <v>183</v>
      </c>
      <c r="B34" s="203">
        <v>5</v>
      </c>
      <c r="C34" s="203">
        <v>3</v>
      </c>
      <c r="D34" s="203">
        <v>5</v>
      </c>
      <c r="E34" s="203">
        <v>3</v>
      </c>
      <c r="F34" s="204">
        <v>-40</v>
      </c>
    </row>
    <row r="35" spans="1:6" ht="15.6" customHeight="1">
      <c r="A35" s="170" t="s">
        <v>153</v>
      </c>
      <c r="B35" s="90">
        <f>SUM(B7:B34)</f>
        <v>270856</v>
      </c>
      <c r="C35" s="91">
        <f>SUM(C7:C34)</f>
        <v>199224</v>
      </c>
      <c r="D35" s="90">
        <f>SUM(D7:D34)</f>
        <v>270856</v>
      </c>
      <c r="E35" s="92">
        <f>SUM(E7:E34)</f>
        <v>199224</v>
      </c>
      <c r="F35" s="154">
        <f>E35*100/D35-100</f>
        <v>-26.446525090823172</v>
      </c>
    </row>
    <row r="36" spans="1:6" ht="15.6" customHeight="1">
      <c r="A36" s="87" t="s">
        <v>158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39881-FAFB-4069-9043-2192EBD78DF8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C3FCB-67EF-4D3E-83F0-8D094A78197A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46" t="s">
        <v>184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2025</v>
      </c>
    </row>
    <row r="2" spans="1:27" ht="15.6" customHeight="1">
      <c r="H2" s="17"/>
      <c r="I2" s="17"/>
      <c r="J2" s="17"/>
      <c r="K2" s="17"/>
      <c r="L2" s="17"/>
      <c r="M2" s="17"/>
      <c r="AA2" s="53" t="str">
        <f>"Acumulado "&amp;D6</f>
        <v>Acumulado 2024</v>
      </c>
    </row>
    <row r="3" spans="1:27" ht="15.6" customHeight="1">
      <c r="H3" s="17"/>
      <c r="I3" s="17"/>
      <c r="J3" s="17"/>
      <c r="K3" s="17"/>
      <c r="L3" s="17"/>
      <c r="M3" s="17"/>
    </row>
    <row r="4" spans="1:27" ht="15.6" customHeight="1">
      <c r="A4" s="45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27" ht="15.6" customHeight="1">
      <c r="A7" s="236" t="s">
        <v>18</v>
      </c>
      <c r="B7" s="237">
        <v>799384</v>
      </c>
      <c r="C7" s="237">
        <v>484985</v>
      </c>
      <c r="D7" s="237">
        <v>799384</v>
      </c>
      <c r="E7" s="237">
        <v>484985</v>
      </c>
      <c r="F7" s="238">
        <v>-39.330159222601402</v>
      </c>
      <c r="G7" s="20"/>
    </row>
    <row r="8" spans="1:27" s="47" customFormat="1" ht="15.6" customHeight="1">
      <c r="A8" s="236" t="s">
        <v>11</v>
      </c>
      <c r="B8" s="237">
        <v>59312</v>
      </c>
      <c r="C8" s="237">
        <v>78717</v>
      </c>
      <c r="D8" s="237">
        <v>59312</v>
      </c>
      <c r="E8" s="237">
        <v>78717</v>
      </c>
      <c r="F8" s="238">
        <v>32.716819530617762</v>
      </c>
      <c r="G8" s="239"/>
    </row>
    <row r="9" spans="1:27" ht="15.6" customHeight="1">
      <c r="A9" s="236" t="s">
        <v>8</v>
      </c>
      <c r="B9" s="237">
        <v>79693</v>
      </c>
      <c r="C9" s="237">
        <v>69081</v>
      </c>
      <c r="D9" s="237">
        <v>79693</v>
      </c>
      <c r="E9" s="237">
        <v>69081</v>
      </c>
      <c r="F9" s="238">
        <v>-13.316100535806161</v>
      </c>
      <c r="G9" s="20"/>
    </row>
    <row r="10" spans="1:27" ht="15.6" customHeight="1">
      <c r="A10" s="236" t="s">
        <v>10</v>
      </c>
      <c r="B10" s="237">
        <v>217588</v>
      </c>
      <c r="C10" s="237">
        <v>159708</v>
      </c>
      <c r="D10" s="237">
        <v>217588</v>
      </c>
      <c r="E10" s="237">
        <v>159708</v>
      </c>
      <c r="F10" s="238">
        <v>-26.600731657995851</v>
      </c>
    </row>
    <row r="11" spans="1:27" ht="15.6" customHeight="1">
      <c r="A11" s="236" t="s">
        <v>9</v>
      </c>
      <c r="B11" s="237">
        <v>1626409</v>
      </c>
      <c r="C11" s="237">
        <v>1383712</v>
      </c>
      <c r="D11" s="237">
        <v>1626409</v>
      </c>
      <c r="E11" s="237">
        <v>1383712</v>
      </c>
      <c r="F11" s="238">
        <v>-14.92226125162858</v>
      </c>
    </row>
    <row r="12" spans="1:27" ht="15.6" customHeight="1">
      <c r="A12" s="236" t="s">
        <v>6</v>
      </c>
      <c r="B12" s="237">
        <v>118351</v>
      </c>
      <c r="C12" s="237">
        <v>129873</v>
      </c>
      <c r="D12" s="237">
        <v>118351</v>
      </c>
      <c r="E12" s="237">
        <v>129873</v>
      </c>
      <c r="F12" s="238">
        <v>9.7354479472078879</v>
      </c>
    </row>
    <row r="13" spans="1:27" ht="15.6" customHeight="1">
      <c r="A13" s="236" t="s">
        <v>175</v>
      </c>
      <c r="B13" s="237">
        <v>72571</v>
      </c>
      <c r="C13" s="237">
        <v>16267</v>
      </c>
      <c r="D13" s="237">
        <v>72571</v>
      </c>
      <c r="E13" s="237">
        <v>16267</v>
      </c>
      <c r="F13" s="238">
        <v>-77.584710145926067</v>
      </c>
    </row>
    <row r="14" spans="1:27" ht="15.6" customHeight="1">
      <c r="A14" s="236" t="s">
        <v>148</v>
      </c>
      <c r="B14" s="237">
        <v>1128563</v>
      </c>
      <c r="C14" s="237">
        <v>1327206</v>
      </c>
      <c r="D14" s="237">
        <v>1128563</v>
      </c>
      <c r="E14" s="237">
        <v>1327206</v>
      </c>
      <c r="F14" s="238">
        <v>17.601409934580531</v>
      </c>
    </row>
    <row r="15" spans="1:27" ht="15.6" customHeight="1">
      <c r="A15" s="236" t="s">
        <v>145</v>
      </c>
      <c r="B15" s="237">
        <v>2039022</v>
      </c>
      <c r="C15" s="237">
        <v>1594245</v>
      </c>
      <c r="D15" s="237">
        <v>2039022</v>
      </c>
      <c r="E15" s="237">
        <v>1594245</v>
      </c>
      <c r="F15" s="238">
        <v>-21.81325164711318</v>
      </c>
    </row>
    <row r="16" spans="1:27" ht="15.6" customHeight="1">
      <c r="A16" s="236" t="s">
        <v>144</v>
      </c>
      <c r="B16" s="237">
        <v>2184615</v>
      </c>
      <c r="C16" s="237">
        <v>2247940</v>
      </c>
      <c r="D16" s="237">
        <v>2184615</v>
      </c>
      <c r="E16" s="237">
        <v>2247940</v>
      </c>
      <c r="F16" s="238">
        <v>2.8986800877957961</v>
      </c>
      <c r="G16" s="15"/>
    </row>
    <row r="17" spans="1:7" ht="15.6" customHeight="1">
      <c r="A17" s="236" t="s">
        <v>150</v>
      </c>
      <c r="B17" s="237">
        <v>669633</v>
      </c>
      <c r="C17" s="237">
        <v>1074793</v>
      </c>
      <c r="D17" s="237">
        <v>669633</v>
      </c>
      <c r="E17" s="237">
        <v>1074793</v>
      </c>
      <c r="F17" s="238">
        <v>60.504783963753283</v>
      </c>
      <c r="G17" s="16"/>
    </row>
    <row r="18" spans="1:7" ht="15.6" customHeight="1">
      <c r="A18" s="236" t="s">
        <v>147</v>
      </c>
      <c r="B18" s="237">
        <v>53275</v>
      </c>
      <c r="C18" s="237">
        <v>7125</v>
      </c>
      <c r="D18" s="237">
        <v>53275</v>
      </c>
      <c r="E18" s="237">
        <v>7125</v>
      </c>
      <c r="F18" s="238">
        <v>-86.625997184420456</v>
      </c>
    </row>
    <row r="19" spans="1:7" ht="15.6" customHeight="1">
      <c r="A19" s="236" t="s">
        <v>143</v>
      </c>
      <c r="B19" s="237">
        <v>362600</v>
      </c>
      <c r="C19" s="237">
        <v>245799</v>
      </c>
      <c r="D19" s="237">
        <v>362600</v>
      </c>
      <c r="E19" s="237">
        <v>245799</v>
      </c>
      <c r="F19" s="238">
        <v>-32.212079426365143</v>
      </c>
    </row>
    <row r="20" spans="1:7" ht="15.6" customHeight="1">
      <c r="A20" s="236" t="s">
        <v>142</v>
      </c>
      <c r="B20" s="237">
        <v>725050</v>
      </c>
      <c r="C20" s="237">
        <v>960951</v>
      </c>
      <c r="D20" s="237">
        <v>725050</v>
      </c>
      <c r="E20" s="237">
        <v>960951</v>
      </c>
      <c r="F20" s="238">
        <v>32.535825115509283</v>
      </c>
    </row>
    <row r="21" spans="1:7" ht="15.6" customHeight="1">
      <c r="A21" s="236" t="s">
        <v>149</v>
      </c>
      <c r="B21" s="237">
        <v>1760007</v>
      </c>
      <c r="C21" s="237">
        <v>1493971</v>
      </c>
      <c r="D21" s="237">
        <v>1760007</v>
      </c>
      <c r="E21" s="237">
        <v>1493971</v>
      </c>
      <c r="F21" s="238">
        <v>-15.11562169923188</v>
      </c>
    </row>
    <row r="22" spans="1:7" ht="15.6" customHeight="1">
      <c r="A22" s="236" t="s">
        <v>146</v>
      </c>
      <c r="B22" s="237">
        <v>170616</v>
      </c>
      <c r="C22" s="237">
        <v>153293</v>
      </c>
      <c r="D22" s="237">
        <v>170616</v>
      </c>
      <c r="E22" s="237">
        <v>153293</v>
      </c>
      <c r="F22" s="238">
        <v>-10.15320954658414</v>
      </c>
    </row>
    <row r="23" spans="1:7" ht="15.6" customHeight="1">
      <c r="A23" s="236" t="s">
        <v>165</v>
      </c>
      <c r="B23" s="237">
        <v>196813</v>
      </c>
      <c r="C23" s="237">
        <v>93940</v>
      </c>
      <c r="D23" s="237">
        <v>196813</v>
      </c>
      <c r="E23" s="237">
        <v>93940</v>
      </c>
      <c r="F23" s="238">
        <v>-52.269413097712039</v>
      </c>
    </row>
    <row r="24" spans="1:7" ht="15.6" customHeight="1">
      <c r="A24" s="236" t="s">
        <v>141</v>
      </c>
      <c r="B24" s="237">
        <v>240790</v>
      </c>
      <c r="C24" s="237">
        <v>124738</v>
      </c>
      <c r="D24" s="237">
        <v>240790</v>
      </c>
      <c r="E24" s="237">
        <v>124738</v>
      </c>
      <c r="F24" s="238">
        <v>-48.196353669172311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162768</v>
      </c>
      <c r="C26" s="237">
        <v>119790</v>
      </c>
      <c r="D26" s="237">
        <v>162768</v>
      </c>
      <c r="E26" s="237">
        <v>119790</v>
      </c>
      <c r="F26" s="238">
        <v>-26.404452963727511</v>
      </c>
    </row>
    <row r="27" spans="1:7" ht="15.6" customHeight="1">
      <c r="A27" s="236" t="s">
        <v>173</v>
      </c>
      <c r="B27" s="237">
        <v>189734</v>
      </c>
      <c r="C27" s="237">
        <v>155520</v>
      </c>
      <c r="D27" s="237">
        <v>189734</v>
      </c>
      <c r="E27" s="237">
        <v>155520</v>
      </c>
      <c r="F27" s="238">
        <v>-18.0326140807657</v>
      </c>
    </row>
    <row r="28" spans="1:7" ht="15.6" customHeight="1">
      <c r="A28" s="236" t="s">
        <v>177</v>
      </c>
      <c r="B28" s="237">
        <v>63703</v>
      </c>
      <c r="C28" s="237">
        <v>99096</v>
      </c>
      <c r="D28" s="237">
        <v>63703</v>
      </c>
      <c r="E28" s="237">
        <v>99096</v>
      </c>
      <c r="F28" s="238">
        <v>55.559392807246127</v>
      </c>
    </row>
    <row r="29" spans="1:7" ht="15.6" customHeight="1">
      <c r="A29" s="236" t="s">
        <v>178</v>
      </c>
      <c r="B29" s="237">
        <v>388384</v>
      </c>
      <c r="C29" s="237">
        <v>192408</v>
      </c>
      <c r="D29" s="237">
        <v>388384</v>
      </c>
      <c r="E29" s="237">
        <v>192408</v>
      </c>
      <c r="F29" s="238">
        <v>-50.459339210678088</v>
      </c>
    </row>
    <row r="30" spans="1:7" ht="15.6" customHeight="1">
      <c r="A30" s="236" t="s">
        <v>179</v>
      </c>
      <c r="B30" s="237">
        <v>195496</v>
      </c>
      <c r="C30" s="237">
        <v>134123</v>
      </c>
      <c r="D30" s="237">
        <v>195496</v>
      </c>
      <c r="E30" s="237">
        <v>134123</v>
      </c>
      <c r="F30" s="238">
        <v>-31.393481196546219</v>
      </c>
    </row>
    <row r="31" spans="1:7" ht="15.6" customHeight="1">
      <c r="A31" s="236" t="s">
        <v>180</v>
      </c>
      <c r="B31" s="237">
        <v>2379394</v>
      </c>
      <c r="C31" s="237">
        <v>1792370</v>
      </c>
      <c r="D31" s="237">
        <v>2379394</v>
      </c>
      <c r="E31" s="237">
        <v>1792370</v>
      </c>
      <c r="F31" s="238">
        <v>-24.67115576487123</v>
      </c>
    </row>
    <row r="32" spans="1:7" ht="15.6" customHeight="1">
      <c r="A32" s="236" t="s">
        <v>181</v>
      </c>
      <c r="B32" s="237">
        <v>1213228</v>
      </c>
      <c r="C32" s="237">
        <v>1365446</v>
      </c>
      <c r="D32" s="237">
        <v>1213228</v>
      </c>
      <c r="E32" s="237">
        <v>1365446</v>
      </c>
      <c r="F32" s="238">
        <v>12.546528764585061</v>
      </c>
    </row>
    <row r="33" spans="1:6" ht="15.6" customHeight="1">
      <c r="A33" s="236" t="s">
        <v>182</v>
      </c>
      <c r="B33" s="237">
        <v>118767</v>
      </c>
      <c r="C33" s="237">
        <v>122221</v>
      </c>
      <c r="D33" s="237">
        <v>118767</v>
      </c>
      <c r="E33" s="237">
        <v>122221</v>
      </c>
      <c r="F33" s="238">
        <v>2.9082152449754521</v>
      </c>
    </row>
    <row r="34" spans="1:6" ht="15.6" customHeight="1">
      <c r="A34" s="236" t="s">
        <v>183</v>
      </c>
      <c r="B34" s="237">
        <v>54619</v>
      </c>
      <c r="C34" s="237">
        <v>33731</v>
      </c>
      <c r="D34" s="237">
        <v>54619</v>
      </c>
      <c r="E34" s="237">
        <v>33731</v>
      </c>
      <c r="F34" s="238">
        <v>-38.243102217177167</v>
      </c>
    </row>
    <row r="35" spans="1:6" ht="15.6" customHeight="1">
      <c r="A35" s="240" t="s">
        <v>153</v>
      </c>
      <c r="B35" s="241">
        <f>SUM(B7:B34)</f>
        <v>17270386</v>
      </c>
      <c r="C35" s="241">
        <f>SUM(C7:C34)</f>
        <v>15661049</v>
      </c>
      <c r="D35" s="241">
        <f>SUM(D7:D34)</f>
        <v>17270386</v>
      </c>
      <c r="E35" s="241">
        <f>SUM(E7:E34)</f>
        <v>15661049</v>
      </c>
      <c r="F35" s="242">
        <f>E35*100/D35-100</f>
        <v>-9.3184773056027836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F9C45-EB96-438C-860E-6B6C1F7CCAC8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188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442133</v>
      </c>
      <c r="C7" s="237">
        <v>353040</v>
      </c>
      <c r="D7" s="237">
        <v>442133</v>
      </c>
      <c r="E7" s="237">
        <v>353040</v>
      </c>
      <c r="F7" s="238">
        <v>-20.150723877204371</v>
      </c>
      <c r="G7" s="20"/>
    </row>
    <row r="8" spans="1:14" s="47" customFormat="1" ht="15.6" customHeight="1">
      <c r="A8" s="236" t="s">
        <v>11</v>
      </c>
      <c r="B8" s="237">
        <v>3500</v>
      </c>
      <c r="C8" s="237">
        <v>0</v>
      </c>
      <c r="D8" s="237">
        <v>3500</v>
      </c>
      <c r="E8" s="237">
        <v>0</v>
      </c>
      <c r="F8" s="238">
        <v>-100</v>
      </c>
    </row>
    <row r="9" spans="1:14" ht="15.6" customHeight="1">
      <c r="A9" s="236" t="s">
        <v>8</v>
      </c>
      <c r="B9" s="237">
        <v>6400</v>
      </c>
      <c r="C9" s="237">
        <v>0</v>
      </c>
      <c r="D9" s="237">
        <v>6400</v>
      </c>
      <c r="E9" s="237">
        <v>0</v>
      </c>
      <c r="F9" s="238">
        <v>-100</v>
      </c>
      <c r="G9" s="20"/>
    </row>
    <row r="10" spans="1:14" ht="15.6" customHeight="1">
      <c r="A10" s="236" t="s">
        <v>10</v>
      </c>
      <c r="B10" s="237">
        <v>23657</v>
      </c>
      <c r="C10" s="237">
        <v>27068</v>
      </c>
      <c r="D10" s="237">
        <v>23657</v>
      </c>
      <c r="E10" s="237">
        <v>27068</v>
      </c>
      <c r="F10" s="238">
        <v>14.41856532950078</v>
      </c>
    </row>
    <row r="11" spans="1:14" ht="15.6" customHeight="1">
      <c r="A11" s="236" t="s">
        <v>9</v>
      </c>
      <c r="B11" s="237">
        <v>1129184</v>
      </c>
      <c r="C11" s="237">
        <v>868151</v>
      </c>
      <c r="D11" s="237">
        <v>1129184</v>
      </c>
      <c r="E11" s="237">
        <v>868151</v>
      </c>
      <c r="F11" s="238">
        <v>-23.11695879502366</v>
      </c>
    </row>
    <row r="12" spans="1:14" ht="15.6" customHeight="1">
      <c r="A12" s="236" t="s">
        <v>6</v>
      </c>
      <c r="B12" s="237">
        <v>0</v>
      </c>
      <c r="C12" s="237">
        <v>5374</v>
      </c>
      <c r="D12" s="237">
        <v>0</v>
      </c>
      <c r="E12" s="237">
        <v>5374</v>
      </c>
      <c r="F12" s="238"/>
    </row>
    <row r="13" spans="1:14" ht="15.6" customHeight="1">
      <c r="A13" s="236" t="s">
        <v>175</v>
      </c>
      <c r="B13" s="237">
        <v>62381</v>
      </c>
      <c r="C13" s="237">
        <v>9492</v>
      </c>
      <c r="D13" s="237">
        <v>62381</v>
      </c>
      <c r="E13" s="237">
        <v>9492</v>
      </c>
      <c r="F13" s="238">
        <v>-84.783828409291289</v>
      </c>
    </row>
    <row r="14" spans="1:14" ht="15.6" customHeight="1">
      <c r="A14" s="236" t="s">
        <v>148</v>
      </c>
      <c r="B14" s="237">
        <v>332364</v>
      </c>
      <c r="C14" s="237">
        <v>467278</v>
      </c>
      <c r="D14" s="237">
        <v>332364</v>
      </c>
      <c r="E14" s="237">
        <v>467278</v>
      </c>
      <c r="F14" s="238">
        <v>40.592242240435183</v>
      </c>
    </row>
    <row r="15" spans="1:14" ht="15.6" customHeight="1">
      <c r="A15" s="236" t="s">
        <v>145</v>
      </c>
      <c r="B15" s="237">
        <v>1618798</v>
      </c>
      <c r="C15" s="237">
        <v>1196471</v>
      </c>
      <c r="D15" s="237">
        <v>1618798</v>
      </c>
      <c r="E15" s="237">
        <v>1196471</v>
      </c>
      <c r="F15" s="238">
        <v>-26.088925239591351</v>
      </c>
    </row>
    <row r="16" spans="1:14" ht="15.6" customHeight="1">
      <c r="A16" s="236" t="s">
        <v>144</v>
      </c>
      <c r="B16" s="237">
        <v>1595457</v>
      </c>
      <c r="C16" s="237">
        <v>1829355</v>
      </c>
      <c r="D16" s="237">
        <v>1595457</v>
      </c>
      <c r="E16" s="237">
        <v>1829355</v>
      </c>
      <c r="F16" s="238">
        <v>14.66025095004127</v>
      </c>
      <c r="G16" s="15"/>
    </row>
    <row r="17" spans="1:7" ht="15.6" customHeight="1">
      <c r="A17" s="236" t="s">
        <v>150</v>
      </c>
      <c r="B17" s="237">
        <v>399736</v>
      </c>
      <c r="C17" s="237">
        <v>603302</v>
      </c>
      <c r="D17" s="237">
        <v>399736</v>
      </c>
      <c r="E17" s="237">
        <v>603302</v>
      </c>
      <c r="F17" s="238">
        <v>50.925110572978163</v>
      </c>
      <c r="G17" s="16"/>
    </row>
    <row r="18" spans="1:7" ht="15.6" customHeight="1">
      <c r="A18" s="236" t="s">
        <v>147</v>
      </c>
      <c r="B18" s="237">
        <v>52922</v>
      </c>
      <c r="C18" s="237">
        <v>6990</v>
      </c>
      <c r="D18" s="237">
        <v>52922</v>
      </c>
      <c r="E18" s="237">
        <v>6990</v>
      </c>
      <c r="F18" s="238">
        <v>-86.791882392955671</v>
      </c>
    </row>
    <row r="19" spans="1:7" ht="15.6" customHeight="1">
      <c r="A19" s="236" t="s">
        <v>143</v>
      </c>
      <c r="B19" s="237">
        <v>165290</v>
      </c>
      <c r="C19" s="237">
        <v>171157</v>
      </c>
      <c r="D19" s="237">
        <v>165290</v>
      </c>
      <c r="E19" s="237">
        <v>171157</v>
      </c>
      <c r="F19" s="238">
        <v>3.5495190271643802</v>
      </c>
    </row>
    <row r="20" spans="1:7" ht="15.6" customHeight="1">
      <c r="A20" s="236" t="s">
        <v>142</v>
      </c>
      <c r="B20" s="237">
        <v>119538</v>
      </c>
      <c r="C20" s="237">
        <v>113352</v>
      </c>
      <c r="D20" s="237">
        <v>119538</v>
      </c>
      <c r="E20" s="237">
        <v>113352</v>
      </c>
      <c r="F20" s="238">
        <v>-5.1749234553029169</v>
      </c>
    </row>
    <row r="21" spans="1:7" ht="15.6" customHeight="1">
      <c r="A21" s="236" t="s">
        <v>149</v>
      </c>
      <c r="B21" s="237">
        <v>1389678</v>
      </c>
      <c r="C21" s="237">
        <v>1088925</v>
      </c>
      <c r="D21" s="237">
        <v>1389678</v>
      </c>
      <c r="E21" s="237">
        <v>1088925</v>
      </c>
      <c r="F21" s="238">
        <v>-21.64191992677441</v>
      </c>
    </row>
    <row r="22" spans="1:7" ht="15.6" customHeight="1">
      <c r="A22" s="236" t="s">
        <v>146</v>
      </c>
      <c r="B22" s="237">
        <v>124012</v>
      </c>
      <c r="C22" s="237">
        <v>94077</v>
      </c>
      <c r="D22" s="237">
        <v>124012</v>
      </c>
      <c r="E22" s="237">
        <v>94077</v>
      </c>
      <c r="F22" s="238">
        <v>-24.13879302003032</v>
      </c>
    </row>
    <row r="23" spans="1:7" ht="15.6" customHeight="1">
      <c r="A23" s="236" t="s">
        <v>165</v>
      </c>
      <c r="B23" s="237">
        <v>0</v>
      </c>
      <c r="C23" s="237">
        <v>6376</v>
      </c>
      <c r="D23" s="237">
        <v>0</v>
      </c>
      <c r="E23" s="237">
        <v>6376</v>
      </c>
      <c r="F23" s="238"/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116242</v>
      </c>
      <c r="C26" s="237">
        <v>73422</v>
      </c>
      <c r="D26" s="237">
        <v>116242</v>
      </c>
      <c r="E26" s="237">
        <v>73422</v>
      </c>
      <c r="F26" s="238">
        <v>-36.836943617625302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32911</v>
      </c>
      <c r="C28" s="237">
        <v>34817</v>
      </c>
      <c r="D28" s="237">
        <v>32911</v>
      </c>
      <c r="E28" s="237">
        <v>34817</v>
      </c>
      <c r="F28" s="238">
        <v>5.7913767433380912</v>
      </c>
    </row>
    <row r="29" spans="1:7" ht="15.6" customHeight="1">
      <c r="A29" s="236" t="s">
        <v>178</v>
      </c>
      <c r="B29" s="237">
        <v>19526</v>
      </c>
      <c r="C29" s="237">
        <v>21630</v>
      </c>
      <c r="D29" s="237">
        <v>19526</v>
      </c>
      <c r="E29" s="237">
        <v>21630</v>
      </c>
      <c r="F29" s="238">
        <v>10.77537642118202</v>
      </c>
    </row>
    <row r="30" spans="1:7" ht="15.6" customHeight="1">
      <c r="A30" s="236" t="s">
        <v>179</v>
      </c>
      <c r="B30" s="237">
        <v>56054</v>
      </c>
      <c r="C30" s="237">
        <v>18175</v>
      </c>
      <c r="D30" s="237">
        <v>56054</v>
      </c>
      <c r="E30" s="237">
        <v>18175</v>
      </c>
      <c r="F30" s="238">
        <v>-67.575908944945951</v>
      </c>
    </row>
    <row r="31" spans="1:7" ht="15.6" customHeight="1">
      <c r="A31" s="236" t="s">
        <v>180</v>
      </c>
      <c r="B31" s="237">
        <v>1330467</v>
      </c>
      <c r="C31" s="237">
        <v>1160306</v>
      </c>
      <c r="D31" s="237">
        <v>1330467</v>
      </c>
      <c r="E31" s="237">
        <v>1160306</v>
      </c>
      <c r="F31" s="238">
        <v>-12.7895693767677</v>
      </c>
    </row>
    <row r="32" spans="1:7" ht="15.6" customHeight="1">
      <c r="A32" s="236" t="s">
        <v>181</v>
      </c>
      <c r="B32" s="237">
        <v>255018</v>
      </c>
      <c r="C32" s="237">
        <v>262429</v>
      </c>
      <c r="D32" s="237">
        <v>255018</v>
      </c>
      <c r="E32" s="237">
        <v>262429</v>
      </c>
      <c r="F32" s="238">
        <v>2.9060693754950648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7980</v>
      </c>
      <c r="C34" s="237">
        <v>9277</v>
      </c>
      <c r="D34" s="237">
        <v>7980</v>
      </c>
      <c r="E34" s="237">
        <v>9277</v>
      </c>
      <c r="F34" s="238">
        <v>16.253132832080201</v>
      </c>
    </row>
    <row r="35" spans="1:6" ht="15.6" customHeight="1">
      <c r="A35" s="240" t="s">
        <v>153</v>
      </c>
      <c r="B35" s="241">
        <f>SUM(B7:B34)</f>
        <v>9283248</v>
      </c>
      <c r="C35" s="241">
        <f>SUM(C7:C34)</f>
        <v>8420464</v>
      </c>
      <c r="D35" s="241">
        <f>SUM(D7:D34)</f>
        <v>9283248</v>
      </c>
      <c r="E35" s="241">
        <f>SUM(E7:E34)</f>
        <v>8420464</v>
      </c>
      <c r="F35" s="242">
        <f>E35*100/D35-100</f>
        <v>-9.293988483341181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5EE2E-E250-4017-A71E-49695A67B767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189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332554</v>
      </c>
      <c r="C7" s="237">
        <v>120066</v>
      </c>
      <c r="D7" s="237">
        <v>332554</v>
      </c>
      <c r="E7" s="237">
        <v>120066</v>
      </c>
      <c r="F7" s="238">
        <v>-63.895788353169714</v>
      </c>
      <c r="G7" s="20"/>
    </row>
    <row r="8" spans="1:14" ht="15.6" customHeight="1">
      <c r="A8" s="236" t="s">
        <v>11</v>
      </c>
      <c r="B8" s="237">
        <v>42080</v>
      </c>
      <c r="C8" s="237">
        <v>59830</v>
      </c>
      <c r="D8" s="237">
        <v>42080</v>
      </c>
      <c r="E8" s="237">
        <v>59830</v>
      </c>
      <c r="F8" s="238">
        <v>42.18155893536121</v>
      </c>
    </row>
    <row r="9" spans="1:14" ht="15.6" customHeight="1">
      <c r="A9" s="236" t="s">
        <v>8</v>
      </c>
      <c r="B9" s="237">
        <v>23478</v>
      </c>
      <c r="C9" s="237">
        <v>8801</v>
      </c>
      <c r="D9" s="237">
        <v>23478</v>
      </c>
      <c r="E9" s="237">
        <v>8801</v>
      </c>
      <c r="F9" s="238">
        <v>-62.513842746400883</v>
      </c>
    </row>
    <row r="10" spans="1:14" ht="15.6" customHeight="1">
      <c r="A10" s="236" t="s">
        <v>10</v>
      </c>
      <c r="B10" s="237">
        <v>183141</v>
      </c>
      <c r="C10" s="237">
        <v>125332</v>
      </c>
      <c r="D10" s="237">
        <v>183141</v>
      </c>
      <c r="E10" s="237">
        <v>125332</v>
      </c>
      <c r="F10" s="238">
        <v>-31.565296683975731</v>
      </c>
    </row>
    <row r="11" spans="1:14" ht="15.6" customHeight="1">
      <c r="A11" s="236" t="s">
        <v>9</v>
      </c>
      <c r="B11" s="237">
        <v>28151</v>
      </c>
      <c r="C11" s="237">
        <v>6679</v>
      </c>
      <c r="D11" s="237">
        <v>28151</v>
      </c>
      <c r="E11" s="237">
        <v>6679</v>
      </c>
      <c r="F11" s="238">
        <v>-76.274377464388479</v>
      </c>
    </row>
    <row r="12" spans="1:14" ht="15.6" customHeight="1">
      <c r="A12" s="236" t="s">
        <v>6</v>
      </c>
      <c r="B12" s="237">
        <v>116836</v>
      </c>
      <c r="C12" s="237">
        <v>119756</v>
      </c>
      <c r="D12" s="237">
        <v>116836</v>
      </c>
      <c r="E12" s="237">
        <v>119756</v>
      </c>
      <c r="F12" s="238">
        <v>2.499229689479264</v>
      </c>
    </row>
    <row r="13" spans="1:14" ht="15.6" customHeight="1">
      <c r="A13" s="236" t="s">
        <v>175</v>
      </c>
      <c r="B13" s="237">
        <v>10180</v>
      </c>
      <c r="C13" s="237">
        <v>6640</v>
      </c>
      <c r="D13" s="237">
        <v>10180</v>
      </c>
      <c r="E13" s="237">
        <v>6640</v>
      </c>
      <c r="F13" s="238">
        <v>-34.774066797642433</v>
      </c>
    </row>
    <row r="14" spans="1:14" ht="15.6" customHeight="1">
      <c r="A14" s="236" t="s">
        <v>148</v>
      </c>
      <c r="B14" s="237">
        <v>241920</v>
      </c>
      <c r="C14" s="237">
        <v>217288</v>
      </c>
      <c r="D14" s="237">
        <v>241920</v>
      </c>
      <c r="E14" s="237">
        <v>217288</v>
      </c>
      <c r="F14" s="238">
        <v>-10.1818783068783</v>
      </c>
    </row>
    <row r="15" spans="1:14" ht="15.6" customHeight="1">
      <c r="A15" s="236" t="s">
        <v>145</v>
      </c>
      <c r="B15" s="237">
        <v>164477</v>
      </c>
      <c r="C15" s="237">
        <v>122473</v>
      </c>
      <c r="D15" s="237">
        <v>164477</v>
      </c>
      <c r="E15" s="237">
        <v>122473</v>
      </c>
      <c r="F15" s="238">
        <v>-25.53791715559014</v>
      </c>
    </row>
    <row r="16" spans="1:14" ht="15.6" customHeight="1">
      <c r="A16" s="236" t="s">
        <v>144</v>
      </c>
      <c r="B16" s="237">
        <v>558746</v>
      </c>
      <c r="C16" s="237">
        <v>379159</v>
      </c>
      <c r="D16" s="237">
        <v>558746</v>
      </c>
      <c r="E16" s="237">
        <v>379159</v>
      </c>
      <c r="F16" s="238">
        <v>-32.14108020460101</v>
      </c>
      <c r="G16" s="15"/>
    </row>
    <row r="17" spans="1:7" ht="15.6" customHeight="1">
      <c r="A17" s="236" t="s">
        <v>150</v>
      </c>
      <c r="B17" s="237">
        <v>255465</v>
      </c>
      <c r="C17" s="237">
        <v>466698</v>
      </c>
      <c r="D17" s="237">
        <v>255465</v>
      </c>
      <c r="E17" s="237">
        <v>466698</v>
      </c>
      <c r="F17" s="238">
        <v>82.685690799131009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189618</v>
      </c>
      <c r="C19" s="237">
        <v>71161</v>
      </c>
      <c r="D19" s="237">
        <v>189618</v>
      </c>
      <c r="E19" s="237">
        <v>71161</v>
      </c>
      <c r="F19" s="238">
        <v>-62.471389846955447</v>
      </c>
    </row>
    <row r="20" spans="1:7" ht="15.6" customHeight="1">
      <c r="A20" s="236" t="s">
        <v>142</v>
      </c>
      <c r="B20" s="237">
        <v>530134</v>
      </c>
      <c r="C20" s="237">
        <v>806175</v>
      </c>
      <c r="D20" s="237">
        <v>530134</v>
      </c>
      <c r="E20" s="237">
        <v>806175</v>
      </c>
      <c r="F20" s="238">
        <v>52.070042668457397</v>
      </c>
    </row>
    <row r="21" spans="1:7" ht="15.6" customHeight="1">
      <c r="A21" s="236" t="s">
        <v>149</v>
      </c>
      <c r="B21" s="237">
        <v>369381</v>
      </c>
      <c r="C21" s="237">
        <v>403540</v>
      </c>
      <c r="D21" s="237">
        <v>369381</v>
      </c>
      <c r="E21" s="237">
        <v>403540</v>
      </c>
      <c r="F21" s="238">
        <v>9.2476332025740362</v>
      </c>
    </row>
    <row r="22" spans="1:7" ht="15.6" customHeight="1">
      <c r="A22" s="236" t="s">
        <v>146</v>
      </c>
      <c r="B22" s="237">
        <v>15500</v>
      </c>
      <c r="C22" s="237">
        <v>27101</v>
      </c>
      <c r="D22" s="237">
        <v>15500</v>
      </c>
      <c r="E22" s="237">
        <v>27101</v>
      </c>
      <c r="F22" s="238">
        <v>74.845161290322579</v>
      </c>
    </row>
    <row r="23" spans="1:7" ht="15.6" customHeight="1">
      <c r="A23" s="236" t="s">
        <v>165</v>
      </c>
      <c r="B23" s="237">
        <v>179007</v>
      </c>
      <c r="C23" s="237">
        <v>78351</v>
      </c>
      <c r="D23" s="237">
        <v>179007</v>
      </c>
      <c r="E23" s="237">
        <v>78351</v>
      </c>
      <c r="F23" s="238">
        <v>-56.23020328813957</v>
      </c>
    </row>
    <row r="24" spans="1:7" ht="15.6" customHeight="1">
      <c r="A24" s="236" t="s">
        <v>141</v>
      </c>
      <c r="B24" s="237">
        <v>217105</v>
      </c>
      <c r="C24" s="237">
        <v>92996</v>
      </c>
      <c r="D24" s="237">
        <v>217105</v>
      </c>
      <c r="E24" s="237">
        <v>92996</v>
      </c>
      <c r="F24" s="238">
        <v>-57.165426867184081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20975</v>
      </c>
      <c r="C26" s="237">
        <v>13973</v>
      </c>
      <c r="D26" s="237">
        <v>20975</v>
      </c>
      <c r="E26" s="237">
        <v>13973</v>
      </c>
      <c r="F26" s="238">
        <v>-33.382598331346841</v>
      </c>
    </row>
    <row r="27" spans="1:7" ht="15.6" customHeight="1">
      <c r="A27" s="236" t="s">
        <v>173</v>
      </c>
      <c r="B27" s="237">
        <v>72223</v>
      </c>
      <c r="C27" s="237">
        <v>91379</v>
      </c>
      <c r="D27" s="237">
        <v>72223</v>
      </c>
      <c r="E27" s="237">
        <v>91379</v>
      </c>
      <c r="F27" s="238">
        <v>26.52340667100508</v>
      </c>
    </row>
    <row r="28" spans="1:7" ht="15.6" customHeight="1">
      <c r="A28" s="236" t="s">
        <v>177</v>
      </c>
      <c r="B28" s="237">
        <v>4303</v>
      </c>
      <c r="C28" s="237">
        <v>18359</v>
      </c>
      <c r="D28" s="237">
        <v>4303</v>
      </c>
      <c r="E28" s="237">
        <v>18359</v>
      </c>
      <c r="F28" s="238">
        <v>326.65582151986979</v>
      </c>
    </row>
    <row r="29" spans="1:7" ht="15.6" customHeight="1">
      <c r="A29" s="236" t="s">
        <v>178</v>
      </c>
      <c r="B29" s="237">
        <v>309098</v>
      </c>
      <c r="C29" s="237">
        <v>124793</v>
      </c>
      <c r="D29" s="237">
        <v>309098</v>
      </c>
      <c r="E29" s="237">
        <v>124793</v>
      </c>
      <c r="F29" s="238">
        <v>-59.62672032818071</v>
      </c>
    </row>
    <row r="30" spans="1:7" ht="15.6" customHeight="1">
      <c r="A30" s="236" t="s">
        <v>179</v>
      </c>
      <c r="B30" s="237">
        <v>131623</v>
      </c>
      <c r="C30" s="237">
        <v>97711</v>
      </c>
      <c r="D30" s="237">
        <v>131623</v>
      </c>
      <c r="E30" s="237">
        <v>97711</v>
      </c>
      <c r="F30" s="238">
        <v>-25.76449404739293</v>
      </c>
    </row>
    <row r="31" spans="1:7" ht="15.6" customHeight="1">
      <c r="A31" s="236" t="s">
        <v>180</v>
      </c>
      <c r="B31" s="237">
        <v>961313</v>
      </c>
      <c r="C31" s="237">
        <v>549599</v>
      </c>
      <c r="D31" s="237">
        <v>961313</v>
      </c>
      <c r="E31" s="237">
        <v>549599</v>
      </c>
      <c r="F31" s="238">
        <v>-42.828298379404004</v>
      </c>
    </row>
    <row r="32" spans="1:7" ht="15.6" customHeight="1">
      <c r="A32" s="236" t="s">
        <v>181</v>
      </c>
      <c r="B32" s="237">
        <v>141492</v>
      </c>
      <c r="C32" s="237">
        <v>143270</v>
      </c>
      <c r="D32" s="237">
        <v>141492</v>
      </c>
      <c r="E32" s="237">
        <v>143270</v>
      </c>
      <c r="F32" s="238">
        <v>1.2566081474571009</v>
      </c>
    </row>
    <row r="33" spans="1:7" ht="15.6" customHeight="1">
      <c r="A33" s="236" t="s">
        <v>182</v>
      </c>
      <c r="B33" s="237">
        <v>3505</v>
      </c>
      <c r="C33" s="237">
        <v>4346</v>
      </c>
      <c r="D33" s="237">
        <v>3505</v>
      </c>
      <c r="E33" s="237">
        <v>4346</v>
      </c>
      <c r="F33" s="238">
        <v>23.994293865905849</v>
      </c>
    </row>
    <row r="34" spans="1:7" ht="15.6" customHeight="1">
      <c r="A34" s="236" t="s">
        <v>183</v>
      </c>
      <c r="B34" s="237">
        <v>21539</v>
      </c>
      <c r="C34" s="237">
        <v>5510</v>
      </c>
      <c r="D34" s="237">
        <v>21539</v>
      </c>
      <c r="E34" s="237">
        <v>5510</v>
      </c>
      <c r="F34" s="238">
        <v>-74.418496680440128</v>
      </c>
    </row>
    <row r="35" spans="1:7" s="47" customFormat="1" ht="15.6" customHeight="1">
      <c r="A35" s="240" t="s">
        <v>153</v>
      </c>
      <c r="B35" s="241">
        <f>SUM(B7:B34)</f>
        <v>5123844</v>
      </c>
      <c r="C35" s="241">
        <f>SUM(C7:C34)</f>
        <v>4160986</v>
      </c>
      <c r="D35" s="241">
        <f>SUM(D7:D34)</f>
        <v>5123844</v>
      </c>
      <c r="E35" s="241">
        <f>SUM(E7:E34)</f>
        <v>4160986</v>
      </c>
      <c r="F35" s="242">
        <f>E35*100/D35-100</f>
        <v>-18.791711847589426</v>
      </c>
      <c r="G35" s="239"/>
    </row>
    <row r="36" spans="1:7" ht="15.6" customHeight="1">
      <c r="A36" s="60" t="s">
        <v>187</v>
      </c>
      <c r="B36" s="165"/>
      <c r="C36" s="165"/>
      <c r="D36" s="165"/>
      <c r="E36" s="165"/>
      <c r="F36" s="165"/>
      <c r="G36" s="20"/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8CA74-4773-4EDA-ADA8-B7DC6F8D701D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190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24697</v>
      </c>
      <c r="C7" s="237">
        <v>11879</v>
      </c>
      <c r="D7" s="237">
        <v>24697</v>
      </c>
      <c r="E7" s="237">
        <v>11879</v>
      </c>
      <c r="F7" s="238">
        <v>-51.901040612220108</v>
      </c>
      <c r="G7" s="20"/>
    </row>
    <row r="8" spans="1:14" s="47" customFormat="1" ht="15.6" customHeight="1">
      <c r="A8" s="236" t="s">
        <v>11</v>
      </c>
      <c r="B8" s="237">
        <v>13732</v>
      </c>
      <c r="C8" s="237">
        <v>18887</v>
      </c>
      <c r="D8" s="237">
        <v>13732</v>
      </c>
      <c r="E8" s="237">
        <v>18887</v>
      </c>
      <c r="F8" s="238">
        <v>37.54005243227499</v>
      </c>
      <c r="G8" s="239"/>
    </row>
    <row r="9" spans="1:14" ht="15.6" customHeight="1">
      <c r="A9" s="236" t="s">
        <v>8</v>
      </c>
      <c r="B9" s="237">
        <v>49815</v>
      </c>
      <c r="C9" s="237">
        <v>60280</v>
      </c>
      <c r="D9" s="237">
        <v>49815</v>
      </c>
      <c r="E9" s="237">
        <v>60280</v>
      </c>
      <c r="F9" s="238">
        <v>21.00772859580448</v>
      </c>
      <c r="G9" s="243"/>
    </row>
    <row r="10" spans="1:14" ht="15.6" customHeight="1">
      <c r="A10" s="236" t="s">
        <v>10</v>
      </c>
      <c r="B10" s="237">
        <v>10790</v>
      </c>
      <c r="C10" s="237">
        <v>7308</v>
      </c>
      <c r="D10" s="237">
        <v>10790</v>
      </c>
      <c r="E10" s="237">
        <v>7308</v>
      </c>
      <c r="F10" s="238">
        <v>-32.270620945319727</v>
      </c>
      <c r="G10" s="244"/>
    </row>
    <row r="11" spans="1:14" ht="15.6" customHeight="1">
      <c r="A11" s="236" t="s">
        <v>9</v>
      </c>
      <c r="B11" s="237">
        <v>469074</v>
      </c>
      <c r="C11" s="237">
        <v>508882</v>
      </c>
      <c r="D11" s="237">
        <v>469074</v>
      </c>
      <c r="E11" s="237">
        <v>508882</v>
      </c>
      <c r="F11" s="238">
        <v>8.4865074593774068</v>
      </c>
    </row>
    <row r="12" spans="1:14" ht="15.6" customHeight="1">
      <c r="A12" s="236" t="s">
        <v>6</v>
      </c>
      <c r="B12" s="237">
        <v>1515</v>
      </c>
      <c r="C12" s="237">
        <v>4743</v>
      </c>
      <c r="D12" s="237">
        <v>1515</v>
      </c>
      <c r="E12" s="237">
        <v>4743</v>
      </c>
      <c r="F12" s="238">
        <v>213.0693069306931</v>
      </c>
    </row>
    <row r="13" spans="1:14" ht="15.6" customHeight="1">
      <c r="A13" s="236" t="s">
        <v>175</v>
      </c>
      <c r="B13" s="237">
        <v>10</v>
      </c>
      <c r="C13" s="237">
        <v>135</v>
      </c>
      <c r="D13" s="237">
        <v>10</v>
      </c>
      <c r="E13" s="237">
        <v>135</v>
      </c>
      <c r="F13" s="238">
        <v>1250</v>
      </c>
    </row>
    <row r="14" spans="1:14" ht="15.6" customHeight="1">
      <c r="A14" s="236" t="s">
        <v>148</v>
      </c>
      <c r="B14" s="237">
        <v>554279</v>
      </c>
      <c r="C14" s="237">
        <v>642640</v>
      </c>
      <c r="D14" s="237">
        <v>554279</v>
      </c>
      <c r="E14" s="237">
        <v>642640</v>
      </c>
      <c r="F14" s="238">
        <v>15.941610632912299</v>
      </c>
    </row>
    <row r="15" spans="1:14" ht="15.6" customHeight="1">
      <c r="A15" s="236" t="s">
        <v>145</v>
      </c>
      <c r="B15" s="237">
        <v>255747</v>
      </c>
      <c r="C15" s="237">
        <v>275301</v>
      </c>
      <c r="D15" s="237">
        <v>255747</v>
      </c>
      <c r="E15" s="237">
        <v>275301</v>
      </c>
      <c r="F15" s="238">
        <v>7.6458374878297661</v>
      </c>
    </row>
    <row r="16" spans="1:14" ht="15.6" customHeight="1">
      <c r="A16" s="236" t="s">
        <v>144</v>
      </c>
      <c r="B16" s="237">
        <v>30412</v>
      </c>
      <c r="C16" s="237">
        <v>39426</v>
      </c>
      <c r="D16" s="237">
        <v>30412</v>
      </c>
      <c r="E16" s="237">
        <v>39426</v>
      </c>
      <c r="F16" s="238">
        <v>29.639615941075899</v>
      </c>
      <c r="G16" s="15"/>
    </row>
    <row r="17" spans="1:7" ht="15.6" customHeight="1">
      <c r="A17" s="236" t="s">
        <v>150</v>
      </c>
      <c r="B17" s="237">
        <v>14432</v>
      </c>
      <c r="C17" s="237">
        <v>4793</v>
      </c>
      <c r="D17" s="237">
        <v>14432</v>
      </c>
      <c r="E17" s="237">
        <v>4793</v>
      </c>
      <c r="F17" s="238">
        <v>-66.789079822616401</v>
      </c>
      <c r="G17" s="16"/>
    </row>
    <row r="18" spans="1:7" ht="15.6" customHeight="1">
      <c r="A18" s="236" t="s">
        <v>147</v>
      </c>
      <c r="B18" s="237">
        <v>353</v>
      </c>
      <c r="C18" s="237">
        <v>135</v>
      </c>
      <c r="D18" s="237">
        <v>353</v>
      </c>
      <c r="E18" s="237">
        <v>135</v>
      </c>
      <c r="F18" s="238">
        <v>-61.756373937677047</v>
      </c>
    </row>
    <row r="19" spans="1:7" ht="15.6" customHeight="1">
      <c r="A19" s="236" t="s">
        <v>143</v>
      </c>
      <c r="B19" s="237">
        <v>7692</v>
      </c>
      <c r="C19" s="237">
        <v>3481</v>
      </c>
      <c r="D19" s="237">
        <v>7692</v>
      </c>
      <c r="E19" s="237">
        <v>3481</v>
      </c>
      <c r="F19" s="238">
        <v>-54.745189807592297</v>
      </c>
    </row>
    <row r="20" spans="1:7" ht="15.6" customHeight="1">
      <c r="A20" s="236" t="s">
        <v>142</v>
      </c>
      <c r="B20" s="237">
        <v>75378</v>
      </c>
      <c r="C20" s="237">
        <v>41424</v>
      </c>
      <c r="D20" s="237">
        <v>75378</v>
      </c>
      <c r="E20" s="237">
        <v>41424</v>
      </c>
      <c r="F20" s="238">
        <v>-45.044973334394648</v>
      </c>
    </row>
    <row r="21" spans="1:7" ht="15.6" customHeight="1">
      <c r="A21" s="236" t="s">
        <v>149</v>
      </c>
      <c r="B21" s="237">
        <v>948</v>
      </c>
      <c r="C21" s="237">
        <v>1506</v>
      </c>
      <c r="D21" s="237">
        <v>948</v>
      </c>
      <c r="E21" s="237">
        <v>1506</v>
      </c>
      <c r="F21" s="238">
        <v>58.860759493670884</v>
      </c>
    </row>
    <row r="22" spans="1:7" ht="15.6" customHeight="1">
      <c r="A22" s="236" t="s">
        <v>146</v>
      </c>
      <c r="B22" s="237">
        <v>31104</v>
      </c>
      <c r="C22" s="237">
        <v>32115</v>
      </c>
      <c r="D22" s="237">
        <v>31104</v>
      </c>
      <c r="E22" s="237">
        <v>32115</v>
      </c>
      <c r="F22" s="238">
        <v>3.2503858024691401</v>
      </c>
    </row>
    <row r="23" spans="1:7" ht="15.6" customHeight="1">
      <c r="A23" s="236" t="s">
        <v>165</v>
      </c>
      <c r="B23" s="237">
        <v>17806</v>
      </c>
      <c r="C23" s="237">
        <v>9213</v>
      </c>
      <c r="D23" s="237">
        <v>17806</v>
      </c>
      <c r="E23" s="237">
        <v>9213</v>
      </c>
      <c r="F23" s="238">
        <v>-48.259013815567783</v>
      </c>
    </row>
    <row r="24" spans="1:7" ht="15.6" customHeight="1">
      <c r="A24" s="236" t="s">
        <v>141</v>
      </c>
      <c r="B24" s="237">
        <v>23685</v>
      </c>
      <c r="C24" s="237">
        <v>31742</v>
      </c>
      <c r="D24" s="237">
        <v>23685</v>
      </c>
      <c r="E24" s="237">
        <v>31742</v>
      </c>
      <c r="F24" s="238">
        <v>34.017310534093298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25551</v>
      </c>
      <c r="C26" s="237">
        <v>32395</v>
      </c>
      <c r="D26" s="237">
        <v>25551</v>
      </c>
      <c r="E26" s="237">
        <v>32395</v>
      </c>
      <c r="F26" s="238">
        <v>26.78564439747954</v>
      </c>
    </row>
    <row r="27" spans="1:7" ht="15.6" customHeight="1">
      <c r="A27" s="236" t="s">
        <v>173</v>
      </c>
      <c r="B27" s="237">
        <v>117511</v>
      </c>
      <c r="C27" s="237">
        <v>64141</v>
      </c>
      <c r="D27" s="237">
        <v>117511</v>
      </c>
      <c r="E27" s="237">
        <v>64141</v>
      </c>
      <c r="F27" s="238">
        <v>-45.417024789168671</v>
      </c>
    </row>
    <row r="28" spans="1:7" ht="15.6" customHeight="1">
      <c r="A28" s="236" t="s">
        <v>177</v>
      </c>
      <c r="B28" s="237">
        <v>26489</v>
      </c>
      <c r="C28" s="237">
        <v>45920</v>
      </c>
      <c r="D28" s="237">
        <v>26489</v>
      </c>
      <c r="E28" s="237">
        <v>45920</v>
      </c>
      <c r="F28" s="238">
        <v>73.354977537845912</v>
      </c>
    </row>
    <row r="29" spans="1:7" ht="15.6" customHeight="1">
      <c r="A29" s="236" t="s">
        <v>178</v>
      </c>
      <c r="B29" s="237">
        <v>59760</v>
      </c>
      <c r="C29" s="237">
        <v>45985</v>
      </c>
      <c r="D29" s="237">
        <v>59760</v>
      </c>
      <c r="E29" s="237">
        <v>45985</v>
      </c>
      <c r="F29" s="238">
        <v>-23.05053547523427</v>
      </c>
    </row>
    <row r="30" spans="1:7" ht="15.6" customHeight="1">
      <c r="A30" s="236" t="s">
        <v>179</v>
      </c>
      <c r="B30" s="237">
        <v>7819</v>
      </c>
      <c r="C30" s="237">
        <v>18237</v>
      </c>
      <c r="D30" s="237">
        <v>7819</v>
      </c>
      <c r="E30" s="237">
        <v>18237</v>
      </c>
      <c r="F30" s="238">
        <v>133.23954469881059</v>
      </c>
    </row>
    <row r="31" spans="1:7" ht="15.6" customHeight="1">
      <c r="A31" s="236" t="s">
        <v>180</v>
      </c>
      <c r="B31" s="237">
        <v>87614</v>
      </c>
      <c r="C31" s="237">
        <v>82465</v>
      </c>
      <c r="D31" s="237">
        <v>87614</v>
      </c>
      <c r="E31" s="237">
        <v>82465</v>
      </c>
      <c r="F31" s="238">
        <v>-5.8769146483438703</v>
      </c>
    </row>
    <row r="32" spans="1:7" ht="15.6" customHeight="1">
      <c r="A32" s="236" t="s">
        <v>181</v>
      </c>
      <c r="B32" s="237">
        <v>816718</v>
      </c>
      <c r="C32" s="237">
        <v>959747</v>
      </c>
      <c r="D32" s="237">
        <v>816718</v>
      </c>
      <c r="E32" s="237">
        <v>959747</v>
      </c>
      <c r="F32" s="238">
        <v>17.512654306627251</v>
      </c>
    </row>
    <row r="33" spans="1:6" ht="15.6" customHeight="1">
      <c r="A33" s="236" t="s">
        <v>182</v>
      </c>
      <c r="B33" s="237">
        <v>115262</v>
      </c>
      <c r="C33" s="237">
        <v>117875</v>
      </c>
      <c r="D33" s="237">
        <v>115262</v>
      </c>
      <c r="E33" s="237">
        <v>117875</v>
      </c>
      <c r="F33" s="238">
        <v>2.2670090749770111</v>
      </c>
    </row>
    <row r="34" spans="1:6" ht="15.6" customHeight="1">
      <c r="A34" s="236" t="s">
        <v>183</v>
      </c>
      <c r="B34" s="237">
        <v>25100</v>
      </c>
      <c r="C34" s="237">
        <v>18944</v>
      </c>
      <c r="D34" s="237">
        <v>25100</v>
      </c>
      <c r="E34" s="237">
        <v>18944</v>
      </c>
      <c r="F34" s="238">
        <v>-24.525896414342629</v>
      </c>
    </row>
    <row r="35" spans="1:6" ht="15.6" customHeight="1">
      <c r="A35" s="240" t="s">
        <v>153</v>
      </c>
      <c r="B35" s="241">
        <f>SUM(B7:B34)</f>
        <v>2863294</v>
      </c>
      <c r="C35" s="241">
        <f>SUM(C7:C34)</f>
        <v>3079599</v>
      </c>
      <c r="D35" s="241">
        <f>SUM(D7:D34)</f>
        <v>2863294</v>
      </c>
      <c r="E35" s="241">
        <f>SUM(E7:E34)</f>
        <v>3079599</v>
      </c>
      <c r="F35" s="242">
        <f>E35*100/D35-100</f>
        <v>7.554411108324885</v>
      </c>
    </row>
    <row r="36" spans="1:6" ht="15.6" customHeight="1">
      <c r="A36" s="60" t="s">
        <v>187</v>
      </c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3D671-5230-48B9-A367-8A56A2035B9C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191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179856</v>
      </c>
      <c r="C7" s="237">
        <v>117795</v>
      </c>
      <c r="D7" s="237">
        <v>179856</v>
      </c>
      <c r="E7" s="237">
        <v>117795</v>
      </c>
      <c r="F7" s="238">
        <v>-34.505938083800373</v>
      </c>
      <c r="G7" s="20"/>
    </row>
    <row r="8" spans="1:14" s="47" customFormat="1" ht="15.6" customHeight="1">
      <c r="A8" s="236" t="s">
        <v>11</v>
      </c>
      <c r="B8" s="237">
        <v>52231</v>
      </c>
      <c r="C8" s="237">
        <v>7513</v>
      </c>
      <c r="D8" s="237">
        <v>52231</v>
      </c>
      <c r="E8" s="237">
        <v>7513</v>
      </c>
      <c r="F8" s="238">
        <v>-85.615822021404909</v>
      </c>
      <c r="G8" s="239"/>
    </row>
    <row r="9" spans="1:14" ht="15.6" customHeight="1">
      <c r="A9" s="236" t="s">
        <v>8</v>
      </c>
      <c r="B9" s="237">
        <v>223689</v>
      </c>
      <c r="C9" s="237">
        <v>161521</v>
      </c>
      <c r="D9" s="237">
        <v>223689</v>
      </c>
      <c r="E9" s="237">
        <v>161521</v>
      </c>
      <c r="F9" s="238">
        <v>-27.792157862031662</v>
      </c>
      <c r="G9" s="20"/>
    </row>
    <row r="10" spans="1:14" ht="15.6" customHeight="1">
      <c r="A10" s="236" t="s">
        <v>10</v>
      </c>
      <c r="B10" s="237">
        <v>134687</v>
      </c>
      <c r="C10" s="237">
        <v>204118</v>
      </c>
      <c r="D10" s="237">
        <v>134687</v>
      </c>
      <c r="E10" s="237">
        <v>204118</v>
      </c>
      <c r="F10" s="238">
        <v>51.54988974437029</v>
      </c>
    </row>
    <row r="11" spans="1:14" ht="15.6" customHeight="1">
      <c r="A11" s="236" t="s">
        <v>9</v>
      </c>
      <c r="B11" s="237">
        <v>703593</v>
      </c>
      <c r="C11" s="237">
        <v>661886</v>
      </c>
      <c r="D11" s="237">
        <v>703593</v>
      </c>
      <c r="E11" s="237">
        <v>661886</v>
      </c>
      <c r="F11" s="238">
        <v>-5.9277167339640897</v>
      </c>
    </row>
    <row r="12" spans="1:14" ht="15.6" customHeight="1">
      <c r="A12" s="236" t="s">
        <v>6</v>
      </c>
      <c r="B12" s="237">
        <v>79663</v>
      </c>
      <c r="C12" s="237">
        <v>107501</v>
      </c>
      <c r="D12" s="237">
        <v>79663</v>
      </c>
      <c r="E12" s="237">
        <v>107501</v>
      </c>
      <c r="F12" s="238">
        <v>34.944704567992659</v>
      </c>
    </row>
    <row r="13" spans="1:14" ht="15.6" customHeight="1">
      <c r="A13" s="236" t="s">
        <v>175</v>
      </c>
      <c r="B13" s="237">
        <v>319</v>
      </c>
      <c r="C13" s="237">
        <v>653</v>
      </c>
      <c r="D13" s="237">
        <v>319</v>
      </c>
      <c r="E13" s="237">
        <v>653</v>
      </c>
      <c r="F13" s="238">
        <v>104.70219435736681</v>
      </c>
    </row>
    <row r="14" spans="1:14" ht="15.6" customHeight="1">
      <c r="A14" s="236" t="s">
        <v>148</v>
      </c>
      <c r="B14" s="237">
        <v>804060</v>
      </c>
      <c r="C14" s="237">
        <v>837968</v>
      </c>
      <c r="D14" s="237">
        <v>804060</v>
      </c>
      <c r="E14" s="237">
        <v>837968</v>
      </c>
      <c r="F14" s="238">
        <v>4.2170982265005108</v>
      </c>
    </row>
    <row r="15" spans="1:14" ht="15.6" customHeight="1">
      <c r="A15" s="236" t="s">
        <v>145</v>
      </c>
      <c r="B15" s="237">
        <v>676424</v>
      </c>
      <c r="C15" s="237">
        <v>611540</v>
      </c>
      <c r="D15" s="237">
        <v>676424</v>
      </c>
      <c r="E15" s="237">
        <v>611540</v>
      </c>
      <c r="F15" s="238">
        <v>-9.5922084373115126</v>
      </c>
    </row>
    <row r="16" spans="1:14" ht="15.6" customHeight="1">
      <c r="A16" s="236" t="s">
        <v>144</v>
      </c>
      <c r="B16" s="237">
        <v>547481</v>
      </c>
      <c r="C16" s="237">
        <v>616474</v>
      </c>
      <c r="D16" s="237">
        <v>547481</v>
      </c>
      <c r="E16" s="237">
        <v>616474</v>
      </c>
      <c r="F16" s="238">
        <v>12.601898513373071</v>
      </c>
      <c r="G16" s="15"/>
    </row>
    <row r="17" spans="1:7" ht="15.6" customHeight="1">
      <c r="A17" s="236" t="s">
        <v>150</v>
      </c>
      <c r="B17" s="237">
        <v>270225</v>
      </c>
      <c r="C17" s="237">
        <v>231288</v>
      </c>
      <c r="D17" s="237">
        <v>270225</v>
      </c>
      <c r="E17" s="237">
        <v>231288</v>
      </c>
      <c r="F17" s="238">
        <v>-14.4091035248404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104838</v>
      </c>
      <c r="C19" s="237">
        <v>121676</v>
      </c>
      <c r="D19" s="237">
        <v>104838</v>
      </c>
      <c r="E19" s="237">
        <v>121676</v>
      </c>
      <c r="F19" s="238">
        <v>16.060970258875599</v>
      </c>
    </row>
    <row r="20" spans="1:7" ht="15.6" customHeight="1">
      <c r="A20" s="236" t="s">
        <v>142</v>
      </c>
      <c r="B20" s="237">
        <v>265239</v>
      </c>
      <c r="C20" s="237">
        <v>293707</v>
      </c>
      <c r="D20" s="237">
        <v>265239</v>
      </c>
      <c r="E20" s="237">
        <v>293707</v>
      </c>
      <c r="F20" s="238">
        <v>10.73296159312922</v>
      </c>
    </row>
    <row r="21" spans="1:7" ht="15.6" customHeight="1">
      <c r="A21" s="236" t="s">
        <v>149</v>
      </c>
      <c r="B21" s="237">
        <v>614048</v>
      </c>
      <c r="C21" s="237">
        <v>518213</v>
      </c>
      <c r="D21" s="237">
        <v>614048</v>
      </c>
      <c r="E21" s="237">
        <v>518213</v>
      </c>
      <c r="F21" s="238">
        <v>-15.607086090989631</v>
      </c>
    </row>
    <row r="22" spans="1:7" ht="15.6" customHeight="1">
      <c r="A22" s="236" t="s">
        <v>146</v>
      </c>
      <c r="B22" s="237">
        <v>37463</v>
      </c>
      <c r="C22" s="237">
        <v>37516</v>
      </c>
      <c r="D22" s="237">
        <v>37463</v>
      </c>
      <c r="E22" s="237">
        <v>37516</v>
      </c>
      <c r="F22" s="238">
        <v>0.1414729199476881</v>
      </c>
    </row>
    <row r="23" spans="1:7" ht="15.6" customHeight="1">
      <c r="A23" s="236" t="s">
        <v>165</v>
      </c>
      <c r="B23" s="237">
        <v>40318</v>
      </c>
      <c r="C23" s="237">
        <v>24869</v>
      </c>
      <c r="D23" s="237">
        <v>40318</v>
      </c>
      <c r="E23" s="237">
        <v>24869</v>
      </c>
      <c r="F23" s="238">
        <v>-38.317872910362617</v>
      </c>
    </row>
    <row r="24" spans="1:7" ht="15.6" customHeight="1">
      <c r="A24" s="236" t="s">
        <v>141</v>
      </c>
      <c r="B24" s="237">
        <v>53704</v>
      </c>
      <c r="C24" s="237">
        <v>47129</v>
      </c>
      <c r="D24" s="237">
        <v>53704</v>
      </c>
      <c r="E24" s="237">
        <v>47129</v>
      </c>
      <c r="F24" s="238">
        <v>-12.243035900491581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41537</v>
      </c>
      <c r="C26" s="237">
        <v>21864</v>
      </c>
      <c r="D26" s="237">
        <v>41537</v>
      </c>
      <c r="E26" s="237">
        <v>21864</v>
      </c>
      <c r="F26" s="238">
        <v>-47.362592387509928</v>
      </c>
    </row>
    <row r="27" spans="1:7" ht="15.6" customHeight="1">
      <c r="A27" s="236" t="s">
        <v>173</v>
      </c>
      <c r="B27" s="237">
        <v>54533</v>
      </c>
      <c r="C27" s="237">
        <v>47410</v>
      </c>
      <c r="D27" s="237">
        <v>54533</v>
      </c>
      <c r="E27" s="237">
        <v>47410</v>
      </c>
      <c r="F27" s="238">
        <v>-13.061815781270059</v>
      </c>
    </row>
    <row r="28" spans="1:7" ht="15.6" customHeight="1">
      <c r="A28" s="236" t="s">
        <v>177</v>
      </c>
      <c r="B28" s="237">
        <v>18980</v>
      </c>
      <c r="C28" s="237">
        <v>30342</v>
      </c>
      <c r="D28" s="237">
        <v>18980</v>
      </c>
      <c r="E28" s="237">
        <v>30342</v>
      </c>
      <c r="F28" s="238">
        <v>59.863013698630141</v>
      </c>
    </row>
    <row r="29" spans="1:7" ht="15.6" customHeight="1">
      <c r="A29" s="236" t="s">
        <v>178</v>
      </c>
      <c r="B29" s="237">
        <v>194011</v>
      </c>
      <c r="C29" s="237">
        <v>132849</v>
      </c>
      <c r="D29" s="237">
        <v>194011</v>
      </c>
      <c r="E29" s="237">
        <v>132849</v>
      </c>
      <c r="F29" s="238">
        <v>-31.52501662276882</v>
      </c>
    </row>
    <row r="30" spans="1:7" ht="15.6" customHeight="1">
      <c r="A30" s="236" t="s">
        <v>179</v>
      </c>
      <c r="B30" s="237">
        <v>55021</v>
      </c>
      <c r="C30" s="237">
        <v>52582</v>
      </c>
      <c r="D30" s="237">
        <v>55021</v>
      </c>
      <c r="E30" s="237">
        <v>52582</v>
      </c>
      <c r="F30" s="238">
        <v>-4.4328529107068277</v>
      </c>
    </row>
    <row r="31" spans="1:7" ht="15.6" customHeight="1">
      <c r="A31" s="236" t="s">
        <v>180</v>
      </c>
      <c r="B31" s="237">
        <v>207588</v>
      </c>
      <c r="C31" s="237">
        <v>289997</v>
      </c>
      <c r="D31" s="237">
        <v>207588</v>
      </c>
      <c r="E31" s="237">
        <v>289997</v>
      </c>
      <c r="F31" s="238">
        <v>39.698344798350583</v>
      </c>
    </row>
    <row r="32" spans="1:7" ht="15.6" customHeight="1">
      <c r="A32" s="236" t="s">
        <v>181</v>
      </c>
      <c r="B32" s="237">
        <v>1013861</v>
      </c>
      <c r="C32" s="237">
        <v>1119741</v>
      </c>
      <c r="D32" s="237">
        <v>1013861</v>
      </c>
      <c r="E32" s="237">
        <v>1119741</v>
      </c>
      <c r="F32" s="238">
        <v>10.443246164908199</v>
      </c>
    </row>
    <row r="33" spans="1:6" ht="15.6" customHeight="1">
      <c r="A33" s="236" t="s">
        <v>182</v>
      </c>
      <c r="B33" s="237">
        <v>138075</v>
      </c>
      <c r="C33" s="237">
        <v>106104</v>
      </c>
      <c r="D33" s="237">
        <v>138075</v>
      </c>
      <c r="E33" s="237">
        <v>106104</v>
      </c>
      <c r="F33" s="238">
        <v>-23.154807170016301</v>
      </c>
    </row>
    <row r="34" spans="1:6" ht="15.6" customHeight="1">
      <c r="A34" s="236" t="s">
        <v>183</v>
      </c>
      <c r="B34" s="237">
        <v>21574</v>
      </c>
      <c r="C34" s="237">
        <v>29763</v>
      </c>
      <c r="D34" s="237">
        <v>21574</v>
      </c>
      <c r="E34" s="237">
        <v>29763</v>
      </c>
      <c r="F34" s="238">
        <v>37.957726893482892</v>
      </c>
    </row>
    <row r="35" spans="1:6" ht="15.6" customHeight="1">
      <c r="A35" s="240" t="s">
        <v>153</v>
      </c>
      <c r="B35" s="241">
        <f>SUM(B7:B34)</f>
        <v>6533018</v>
      </c>
      <c r="C35" s="241">
        <f>SUM(C7:C34)</f>
        <v>6432019</v>
      </c>
      <c r="D35" s="241">
        <f>SUM(D7:D34)</f>
        <v>6533018</v>
      </c>
      <c r="E35" s="241">
        <f>SUM(E7:E34)</f>
        <v>6432019</v>
      </c>
      <c r="F35" s="242">
        <f>E35*100/D35-100</f>
        <v>-1.5459776783103933</v>
      </c>
    </row>
    <row r="36" spans="1:6" ht="15.6" customHeight="1">
      <c r="A36" s="60" t="s">
        <v>192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75E3A-01E9-4A71-8958-88C1B843986D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193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151572</v>
      </c>
      <c r="C7" s="237">
        <v>64335</v>
      </c>
      <c r="D7" s="237">
        <v>151572</v>
      </c>
      <c r="E7" s="237">
        <v>64335</v>
      </c>
      <c r="F7" s="238">
        <v>-57.554825429498862</v>
      </c>
      <c r="G7" s="20"/>
    </row>
    <row r="8" spans="1:14" s="47" customFormat="1" ht="15.6" customHeight="1">
      <c r="A8" s="236" t="s">
        <v>11</v>
      </c>
      <c r="B8" s="237">
        <v>1</v>
      </c>
      <c r="C8" s="237">
        <v>0</v>
      </c>
      <c r="D8" s="237">
        <v>1</v>
      </c>
      <c r="E8" s="237">
        <v>0</v>
      </c>
      <c r="F8" s="238">
        <v>-100</v>
      </c>
      <c r="G8" s="245"/>
    </row>
    <row r="9" spans="1:14" ht="15.6" customHeight="1">
      <c r="A9" s="236" t="s">
        <v>8</v>
      </c>
      <c r="B9" s="237">
        <v>12111</v>
      </c>
      <c r="C9" s="237">
        <v>0</v>
      </c>
      <c r="D9" s="237">
        <v>12111</v>
      </c>
      <c r="E9" s="237">
        <v>0</v>
      </c>
      <c r="F9" s="238">
        <v>-100</v>
      </c>
      <c r="G9" s="246"/>
    </row>
    <row r="10" spans="1:14" ht="15.6" customHeight="1">
      <c r="A10" s="236" t="s">
        <v>10</v>
      </c>
      <c r="B10" s="237">
        <v>21003</v>
      </c>
      <c r="C10" s="237">
        <v>5112</v>
      </c>
      <c r="D10" s="237">
        <v>21003</v>
      </c>
      <c r="E10" s="237">
        <v>5112</v>
      </c>
      <c r="F10" s="238">
        <v>-75.660619911441216</v>
      </c>
    </row>
    <row r="11" spans="1:14" ht="15.6" customHeight="1">
      <c r="A11" s="236" t="s">
        <v>9</v>
      </c>
      <c r="B11" s="237">
        <v>323377</v>
      </c>
      <c r="C11" s="237">
        <v>237322</v>
      </c>
      <c r="D11" s="237">
        <v>323377</v>
      </c>
      <c r="E11" s="237">
        <v>237322</v>
      </c>
      <c r="F11" s="238">
        <v>-26.611354549024821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0</v>
      </c>
      <c r="E12" s="237">
        <v>0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36561</v>
      </c>
      <c r="C14" s="237">
        <v>15103</v>
      </c>
      <c r="D14" s="237">
        <v>36561</v>
      </c>
      <c r="E14" s="237">
        <v>15103</v>
      </c>
      <c r="F14" s="238">
        <v>-58.690954842591843</v>
      </c>
    </row>
    <row r="15" spans="1:14" ht="15.6" customHeight="1">
      <c r="A15" s="236" t="s">
        <v>145</v>
      </c>
      <c r="B15" s="237">
        <v>339359</v>
      </c>
      <c r="C15" s="237">
        <v>208274</v>
      </c>
      <c r="D15" s="237">
        <v>339359</v>
      </c>
      <c r="E15" s="237">
        <v>208274</v>
      </c>
      <c r="F15" s="238">
        <v>-38.62723546450809</v>
      </c>
    </row>
    <row r="16" spans="1:14" ht="15.6" customHeight="1">
      <c r="A16" s="236" t="s">
        <v>144</v>
      </c>
      <c r="B16" s="237">
        <v>303949</v>
      </c>
      <c r="C16" s="237">
        <v>418963</v>
      </c>
      <c r="D16" s="237">
        <v>303949</v>
      </c>
      <c r="E16" s="237">
        <v>418963</v>
      </c>
      <c r="F16" s="238">
        <v>37.839900772827008</v>
      </c>
      <c r="G16" s="15"/>
    </row>
    <row r="17" spans="1:10" ht="15.6" customHeight="1">
      <c r="A17" s="236" t="s">
        <v>150</v>
      </c>
      <c r="B17" s="237">
        <v>126210</v>
      </c>
      <c r="C17" s="237">
        <v>80595</v>
      </c>
      <c r="D17" s="237">
        <v>126210</v>
      </c>
      <c r="E17" s="237">
        <v>80595</v>
      </c>
      <c r="F17" s="238">
        <v>-36.142144045638219</v>
      </c>
      <c r="G17" s="16"/>
    </row>
    <row r="18" spans="1:10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10" ht="15.6" customHeight="1">
      <c r="A19" s="236" t="s">
        <v>143</v>
      </c>
      <c r="B19" s="237">
        <v>4868</v>
      </c>
      <c r="C19" s="237">
        <v>15707</v>
      </c>
      <c r="D19" s="237">
        <v>4868</v>
      </c>
      <c r="E19" s="237">
        <v>15707</v>
      </c>
      <c r="F19" s="238">
        <v>222.65817584223501</v>
      </c>
    </row>
    <row r="20" spans="1:10" ht="15.6" customHeight="1">
      <c r="A20" s="236" t="s">
        <v>142</v>
      </c>
      <c r="B20" s="237">
        <v>3929</v>
      </c>
      <c r="C20" s="237">
        <v>6759</v>
      </c>
      <c r="D20" s="237">
        <v>3929</v>
      </c>
      <c r="E20" s="237">
        <v>6759</v>
      </c>
      <c r="F20" s="238">
        <v>72.028505981165694</v>
      </c>
      <c r="J20" s="247"/>
    </row>
    <row r="21" spans="1:10" ht="15.6" customHeight="1">
      <c r="A21" s="236" t="s">
        <v>149</v>
      </c>
      <c r="B21" s="237">
        <v>458279</v>
      </c>
      <c r="C21" s="237">
        <v>337775</v>
      </c>
      <c r="D21" s="237">
        <v>458279</v>
      </c>
      <c r="E21" s="237">
        <v>337775</v>
      </c>
      <c r="F21" s="238">
        <v>-26.294898958931132</v>
      </c>
    </row>
    <row r="22" spans="1:10" ht="15.6" customHeight="1">
      <c r="A22" s="236" t="s">
        <v>146</v>
      </c>
      <c r="B22" s="237">
        <v>21084</v>
      </c>
      <c r="C22" s="237">
        <v>17738</v>
      </c>
      <c r="D22" s="237">
        <v>21084</v>
      </c>
      <c r="E22" s="237">
        <v>17738</v>
      </c>
      <c r="F22" s="238">
        <v>-15.869853917662679</v>
      </c>
    </row>
    <row r="23" spans="1:10" ht="15.6" customHeight="1">
      <c r="A23" s="236" t="s">
        <v>165</v>
      </c>
      <c r="B23" s="237">
        <v>4216</v>
      </c>
      <c r="C23" s="237">
        <v>2709</v>
      </c>
      <c r="D23" s="237">
        <v>4216</v>
      </c>
      <c r="E23" s="237">
        <v>2709</v>
      </c>
      <c r="F23" s="238">
        <v>-35.744781783681219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4517</v>
      </c>
      <c r="C28" s="237">
        <v>16697</v>
      </c>
      <c r="D28" s="237">
        <v>4517</v>
      </c>
      <c r="E28" s="237">
        <v>16697</v>
      </c>
      <c r="F28" s="238">
        <v>269.64799645782603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0</v>
      </c>
      <c r="E29" s="237">
        <v>0</v>
      </c>
      <c r="F29" s="238"/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164223</v>
      </c>
      <c r="C31" s="237">
        <v>230801</v>
      </c>
      <c r="D31" s="237">
        <v>164223</v>
      </c>
      <c r="E31" s="237">
        <v>230801</v>
      </c>
      <c r="F31" s="238">
        <v>40.541215298709687</v>
      </c>
    </row>
    <row r="32" spans="1:10" ht="15.6" customHeight="1">
      <c r="A32" s="236" t="s">
        <v>181</v>
      </c>
      <c r="B32" s="237">
        <v>22806</v>
      </c>
      <c r="C32" s="237">
        <v>12676</v>
      </c>
      <c r="D32" s="237">
        <v>22806</v>
      </c>
      <c r="E32" s="237">
        <v>12676</v>
      </c>
      <c r="F32" s="238">
        <v>-44.418135578356583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1998065</v>
      </c>
      <c r="C35" s="241">
        <f>SUM(C7:C34)</f>
        <v>1670566</v>
      </c>
      <c r="D35" s="241">
        <f>SUM(D7:D34)</f>
        <v>1998065</v>
      </c>
      <c r="E35" s="241">
        <f>SUM(E7:E34)</f>
        <v>1670566</v>
      </c>
      <c r="F35" s="242">
        <f>E35*100/D35-100</f>
        <v>-16.390808106843366</v>
      </c>
    </row>
    <row r="36" spans="1:6" ht="15.6" customHeight="1">
      <c r="A36" s="60" t="s">
        <v>192</v>
      </c>
    </row>
  </sheetData>
  <mergeCells count="3">
    <mergeCell ref="A5:A6"/>
    <mergeCell ref="B5:C5"/>
    <mergeCell ref="D5:F5"/>
  </mergeCells>
  <conditionalFormatting sqref="A7:F34">
    <cfRule type="expression" dxfId="7" priority="1">
      <formula>MOD(ROW(),2)=0</formula>
    </cfRule>
  </conditionalFormatting>
  <conditionalFormatting sqref="F7:F35">
    <cfRule type="expression" dxfId="6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7BEC0-C81E-454A-A201-4B7AB66B3A8F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194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36" t="s">
        <v>18</v>
      </c>
      <c r="B7" s="237">
        <v>23192</v>
      </c>
      <c r="C7" s="237">
        <v>50450</v>
      </c>
      <c r="D7" s="237">
        <v>23192</v>
      </c>
      <c r="E7" s="237">
        <v>50450</v>
      </c>
      <c r="F7" s="238">
        <v>117.53190755432909</v>
      </c>
      <c r="G7" s="20"/>
    </row>
    <row r="8" spans="1:14" s="47" customFormat="1" ht="15.6" customHeight="1">
      <c r="A8" s="236" t="s">
        <v>11</v>
      </c>
      <c r="B8" s="237">
        <v>49698</v>
      </c>
      <c r="C8" s="237">
        <v>0</v>
      </c>
      <c r="D8" s="237">
        <v>49698</v>
      </c>
      <c r="E8" s="237">
        <v>0</v>
      </c>
      <c r="F8" s="238">
        <v>-100</v>
      </c>
      <c r="G8" s="239"/>
    </row>
    <row r="9" spans="1:14" ht="15.6" customHeight="1">
      <c r="A9" s="236" t="s">
        <v>8</v>
      </c>
      <c r="B9" s="237">
        <v>185957</v>
      </c>
      <c r="C9" s="237">
        <v>124339</v>
      </c>
      <c r="D9" s="237">
        <v>185957</v>
      </c>
      <c r="E9" s="237">
        <v>124339</v>
      </c>
      <c r="F9" s="238">
        <v>-33.135617373909028</v>
      </c>
      <c r="G9" s="20"/>
    </row>
    <row r="10" spans="1:14" ht="15.6" customHeight="1">
      <c r="A10" s="236" t="s">
        <v>10</v>
      </c>
      <c r="B10" s="237">
        <v>50933</v>
      </c>
      <c r="C10" s="237">
        <v>106517</v>
      </c>
      <c r="D10" s="237">
        <v>50933</v>
      </c>
      <c r="E10" s="237">
        <v>106517</v>
      </c>
      <c r="F10" s="238">
        <v>109.1316042644258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0</v>
      </c>
      <c r="F11" s="238"/>
    </row>
    <row r="12" spans="1:14" ht="15.6" customHeight="1">
      <c r="A12" s="236" t="s">
        <v>6</v>
      </c>
      <c r="B12" s="237">
        <v>63387</v>
      </c>
      <c r="C12" s="237">
        <v>89506</v>
      </c>
      <c r="D12" s="237">
        <v>63387</v>
      </c>
      <c r="E12" s="237">
        <v>89506</v>
      </c>
      <c r="F12" s="238">
        <v>41.205609983119558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76341</v>
      </c>
      <c r="C14" s="237">
        <v>89654</v>
      </c>
      <c r="D14" s="237">
        <v>76341</v>
      </c>
      <c r="E14" s="237">
        <v>89654</v>
      </c>
      <c r="F14" s="238">
        <v>17.438859852503899</v>
      </c>
    </row>
    <row r="15" spans="1:14" ht="15.6" customHeight="1">
      <c r="A15" s="236" t="s">
        <v>145</v>
      </c>
      <c r="B15" s="237">
        <v>112836</v>
      </c>
      <c r="C15" s="237">
        <v>187627</v>
      </c>
      <c r="D15" s="237">
        <v>112836</v>
      </c>
      <c r="E15" s="237">
        <v>187627</v>
      </c>
      <c r="F15" s="238">
        <v>66.282923889538807</v>
      </c>
    </row>
    <row r="16" spans="1:14" ht="15.6" customHeight="1">
      <c r="A16" s="236" t="s">
        <v>144</v>
      </c>
      <c r="B16" s="237">
        <v>222789</v>
      </c>
      <c r="C16" s="237">
        <v>166566</v>
      </c>
      <c r="D16" s="237">
        <v>222789</v>
      </c>
      <c r="E16" s="237">
        <v>166566</v>
      </c>
      <c r="F16" s="238">
        <v>-25.23598561867956</v>
      </c>
      <c r="G16" s="15"/>
    </row>
    <row r="17" spans="1:7" ht="15.6" customHeight="1">
      <c r="A17" s="236" t="s">
        <v>150</v>
      </c>
      <c r="B17" s="237">
        <v>103415</v>
      </c>
      <c r="C17" s="237">
        <v>86597</v>
      </c>
      <c r="D17" s="237">
        <v>103415</v>
      </c>
      <c r="E17" s="237">
        <v>86597</v>
      </c>
      <c r="F17" s="238">
        <v>-16.262631146352081</v>
      </c>
      <c r="G17" s="16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54389</v>
      </c>
      <c r="C19" s="237">
        <v>61304</v>
      </c>
      <c r="D19" s="237">
        <v>54389</v>
      </c>
      <c r="E19" s="237">
        <v>61304</v>
      </c>
      <c r="F19" s="238">
        <v>12.71396789792054</v>
      </c>
    </row>
    <row r="20" spans="1:7" ht="15.6" customHeight="1">
      <c r="A20" s="236" t="s">
        <v>142</v>
      </c>
      <c r="B20" s="237">
        <v>209666</v>
      </c>
      <c r="C20" s="237">
        <v>230904</v>
      </c>
      <c r="D20" s="237">
        <v>209666</v>
      </c>
      <c r="E20" s="237">
        <v>230904</v>
      </c>
      <c r="F20" s="238">
        <v>10.12944397279483</v>
      </c>
    </row>
    <row r="21" spans="1:7" ht="15.6" customHeight="1">
      <c r="A21" s="236" t="s">
        <v>149</v>
      </c>
      <c r="B21" s="237">
        <v>133411</v>
      </c>
      <c r="C21" s="237">
        <v>154211</v>
      </c>
      <c r="D21" s="237">
        <v>133411</v>
      </c>
      <c r="E21" s="237">
        <v>154211</v>
      </c>
      <c r="F21" s="238">
        <v>15.59091829009601</v>
      </c>
    </row>
    <row r="22" spans="1:7" ht="15.6" customHeight="1">
      <c r="A22" s="236" t="s">
        <v>146</v>
      </c>
      <c r="B22" s="237">
        <v>8</v>
      </c>
      <c r="C22" s="237">
        <v>0</v>
      </c>
      <c r="D22" s="237">
        <v>8</v>
      </c>
      <c r="E22" s="237">
        <v>0</v>
      </c>
      <c r="F22" s="238">
        <v>-100</v>
      </c>
    </row>
    <row r="23" spans="1:7" ht="15.6" customHeight="1">
      <c r="A23" s="236" t="s">
        <v>165</v>
      </c>
      <c r="B23" s="237">
        <v>21525</v>
      </c>
      <c r="C23" s="237">
        <v>11560</v>
      </c>
      <c r="D23" s="237">
        <v>21525</v>
      </c>
      <c r="E23" s="237">
        <v>11560</v>
      </c>
      <c r="F23" s="238">
        <v>-46.29500580720093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37374</v>
      </c>
      <c r="C26" s="237">
        <v>16019</v>
      </c>
      <c r="D26" s="237">
        <v>37374</v>
      </c>
      <c r="E26" s="237">
        <v>16019</v>
      </c>
      <c r="F26" s="238">
        <v>-57.138652539198382</v>
      </c>
    </row>
    <row r="27" spans="1:7" ht="15.6" customHeight="1">
      <c r="A27" s="236" t="s">
        <v>173</v>
      </c>
      <c r="B27" s="237">
        <v>2000</v>
      </c>
      <c r="C27" s="237">
        <v>0</v>
      </c>
      <c r="D27" s="237">
        <v>2000</v>
      </c>
      <c r="E27" s="237">
        <v>0</v>
      </c>
      <c r="F27" s="238">
        <v>-100</v>
      </c>
    </row>
    <row r="28" spans="1:7" ht="15.6" customHeight="1">
      <c r="A28" s="236" t="s">
        <v>177</v>
      </c>
      <c r="B28" s="237">
        <v>0</v>
      </c>
      <c r="C28" s="237">
        <v>892</v>
      </c>
      <c r="D28" s="237">
        <v>0</v>
      </c>
      <c r="E28" s="237">
        <v>892</v>
      </c>
      <c r="F28" s="238"/>
    </row>
    <row r="29" spans="1:7" ht="15.6" customHeight="1">
      <c r="A29" s="236" t="s">
        <v>178</v>
      </c>
      <c r="B29" s="237">
        <v>85286</v>
      </c>
      <c r="C29" s="237">
        <v>39146</v>
      </c>
      <c r="D29" s="237">
        <v>85286</v>
      </c>
      <c r="E29" s="237">
        <v>39146</v>
      </c>
      <c r="F29" s="238">
        <v>-54.100321271955544</v>
      </c>
    </row>
    <row r="30" spans="1:7" ht="15.6" customHeight="1">
      <c r="A30" s="236" t="s">
        <v>179</v>
      </c>
      <c r="B30" s="237">
        <v>32961</v>
      </c>
      <c r="C30" s="237">
        <v>41208</v>
      </c>
      <c r="D30" s="237">
        <v>32961</v>
      </c>
      <c r="E30" s="237">
        <v>41208</v>
      </c>
      <c r="F30" s="238">
        <v>25.020478747610809</v>
      </c>
    </row>
    <row r="31" spans="1:7" ht="15.6" customHeight="1">
      <c r="A31" s="236" t="s">
        <v>180</v>
      </c>
      <c r="B31" s="237">
        <v>0</v>
      </c>
      <c r="C31" s="237">
        <v>6685</v>
      </c>
      <c r="D31" s="237">
        <v>0</v>
      </c>
      <c r="E31" s="237">
        <v>6685</v>
      </c>
      <c r="F31" s="238"/>
    </row>
    <row r="32" spans="1:7" ht="15.6" customHeight="1">
      <c r="A32" s="236" t="s">
        <v>181</v>
      </c>
      <c r="B32" s="237">
        <v>49740</v>
      </c>
      <c r="C32" s="237">
        <v>61596</v>
      </c>
      <c r="D32" s="237">
        <v>49740</v>
      </c>
      <c r="E32" s="237">
        <v>61596</v>
      </c>
      <c r="F32" s="238">
        <v>23.83594692400483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3414</v>
      </c>
      <c r="D34" s="237">
        <v>0</v>
      </c>
      <c r="E34" s="237">
        <v>3414</v>
      </c>
    </row>
    <row r="35" spans="1:6" ht="15.6" customHeight="1">
      <c r="A35" s="240" t="s">
        <v>153</v>
      </c>
      <c r="B35" s="241">
        <f>SUM(B7:B34)</f>
        <v>1514908</v>
      </c>
      <c r="C35" s="241">
        <f>SUM(C7:C34)</f>
        <v>1528195</v>
      </c>
      <c r="D35" s="241">
        <f>SUM(D7:D34)</f>
        <v>1514908</v>
      </c>
      <c r="E35" s="241">
        <f>SUM(E7:E34)</f>
        <v>1528195</v>
      </c>
      <c r="F35" s="242">
        <f>E35*100/D35-100</f>
        <v>0.87708296477410386</v>
      </c>
    </row>
    <row r="36" spans="1:6" ht="15.6" customHeight="1">
      <c r="A36" s="60" t="s">
        <v>192</v>
      </c>
    </row>
  </sheetData>
  <mergeCells count="3">
    <mergeCell ref="A5:A6"/>
    <mergeCell ref="B5:C5"/>
    <mergeCell ref="D5:F5"/>
  </mergeCells>
  <conditionalFormatting sqref="A7:F7 F8:F32 A8:E34">
    <cfRule type="expression" dxfId="5" priority="2">
      <formula>MOD(ROW(),2)=0</formula>
    </cfRule>
  </conditionalFormatting>
  <conditionalFormatting sqref="F7:F32">
    <cfRule type="expression" dxfId="4" priority="1">
      <formula>F7&lt;0</formula>
    </cfRule>
  </conditionalFormatting>
  <conditionalFormatting sqref="F35">
    <cfRule type="expression" dxfId="3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83E9B-C688-46F0-B640-9EC431F6D992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20.25">
      <c r="A2" s="93"/>
      <c r="B2" s="93"/>
      <c r="C2" s="96"/>
    </row>
    <row r="3" spans="1:15" ht="20.25">
      <c r="A3" s="96"/>
      <c r="B3" s="96"/>
      <c r="C3" s="96"/>
    </row>
    <row r="4" spans="1:15">
      <c r="A4" s="97" t="s">
        <v>51</v>
      </c>
      <c r="B4" s="45"/>
      <c r="N4" s="127" t="s">
        <v>172</v>
      </c>
    </row>
    <row r="5" spans="1:15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>
      <c r="A6" s="1" t="s">
        <v>88</v>
      </c>
      <c r="B6" s="1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>
      <c r="A7" s="1"/>
      <c r="B7" s="1"/>
      <c r="C7" s="194">
        <v>2024</v>
      </c>
      <c r="D7" s="194">
        <v>2025</v>
      </c>
      <c r="E7" s="102" t="s">
        <v>13</v>
      </c>
      <c r="F7" s="102" t="s">
        <v>14</v>
      </c>
      <c r="G7" s="194">
        <v>2024</v>
      </c>
      <c r="H7" s="194">
        <v>2025</v>
      </c>
      <c r="I7" s="102" t="s">
        <v>13</v>
      </c>
      <c r="J7" s="102" t="s">
        <v>14</v>
      </c>
      <c r="K7" s="194">
        <v>2024</v>
      </c>
      <c r="L7" s="194">
        <v>2025</v>
      </c>
      <c r="M7" s="102" t="s">
        <v>13</v>
      </c>
      <c r="N7" s="102" t="s">
        <v>14</v>
      </c>
    </row>
    <row r="8" spans="1:15">
      <c r="A8" s="205" t="s">
        <v>90</v>
      </c>
      <c r="B8" s="116" t="s">
        <v>91</v>
      </c>
      <c r="C8" s="117"/>
      <c r="D8" s="106"/>
      <c r="E8" s="112">
        <f>D8-C8</f>
        <v>0</v>
      </c>
      <c r="F8" s="118" t="e">
        <f>((D8*100/C8)-100)</f>
        <v>#DIV/0!</v>
      </c>
      <c r="G8" s="105"/>
      <c r="H8" s="106"/>
      <c r="I8" s="112">
        <f>H8-G8</f>
        <v>0</v>
      </c>
      <c r="J8" s="118" t="e">
        <f>((H8*100/G8)-100)</f>
        <v>#DIV/0!</v>
      </c>
      <c r="K8" s="105"/>
      <c r="L8" s="106"/>
      <c r="M8" s="112">
        <f>L8-K8</f>
        <v>0</v>
      </c>
      <c r="N8" s="118" t="e">
        <f>((L8*100/K8)-100)</f>
        <v>#DIV/0!</v>
      </c>
      <c r="O8" s="146"/>
    </row>
    <row r="9" spans="1:15">
      <c r="A9" s="205"/>
      <c r="B9" s="130" t="s">
        <v>92</v>
      </c>
      <c r="C9" s="131"/>
      <c r="D9" s="129"/>
      <c r="E9" s="100">
        <f>D9-C9</f>
        <v>0</v>
      </c>
      <c r="F9" s="101" t="e">
        <f>((D9*100/C9)-100)</f>
        <v>#DIV/0!</v>
      </c>
      <c r="G9" s="142"/>
      <c r="H9" s="129"/>
      <c r="I9" s="100">
        <f>H9-G9</f>
        <v>0</v>
      </c>
      <c r="J9" s="101" t="e">
        <f>((H9*100/G9)-100)</f>
        <v>#DIV/0!</v>
      </c>
      <c r="K9" s="142"/>
      <c r="L9" s="129"/>
      <c r="M9" s="100">
        <f>L9-K9</f>
        <v>0</v>
      </c>
      <c r="N9" s="103" t="e">
        <f>((L9*100/K9)-100)</f>
        <v>#DIV/0!</v>
      </c>
    </row>
    <row r="10" spans="1:15">
      <c r="A10" s="205"/>
      <c r="B10" s="104" t="s">
        <v>93</v>
      </c>
      <c r="C10" s="107"/>
      <c r="D10" s="108"/>
      <c r="E10" s="100">
        <f t="shared" ref="E10:E15" si="0">D10-C10</f>
        <v>0</v>
      </c>
      <c r="F10" s="101" t="e">
        <f t="shared" ref="F10:F16" si="1">((D10*100/C10)-100)</f>
        <v>#DIV/0!</v>
      </c>
      <c r="G10" s="109"/>
      <c r="H10" s="108"/>
      <c r="I10" s="100">
        <f t="shared" ref="I10:I15" si="2">H10-G10</f>
        <v>0</v>
      </c>
      <c r="J10" s="101" t="e">
        <f t="shared" ref="J10:J16" si="3">((H10*100/G10)-100)</f>
        <v>#DIV/0!</v>
      </c>
      <c r="K10" s="109"/>
      <c r="L10" s="108"/>
      <c r="M10" s="100">
        <f t="shared" ref="M10:M15" si="4">L10-K10</f>
        <v>0</v>
      </c>
      <c r="N10" s="103" t="e">
        <f t="shared" ref="N10:N16" si="5">((L10*100/K10)-100)</f>
        <v>#DIV/0!</v>
      </c>
    </row>
    <row r="11" spans="1:15">
      <c r="A11" s="205"/>
      <c r="B11" s="130" t="s">
        <v>94</v>
      </c>
      <c r="C11" s="131"/>
      <c r="D11" s="129"/>
      <c r="E11" s="100">
        <f t="shared" si="0"/>
        <v>0</v>
      </c>
      <c r="F11" s="101" t="e">
        <f t="shared" si="1"/>
        <v>#DIV/0!</v>
      </c>
      <c r="G11" s="142"/>
      <c r="H11" s="129"/>
      <c r="I11" s="100">
        <f t="shared" si="2"/>
        <v>0</v>
      </c>
      <c r="J11" s="101" t="e">
        <f t="shared" si="3"/>
        <v>#DIV/0!</v>
      </c>
      <c r="K11" s="142"/>
      <c r="L11" s="129"/>
      <c r="M11" s="100">
        <f t="shared" si="4"/>
        <v>0</v>
      </c>
      <c r="N11" s="103" t="e">
        <f t="shared" si="5"/>
        <v>#DIV/0!</v>
      </c>
    </row>
    <row r="12" spans="1:15">
      <c r="A12" s="205"/>
      <c r="B12" s="104" t="s">
        <v>95</v>
      </c>
      <c r="C12" s="107"/>
      <c r="D12" s="108"/>
      <c r="E12" s="100">
        <f t="shared" si="0"/>
        <v>0</v>
      </c>
      <c r="F12" s="101" t="e">
        <f t="shared" si="1"/>
        <v>#DIV/0!</v>
      </c>
      <c r="G12" s="109"/>
      <c r="H12" s="108"/>
      <c r="I12" s="100">
        <f t="shared" si="2"/>
        <v>0</v>
      </c>
      <c r="J12" s="101" t="e">
        <f t="shared" si="3"/>
        <v>#DIV/0!</v>
      </c>
      <c r="K12" s="109"/>
      <c r="L12" s="108"/>
      <c r="M12" s="100">
        <f t="shared" si="4"/>
        <v>0</v>
      </c>
      <c r="N12" s="103" t="e">
        <f t="shared" si="5"/>
        <v>#DIV/0!</v>
      </c>
    </row>
    <row r="13" spans="1:15">
      <c r="A13" s="205"/>
      <c r="B13" s="130" t="s">
        <v>96</v>
      </c>
      <c r="C13" s="131"/>
      <c r="D13" s="129"/>
      <c r="E13" s="100">
        <f t="shared" si="0"/>
        <v>0</v>
      </c>
      <c r="F13" s="101" t="e">
        <f t="shared" si="1"/>
        <v>#DIV/0!</v>
      </c>
      <c r="G13" s="142"/>
      <c r="H13" s="129"/>
      <c r="I13" s="100">
        <f t="shared" si="2"/>
        <v>0</v>
      </c>
      <c r="J13" s="101" t="e">
        <f t="shared" si="3"/>
        <v>#DIV/0!</v>
      </c>
      <c r="K13" s="142"/>
      <c r="L13" s="129"/>
      <c r="M13" s="100">
        <f t="shared" si="4"/>
        <v>0</v>
      </c>
      <c r="N13" s="103" t="e">
        <f t="shared" si="5"/>
        <v>#DIV/0!</v>
      </c>
    </row>
    <row r="14" spans="1:15">
      <c r="A14" s="205"/>
      <c r="B14" s="104" t="s">
        <v>97</v>
      </c>
      <c r="C14" s="107"/>
      <c r="D14" s="108"/>
      <c r="E14" s="100">
        <f t="shared" si="0"/>
        <v>0</v>
      </c>
      <c r="F14" s="101" t="e">
        <f t="shared" si="1"/>
        <v>#DIV/0!</v>
      </c>
      <c r="G14" s="109"/>
      <c r="H14" s="108"/>
      <c r="I14" s="100">
        <f t="shared" si="2"/>
        <v>0</v>
      </c>
      <c r="J14" s="101" t="e">
        <f t="shared" si="3"/>
        <v>#DIV/0!</v>
      </c>
      <c r="K14" s="109"/>
      <c r="L14" s="108"/>
      <c r="M14" s="100">
        <f t="shared" si="4"/>
        <v>0</v>
      </c>
      <c r="N14" s="103" t="e">
        <f t="shared" si="5"/>
        <v>#DIV/0!</v>
      </c>
    </row>
    <row r="15" spans="1:15">
      <c r="A15" s="205"/>
      <c r="B15" s="130" t="s">
        <v>98</v>
      </c>
      <c r="C15" s="131"/>
      <c r="D15" s="129"/>
      <c r="E15" s="100">
        <f t="shared" si="0"/>
        <v>0</v>
      </c>
      <c r="F15" s="101" t="e">
        <f t="shared" si="1"/>
        <v>#DIV/0!</v>
      </c>
      <c r="G15" s="142"/>
      <c r="H15" s="129"/>
      <c r="I15" s="100">
        <f t="shared" si="2"/>
        <v>0</v>
      </c>
      <c r="J15" s="101" t="e">
        <f t="shared" si="3"/>
        <v>#DIV/0!</v>
      </c>
      <c r="K15" s="142"/>
      <c r="L15" s="129"/>
      <c r="M15" s="100">
        <f t="shared" si="4"/>
        <v>0</v>
      </c>
      <c r="N15" s="103" t="e">
        <f t="shared" si="5"/>
        <v>#DIV/0!</v>
      </c>
    </row>
    <row r="16" spans="1:15">
      <c r="A16" s="205"/>
      <c r="B16" s="119" t="s">
        <v>99</v>
      </c>
      <c r="C16" s="120"/>
      <c r="D16" s="111"/>
      <c r="E16" s="114">
        <f>D16-C16</f>
        <v>0</v>
      </c>
      <c r="F16" s="101" t="e">
        <f t="shared" si="1"/>
        <v>#DIV/0!</v>
      </c>
      <c r="G16" s="110"/>
      <c r="H16" s="111"/>
      <c r="I16" s="114">
        <f>H16-G16</f>
        <v>0</v>
      </c>
      <c r="J16" s="101" t="e">
        <f t="shared" si="3"/>
        <v>#DIV/0!</v>
      </c>
      <c r="K16" s="110"/>
      <c r="L16" s="111"/>
      <c r="M16" s="114">
        <f>L16-K16</f>
        <v>0</v>
      </c>
      <c r="N16" s="103" t="e">
        <f t="shared" si="5"/>
        <v>#DIV/0!</v>
      </c>
    </row>
    <row r="17" spans="1:14">
      <c r="A17" s="206" t="s">
        <v>100</v>
      </c>
      <c r="B17" s="132" t="s">
        <v>101</v>
      </c>
      <c r="C17" s="133"/>
      <c r="D17" s="134"/>
      <c r="E17" s="112">
        <f>D17-C17</f>
        <v>0</v>
      </c>
      <c r="F17" s="118" t="e">
        <f>((D17*100/C17)-100)</f>
        <v>#DIV/0!</v>
      </c>
      <c r="G17" s="143"/>
      <c r="H17" s="134"/>
      <c r="I17" s="112">
        <f>H17-G17</f>
        <v>0</v>
      </c>
      <c r="J17" s="118" t="e">
        <f>((H17*100/G17)-100)</f>
        <v>#DIV/0!</v>
      </c>
      <c r="K17" s="143"/>
      <c r="L17" s="134"/>
      <c r="M17" s="112">
        <f>L17-K17</f>
        <v>0</v>
      </c>
      <c r="N17" s="113" t="e">
        <f>((L17*100/K17)-100)</f>
        <v>#DIV/0!</v>
      </c>
    </row>
    <row r="18" spans="1:14">
      <c r="A18" s="206"/>
      <c r="B18" s="104" t="s">
        <v>102</v>
      </c>
      <c r="C18" s="107"/>
      <c r="D18" s="108"/>
      <c r="E18" s="100">
        <f>D18-C18</f>
        <v>0</v>
      </c>
      <c r="F18" s="101" t="e">
        <f>((D18*100/C18)-100)</f>
        <v>#DIV/0!</v>
      </c>
      <c r="G18" s="109"/>
      <c r="H18" s="108"/>
      <c r="I18" s="100">
        <f>H18-G18</f>
        <v>0</v>
      </c>
      <c r="J18" s="101" t="e">
        <f>((H18*100/G18)-100)</f>
        <v>#DIV/0!</v>
      </c>
      <c r="K18" s="109"/>
      <c r="L18" s="108"/>
      <c r="M18" s="100">
        <f>L18-K18</f>
        <v>0</v>
      </c>
      <c r="N18" s="103" t="e">
        <f>((L18*100/K18)-100)</f>
        <v>#DIV/0!</v>
      </c>
    </row>
    <row r="19" spans="1:14">
      <c r="A19" s="206"/>
      <c r="B19" s="130" t="s">
        <v>103</v>
      </c>
      <c r="C19" s="131"/>
      <c r="D19" s="129"/>
      <c r="E19" s="100">
        <f t="shared" ref="E19:E20" si="6">D19-C19</f>
        <v>0</v>
      </c>
      <c r="F19" s="101" t="e">
        <f t="shared" ref="F19:F20" si="7">((D19*100/C19)-100)</f>
        <v>#DIV/0!</v>
      </c>
      <c r="G19" s="142"/>
      <c r="H19" s="129"/>
      <c r="I19" s="100">
        <f t="shared" ref="I19:I20" si="8">H19-G19</f>
        <v>0</v>
      </c>
      <c r="J19" s="101" t="e">
        <f t="shared" ref="J19:J20" si="9">((H19*100/G19)-100)</f>
        <v>#DIV/0!</v>
      </c>
      <c r="K19" s="142"/>
      <c r="L19" s="129"/>
      <c r="M19" s="100">
        <f t="shared" ref="M19:M20" si="10">L19-K19</f>
        <v>0</v>
      </c>
      <c r="N19" s="103" t="e">
        <f t="shared" ref="N19:N20" si="11">((L19*100/K19)-100)</f>
        <v>#DIV/0!</v>
      </c>
    </row>
    <row r="20" spans="1:14">
      <c r="A20" s="206"/>
      <c r="B20" s="104" t="s">
        <v>104</v>
      </c>
      <c r="C20" s="107"/>
      <c r="D20" s="108"/>
      <c r="E20" s="100">
        <f t="shared" si="6"/>
        <v>0</v>
      </c>
      <c r="F20" s="101" t="e">
        <f t="shared" si="7"/>
        <v>#DIV/0!</v>
      </c>
      <c r="G20" s="109"/>
      <c r="H20" s="108"/>
      <c r="I20" s="100">
        <f t="shared" si="8"/>
        <v>0</v>
      </c>
      <c r="J20" s="101" t="e">
        <f t="shared" si="9"/>
        <v>#DIV/0!</v>
      </c>
      <c r="K20" s="109"/>
      <c r="L20" s="108"/>
      <c r="M20" s="100">
        <f t="shared" si="10"/>
        <v>0</v>
      </c>
      <c r="N20" s="103" t="e">
        <f t="shared" si="11"/>
        <v>#DIV/0!</v>
      </c>
    </row>
    <row r="21" spans="1:14">
      <c r="A21" s="206"/>
      <c r="B21" s="135" t="s">
        <v>105</v>
      </c>
      <c r="C21" s="136"/>
      <c r="D21" s="137"/>
      <c r="E21" s="114">
        <f t="shared" ref="E21:E32" si="12">D21-C21</f>
        <v>0</v>
      </c>
      <c r="F21" s="101" t="e">
        <f t="shared" ref="F21:F32" si="13">((D21*100/C21)-100)</f>
        <v>#DIV/0!</v>
      </c>
      <c r="G21" s="144"/>
      <c r="H21" s="137"/>
      <c r="I21" s="114">
        <f t="shared" ref="I21:I32" si="14">H21-G21</f>
        <v>0</v>
      </c>
      <c r="J21" s="101" t="e">
        <f t="shared" ref="J21:J32" si="15">((H21*100/G21)-100)</f>
        <v>#DIV/0!</v>
      </c>
      <c r="K21" s="144"/>
      <c r="L21" s="137"/>
      <c r="M21" s="114">
        <f t="shared" ref="M21:M32" si="16">L21-K21</f>
        <v>0</v>
      </c>
      <c r="N21" s="103" t="e">
        <f t="shared" ref="N21:N32" si="17">((L21*100/K21)-100)</f>
        <v>#DIV/0!</v>
      </c>
    </row>
    <row r="22" spans="1:14">
      <c r="A22" s="206" t="s">
        <v>106</v>
      </c>
      <c r="B22" s="116" t="s">
        <v>107</v>
      </c>
      <c r="C22" s="117"/>
      <c r="D22" s="106"/>
      <c r="E22" s="112">
        <f t="shared" si="12"/>
        <v>0</v>
      </c>
      <c r="F22" s="118" t="e">
        <f t="shared" si="13"/>
        <v>#DIV/0!</v>
      </c>
      <c r="G22" s="105"/>
      <c r="H22" s="106"/>
      <c r="I22" s="112">
        <f t="shared" si="14"/>
        <v>0</v>
      </c>
      <c r="J22" s="118" t="e">
        <f t="shared" si="15"/>
        <v>#DIV/0!</v>
      </c>
      <c r="K22" s="105"/>
      <c r="L22" s="106"/>
      <c r="M22" s="112">
        <f t="shared" si="16"/>
        <v>0</v>
      </c>
      <c r="N22" s="113" t="e">
        <f t="shared" si="17"/>
        <v>#DIV/0!</v>
      </c>
    </row>
    <row r="23" spans="1:14">
      <c r="A23" s="206"/>
      <c r="B23" s="135" t="s">
        <v>108</v>
      </c>
      <c r="C23" s="136"/>
      <c r="D23" s="137"/>
      <c r="E23" s="114">
        <f t="shared" si="12"/>
        <v>0</v>
      </c>
      <c r="F23" s="121" t="e">
        <f t="shared" si="13"/>
        <v>#DIV/0!</v>
      </c>
      <c r="G23" s="144"/>
      <c r="H23" s="137"/>
      <c r="I23" s="114">
        <f t="shared" si="14"/>
        <v>0</v>
      </c>
      <c r="J23" s="121" t="e">
        <f t="shared" si="15"/>
        <v>#DIV/0!</v>
      </c>
      <c r="K23" s="144"/>
      <c r="L23" s="137"/>
      <c r="M23" s="114">
        <f t="shared" si="16"/>
        <v>0</v>
      </c>
      <c r="N23" s="115" t="e">
        <f t="shared" si="17"/>
        <v>#DIV/0!</v>
      </c>
    </row>
    <row r="24" spans="1:14">
      <c r="A24" s="206" t="s">
        <v>109</v>
      </c>
      <c r="B24" s="116" t="s">
        <v>110</v>
      </c>
      <c r="C24" s="117"/>
      <c r="D24" s="106"/>
      <c r="E24" s="112">
        <f t="shared" si="12"/>
        <v>0</v>
      </c>
      <c r="F24" s="118" t="e">
        <f t="shared" si="13"/>
        <v>#DIV/0!</v>
      </c>
      <c r="G24" s="105"/>
      <c r="H24" s="106"/>
      <c r="I24" s="112">
        <f t="shared" si="14"/>
        <v>0</v>
      </c>
      <c r="J24" s="118" t="e">
        <f t="shared" si="15"/>
        <v>#DIV/0!</v>
      </c>
      <c r="K24" s="105"/>
      <c r="L24" s="106"/>
      <c r="M24" s="112">
        <f t="shared" si="16"/>
        <v>0</v>
      </c>
      <c r="N24" s="113" t="e">
        <f t="shared" si="17"/>
        <v>#DIV/0!</v>
      </c>
    </row>
    <row r="25" spans="1:14">
      <c r="A25" s="206"/>
      <c r="B25" s="130" t="s">
        <v>111</v>
      </c>
      <c r="C25" s="131"/>
      <c r="D25" s="129"/>
      <c r="E25" s="100">
        <f t="shared" si="12"/>
        <v>0</v>
      </c>
      <c r="F25" s="101" t="e">
        <f t="shared" si="13"/>
        <v>#DIV/0!</v>
      </c>
      <c r="G25" s="142"/>
      <c r="H25" s="129"/>
      <c r="I25" s="100">
        <f t="shared" si="14"/>
        <v>0</v>
      </c>
      <c r="J25" s="101" t="e">
        <f t="shared" si="15"/>
        <v>#DIV/0!</v>
      </c>
      <c r="K25" s="142"/>
      <c r="L25" s="129"/>
      <c r="M25" s="100">
        <f t="shared" si="16"/>
        <v>0</v>
      </c>
      <c r="N25" s="103" t="e">
        <f t="shared" si="17"/>
        <v>#DIV/0!</v>
      </c>
    </row>
    <row r="26" spans="1:14">
      <c r="A26" s="206"/>
      <c r="B26" s="122" t="s">
        <v>112</v>
      </c>
      <c r="C26" s="120"/>
      <c r="D26" s="111"/>
      <c r="E26" s="114">
        <f t="shared" si="12"/>
        <v>0</v>
      </c>
      <c r="F26" s="101" t="e">
        <f t="shared" si="13"/>
        <v>#DIV/0!</v>
      </c>
      <c r="G26" s="110"/>
      <c r="H26" s="111"/>
      <c r="I26" s="114">
        <f t="shared" si="14"/>
        <v>0</v>
      </c>
      <c r="J26" s="101" t="e">
        <f t="shared" si="15"/>
        <v>#DIV/0!</v>
      </c>
      <c r="K26" s="110"/>
      <c r="L26" s="111"/>
      <c r="M26" s="114">
        <f t="shared" si="16"/>
        <v>0</v>
      </c>
      <c r="N26" s="103" t="e">
        <f t="shared" si="17"/>
        <v>#DIV/0!</v>
      </c>
    </row>
    <row r="27" spans="1:14" ht="25.5">
      <c r="A27" s="126" t="s">
        <v>113</v>
      </c>
      <c r="B27" s="138" t="s">
        <v>114</v>
      </c>
      <c r="C27" s="139"/>
      <c r="D27" s="140"/>
      <c r="E27" s="123">
        <f t="shared" si="12"/>
        <v>0</v>
      </c>
      <c r="F27" s="124" t="e">
        <f t="shared" si="13"/>
        <v>#DIV/0!</v>
      </c>
      <c r="G27" s="145"/>
      <c r="H27" s="140"/>
      <c r="I27" s="123">
        <f t="shared" si="14"/>
        <v>0</v>
      </c>
      <c r="J27" s="124" t="e">
        <f t="shared" si="15"/>
        <v>#DIV/0!</v>
      </c>
      <c r="K27" s="145"/>
      <c r="L27" s="140"/>
      <c r="M27" s="123">
        <f t="shared" si="16"/>
        <v>0</v>
      </c>
      <c r="N27" s="125" t="e">
        <f t="shared" si="17"/>
        <v>#DIV/0!</v>
      </c>
    </row>
    <row r="28" spans="1:14">
      <c r="A28" s="206" t="s">
        <v>115</v>
      </c>
      <c r="B28" s="116" t="s">
        <v>116</v>
      </c>
      <c r="C28" s="117"/>
      <c r="D28" s="106"/>
      <c r="E28" s="100">
        <f t="shared" si="12"/>
        <v>0</v>
      </c>
      <c r="F28" s="118" t="e">
        <f t="shared" si="13"/>
        <v>#DIV/0!</v>
      </c>
      <c r="G28" s="105"/>
      <c r="H28" s="106"/>
      <c r="I28" s="100">
        <f t="shared" si="14"/>
        <v>0</v>
      </c>
      <c r="J28" s="118" t="e">
        <f t="shared" si="15"/>
        <v>#DIV/0!</v>
      </c>
      <c r="K28" s="105"/>
      <c r="L28" s="106"/>
      <c r="M28" s="100">
        <f t="shared" si="16"/>
        <v>0</v>
      </c>
      <c r="N28" s="113" t="e">
        <f t="shared" si="17"/>
        <v>#DIV/0!</v>
      </c>
    </row>
    <row r="29" spans="1:14">
      <c r="A29" s="206"/>
      <c r="B29" s="130" t="s">
        <v>117</v>
      </c>
      <c r="C29" s="131"/>
      <c r="D29" s="129"/>
      <c r="E29" s="100">
        <f t="shared" si="12"/>
        <v>0</v>
      </c>
      <c r="F29" s="101" t="e">
        <f t="shared" si="13"/>
        <v>#DIV/0!</v>
      </c>
      <c r="G29" s="142"/>
      <c r="H29" s="129"/>
      <c r="I29" s="100">
        <f t="shared" si="14"/>
        <v>0</v>
      </c>
      <c r="J29" s="101" t="e">
        <f t="shared" si="15"/>
        <v>#DIV/0!</v>
      </c>
      <c r="K29" s="142"/>
      <c r="L29" s="129"/>
      <c r="M29" s="100">
        <f t="shared" si="16"/>
        <v>0</v>
      </c>
      <c r="N29" s="103" t="e">
        <f t="shared" si="17"/>
        <v>#DIV/0!</v>
      </c>
    </row>
    <row r="30" spans="1:14">
      <c r="A30" s="206"/>
      <c r="B30" s="119" t="s">
        <v>118</v>
      </c>
      <c r="C30" s="120"/>
      <c r="D30" s="111"/>
      <c r="E30" s="114">
        <f t="shared" si="12"/>
        <v>0</v>
      </c>
      <c r="F30" s="121" t="e">
        <f t="shared" si="13"/>
        <v>#DIV/0!</v>
      </c>
      <c r="G30" s="110"/>
      <c r="H30" s="111"/>
      <c r="I30" s="114">
        <f t="shared" si="14"/>
        <v>0</v>
      </c>
      <c r="J30" s="121" t="e">
        <f t="shared" si="15"/>
        <v>#DIV/0!</v>
      </c>
      <c r="K30" s="110"/>
      <c r="L30" s="111"/>
      <c r="M30" s="114">
        <f t="shared" si="16"/>
        <v>0</v>
      </c>
      <c r="N30" s="115" t="e">
        <f t="shared" si="17"/>
        <v>#DIV/0!</v>
      </c>
    </row>
    <row r="31" spans="1:14">
      <c r="A31" s="206" t="s">
        <v>119</v>
      </c>
      <c r="B31" s="132" t="s">
        <v>120</v>
      </c>
      <c r="C31" s="133"/>
      <c r="D31" s="134"/>
      <c r="E31" s="100">
        <f t="shared" si="12"/>
        <v>0</v>
      </c>
      <c r="F31" s="118" t="e">
        <f t="shared" si="13"/>
        <v>#DIV/0!</v>
      </c>
      <c r="G31" s="143"/>
      <c r="H31" s="134"/>
      <c r="I31" s="100">
        <f t="shared" si="14"/>
        <v>0</v>
      </c>
      <c r="J31" s="118" t="e">
        <f t="shared" si="15"/>
        <v>#DIV/0!</v>
      </c>
      <c r="K31" s="143"/>
      <c r="L31" s="134"/>
      <c r="M31" s="100">
        <f t="shared" si="16"/>
        <v>0</v>
      </c>
      <c r="N31" s="113" t="e">
        <f t="shared" si="17"/>
        <v>#DIV/0!</v>
      </c>
    </row>
    <row r="32" spans="1:14">
      <c r="A32" s="206"/>
      <c r="B32" s="104" t="s">
        <v>121</v>
      </c>
      <c r="C32" s="107"/>
      <c r="D32" s="108"/>
      <c r="E32" s="100">
        <f t="shared" si="12"/>
        <v>0</v>
      </c>
      <c r="F32" s="101" t="e">
        <f t="shared" si="13"/>
        <v>#DIV/0!</v>
      </c>
      <c r="G32" s="109"/>
      <c r="H32" s="108"/>
      <c r="I32" s="100">
        <f t="shared" si="14"/>
        <v>0</v>
      </c>
      <c r="J32" s="101" t="e">
        <f t="shared" si="15"/>
        <v>#DIV/0!</v>
      </c>
      <c r="K32" s="109"/>
      <c r="L32" s="108"/>
      <c r="M32" s="100">
        <f t="shared" si="16"/>
        <v>0</v>
      </c>
      <c r="N32" s="103" t="e">
        <f t="shared" si="17"/>
        <v>#DIV/0!</v>
      </c>
    </row>
    <row r="33" spans="1:14">
      <c r="A33" s="206"/>
      <c r="B33" s="130" t="s">
        <v>122</v>
      </c>
      <c r="C33" s="131"/>
      <c r="D33" s="129"/>
      <c r="E33" s="100">
        <f t="shared" ref="E33:E39" si="18">D33-C33</f>
        <v>0</v>
      </c>
      <c r="F33" s="101" t="e">
        <f t="shared" ref="F33:F40" si="19">((D33*100/C33)-100)</f>
        <v>#DIV/0!</v>
      </c>
      <c r="G33" s="142"/>
      <c r="H33" s="129"/>
      <c r="I33" s="100">
        <f t="shared" ref="I33:I39" si="20">H33-G33</f>
        <v>0</v>
      </c>
      <c r="J33" s="101" t="e">
        <f t="shared" ref="J33:J40" si="21">((H33*100/G33)-100)</f>
        <v>#DIV/0!</v>
      </c>
      <c r="K33" s="142"/>
      <c r="L33" s="129"/>
      <c r="M33" s="100">
        <f t="shared" ref="M33:M39" si="22">L33-K33</f>
        <v>0</v>
      </c>
      <c r="N33" s="103" t="e">
        <f t="shared" ref="N33:N40" si="23">((L33*100/K33)-100)</f>
        <v>#DIV/0!</v>
      </c>
    </row>
    <row r="34" spans="1:14">
      <c r="A34" s="206"/>
      <c r="B34" s="104" t="s">
        <v>123</v>
      </c>
      <c r="C34" s="107"/>
      <c r="D34" s="108"/>
      <c r="E34" s="100">
        <f t="shared" si="18"/>
        <v>0</v>
      </c>
      <c r="F34" s="101" t="e">
        <f>((D34*100/C34)-100)</f>
        <v>#DIV/0!</v>
      </c>
      <c r="G34" s="109"/>
      <c r="H34" s="108"/>
      <c r="I34" s="100">
        <f t="shared" si="20"/>
        <v>0</v>
      </c>
      <c r="J34" s="101" t="e">
        <f>((H34*100/G34)-100)</f>
        <v>#DIV/0!</v>
      </c>
      <c r="K34" s="109"/>
      <c r="L34" s="108"/>
      <c r="M34" s="100">
        <f t="shared" si="22"/>
        <v>0</v>
      </c>
      <c r="N34" s="103" t="e">
        <f>((L34*100/K34)-100)</f>
        <v>#DIV/0!</v>
      </c>
    </row>
    <row r="35" spans="1:14">
      <c r="A35" s="206"/>
      <c r="B35" s="130" t="s">
        <v>124</v>
      </c>
      <c r="C35" s="131"/>
      <c r="D35" s="129"/>
      <c r="E35" s="100">
        <f t="shared" si="18"/>
        <v>0</v>
      </c>
      <c r="F35" s="101" t="e">
        <f t="shared" si="19"/>
        <v>#DIV/0!</v>
      </c>
      <c r="G35" s="142"/>
      <c r="H35" s="129"/>
      <c r="I35" s="100">
        <f t="shared" si="20"/>
        <v>0</v>
      </c>
      <c r="J35" s="101" t="e">
        <f t="shared" si="21"/>
        <v>#DIV/0!</v>
      </c>
      <c r="K35" s="142"/>
      <c r="L35" s="129"/>
      <c r="M35" s="100">
        <f t="shared" si="22"/>
        <v>0</v>
      </c>
      <c r="N35" s="103" t="e">
        <f t="shared" si="23"/>
        <v>#DIV/0!</v>
      </c>
    </row>
    <row r="36" spans="1:14">
      <c r="A36" s="206"/>
      <c r="B36" s="104" t="s">
        <v>125</v>
      </c>
      <c r="C36" s="107"/>
      <c r="D36" s="108"/>
      <c r="E36" s="100">
        <f t="shared" si="18"/>
        <v>0</v>
      </c>
      <c r="F36" s="101" t="e">
        <f t="shared" si="19"/>
        <v>#DIV/0!</v>
      </c>
      <c r="G36" s="109"/>
      <c r="H36" s="108"/>
      <c r="I36" s="100">
        <f t="shared" si="20"/>
        <v>0</v>
      </c>
      <c r="J36" s="101" t="e">
        <f t="shared" si="21"/>
        <v>#DIV/0!</v>
      </c>
      <c r="K36" s="109"/>
      <c r="L36" s="108"/>
      <c r="M36" s="100">
        <f t="shared" si="22"/>
        <v>0</v>
      </c>
      <c r="N36" s="103" t="e">
        <f t="shared" si="23"/>
        <v>#DIV/0!</v>
      </c>
    </row>
    <row r="37" spans="1:14">
      <c r="A37" s="206"/>
      <c r="B37" s="141" t="s">
        <v>126</v>
      </c>
      <c r="C37" s="131"/>
      <c r="D37" s="129"/>
      <c r="E37" s="100">
        <f t="shared" si="18"/>
        <v>0</v>
      </c>
      <c r="F37" s="101" t="e">
        <f t="shared" si="19"/>
        <v>#DIV/0!</v>
      </c>
      <c r="G37" s="142"/>
      <c r="H37" s="129"/>
      <c r="I37" s="100">
        <f t="shared" si="20"/>
        <v>0</v>
      </c>
      <c r="J37" s="101" t="e">
        <f t="shared" si="21"/>
        <v>#DIV/0!</v>
      </c>
      <c r="K37" s="142"/>
      <c r="L37" s="129"/>
      <c r="M37" s="100">
        <f t="shared" si="22"/>
        <v>0</v>
      </c>
      <c r="N37" s="103" t="e">
        <f t="shared" si="23"/>
        <v>#DIV/0!</v>
      </c>
    </row>
    <row r="38" spans="1:14">
      <c r="A38" s="206"/>
      <c r="B38" s="104" t="s">
        <v>127</v>
      </c>
      <c r="C38" s="107"/>
      <c r="D38" s="108"/>
      <c r="E38" s="100">
        <f t="shared" si="18"/>
        <v>0</v>
      </c>
      <c r="F38" s="101" t="e">
        <f t="shared" si="19"/>
        <v>#DIV/0!</v>
      </c>
      <c r="G38" s="109"/>
      <c r="H38" s="108"/>
      <c r="I38" s="100">
        <f t="shared" si="20"/>
        <v>0</v>
      </c>
      <c r="J38" s="101" t="e">
        <f t="shared" si="21"/>
        <v>#DIV/0!</v>
      </c>
      <c r="K38" s="109"/>
      <c r="L38" s="108"/>
      <c r="M38" s="100">
        <f t="shared" si="22"/>
        <v>0</v>
      </c>
      <c r="N38" s="103" t="e">
        <f t="shared" si="23"/>
        <v>#DIV/0!</v>
      </c>
    </row>
    <row r="39" spans="1:14">
      <c r="A39" s="206"/>
      <c r="B39" s="130" t="s">
        <v>128</v>
      </c>
      <c r="C39" s="131"/>
      <c r="D39" s="129"/>
      <c r="E39" s="100">
        <f t="shared" si="18"/>
        <v>0</v>
      </c>
      <c r="F39" s="101" t="e">
        <f t="shared" si="19"/>
        <v>#DIV/0!</v>
      </c>
      <c r="G39" s="142"/>
      <c r="H39" s="129"/>
      <c r="I39" s="100">
        <f t="shared" si="20"/>
        <v>0</v>
      </c>
      <c r="J39" s="101" t="e">
        <f t="shared" si="21"/>
        <v>#DIV/0!</v>
      </c>
      <c r="K39" s="142"/>
      <c r="L39" s="129"/>
      <c r="M39" s="100">
        <f t="shared" si="22"/>
        <v>0</v>
      </c>
      <c r="N39" s="103" t="e">
        <f t="shared" si="23"/>
        <v>#DIV/0!</v>
      </c>
    </row>
    <row r="40" spans="1:14">
      <c r="A40" s="206"/>
      <c r="B40" s="119" t="s">
        <v>129</v>
      </c>
      <c r="C40" s="120"/>
      <c r="D40" s="111"/>
      <c r="E40" s="114">
        <f>D40-C40</f>
        <v>0</v>
      </c>
      <c r="F40" s="101" t="e">
        <f t="shared" si="19"/>
        <v>#DIV/0!</v>
      </c>
      <c r="G40" s="110"/>
      <c r="H40" s="111"/>
      <c r="I40" s="114">
        <f>H40-G40</f>
        <v>0</v>
      </c>
      <c r="J40" s="101" t="e">
        <f t="shared" si="21"/>
        <v>#DIV/0!</v>
      </c>
      <c r="K40" s="110"/>
      <c r="L40" s="111"/>
      <c r="M40" s="114">
        <f>L40-K40</f>
        <v>0</v>
      </c>
      <c r="N40" s="103" t="e">
        <f t="shared" si="23"/>
        <v>#DIV/0!</v>
      </c>
    </row>
    <row r="41" spans="1:14">
      <c r="A41" s="206" t="s">
        <v>130</v>
      </c>
      <c r="B41" s="132" t="s">
        <v>131</v>
      </c>
      <c r="C41" s="133"/>
      <c r="D41" s="134"/>
      <c r="E41" s="112">
        <f>D41-C41</f>
        <v>0</v>
      </c>
      <c r="F41" s="118" t="e">
        <f t="shared" ref="F41:F48" si="24">((D41*100/C41)-100)</f>
        <v>#DIV/0!</v>
      </c>
      <c r="G41" s="143"/>
      <c r="H41" s="134"/>
      <c r="I41" s="112">
        <f>H41-G41</f>
        <v>0</v>
      </c>
      <c r="J41" s="118" t="e">
        <f t="shared" ref="J41:J48" si="25">((H41*100/G41)-100)</f>
        <v>#DIV/0!</v>
      </c>
      <c r="K41" s="143"/>
      <c r="L41" s="134"/>
      <c r="M41" s="112">
        <f>L41-K41</f>
        <v>0</v>
      </c>
      <c r="N41" s="113" t="e">
        <f t="shared" ref="N41:N48" si="26">((L41*100/K41)-100)</f>
        <v>#DIV/0!</v>
      </c>
    </row>
    <row r="42" spans="1:14">
      <c r="A42" s="206"/>
      <c r="B42" s="104" t="s">
        <v>132</v>
      </c>
      <c r="C42" s="107"/>
      <c r="D42" s="108"/>
      <c r="E42" s="100">
        <f>D42-C42</f>
        <v>0</v>
      </c>
      <c r="F42" s="101" t="e">
        <f t="shared" si="24"/>
        <v>#DIV/0!</v>
      </c>
      <c r="G42" s="109"/>
      <c r="H42" s="108"/>
      <c r="I42" s="100">
        <f>H42-G42</f>
        <v>0</v>
      </c>
      <c r="J42" s="101" t="e">
        <f t="shared" si="25"/>
        <v>#DIV/0!</v>
      </c>
      <c r="K42" s="109"/>
      <c r="L42" s="108"/>
      <c r="M42" s="100">
        <f>L42-K42</f>
        <v>0</v>
      </c>
      <c r="N42" s="103" t="e">
        <f t="shared" si="26"/>
        <v>#DIV/0!</v>
      </c>
    </row>
    <row r="43" spans="1:14">
      <c r="A43" s="206"/>
      <c r="B43" s="130" t="s">
        <v>133</v>
      </c>
      <c r="C43" s="131"/>
      <c r="D43" s="129"/>
      <c r="E43" s="100">
        <f t="shared" ref="E43:E44" si="27">D43-C43</f>
        <v>0</v>
      </c>
      <c r="F43" s="101" t="e">
        <f t="shared" si="24"/>
        <v>#DIV/0!</v>
      </c>
      <c r="G43" s="142"/>
      <c r="H43" s="129"/>
      <c r="I43" s="100">
        <f t="shared" ref="I43:I44" si="28">H43-G43</f>
        <v>0</v>
      </c>
      <c r="J43" s="101" t="e">
        <f t="shared" si="25"/>
        <v>#DIV/0!</v>
      </c>
      <c r="K43" s="142"/>
      <c r="L43" s="129"/>
      <c r="M43" s="100">
        <f t="shared" ref="M43:M44" si="29">L43-K43</f>
        <v>0</v>
      </c>
      <c r="N43" s="103" t="e">
        <f t="shared" si="26"/>
        <v>#DIV/0!</v>
      </c>
    </row>
    <row r="44" spans="1:14">
      <c r="A44" s="206"/>
      <c r="B44" s="119" t="s">
        <v>134</v>
      </c>
      <c r="C44" s="120"/>
      <c r="D44" s="111"/>
      <c r="E44" s="100">
        <f t="shared" si="27"/>
        <v>0</v>
      </c>
      <c r="F44" s="121" t="e">
        <f t="shared" si="24"/>
        <v>#DIV/0!</v>
      </c>
      <c r="G44" s="110"/>
      <c r="H44" s="111"/>
      <c r="I44" s="100">
        <f t="shared" si="28"/>
        <v>0</v>
      </c>
      <c r="J44" s="121" t="e">
        <f t="shared" si="25"/>
        <v>#DIV/0!</v>
      </c>
      <c r="K44" s="110"/>
      <c r="L44" s="111"/>
      <c r="M44" s="100">
        <f t="shared" si="29"/>
        <v>0</v>
      </c>
      <c r="N44" s="115" t="e">
        <f t="shared" si="26"/>
        <v>#DIV/0!</v>
      </c>
    </row>
    <row r="45" spans="1:14">
      <c r="A45" s="207" t="s">
        <v>135</v>
      </c>
      <c r="B45" s="132" t="s">
        <v>136</v>
      </c>
      <c r="C45" s="133"/>
      <c r="D45" s="134"/>
      <c r="E45" s="112">
        <f>D45-C45</f>
        <v>0</v>
      </c>
      <c r="F45" s="118" t="e">
        <f t="shared" si="24"/>
        <v>#DIV/0!</v>
      </c>
      <c r="G45" s="143"/>
      <c r="H45" s="134"/>
      <c r="I45" s="112">
        <f>H45-G45</f>
        <v>0</v>
      </c>
      <c r="J45" s="118" t="e">
        <f t="shared" si="25"/>
        <v>#DIV/0!</v>
      </c>
      <c r="K45" s="143"/>
      <c r="L45" s="134"/>
      <c r="M45" s="112">
        <f>L45-K45</f>
        <v>0</v>
      </c>
      <c r="N45" s="113" t="e">
        <f t="shared" si="26"/>
        <v>#DIV/0!</v>
      </c>
    </row>
    <row r="46" spans="1:14">
      <c r="A46" s="207"/>
      <c r="B46" s="104" t="s">
        <v>137</v>
      </c>
      <c r="C46" s="107"/>
      <c r="D46" s="108"/>
      <c r="E46" s="100">
        <f>D46-C46</f>
        <v>0</v>
      </c>
      <c r="F46" s="101" t="e">
        <f t="shared" si="24"/>
        <v>#DIV/0!</v>
      </c>
      <c r="G46" s="109"/>
      <c r="H46" s="108"/>
      <c r="I46" s="100">
        <f>H46-G46</f>
        <v>0</v>
      </c>
      <c r="J46" s="101" t="e">
        <f t="shared" si="25"/>
        <v>#DIV/0!</v>
      </c>
      <c r="K46" s="109"/>
      <c r="L46" s="108"/>
      <c r="M46" s="100">
        <f>L46-K46</f>
        <v>0</v>
      </c>
      <c r="N46" s="103" t="e">
        <f t="shared" si="26"/>
        <v>#DIV/0!</v>
      </c>
    </row>
    <row r="47" spans="1:14">
      <c r="A47" s="207"/>
      <c r="B47" s="135" t="s">
        <v>138</v>
      </c>
      <c r="C47" s="136"/>
      <c r="D47" s="137"/>
      <c r="E47" s="114">
        <f>D47-C47</f>
        <v>0</v>
      </c>
      <c r="F47" s="121" t="e">
        <f t="shared" si="24"/>
        <v>#DIV/0!</v>
      </c>
      <c r="G47" s="144"/>
      <c r="H47" s="137"/>
      <c r="I47" s="114">
        <f>H47-G47</f>
        <v>0</v>
      </c>
      <c r="J47" s="121" t="e">
        <f t="shared" si="25"/>
        <v>#DIV/0!</v>
      </c>
      <c r="K47" s="144"/>
      <c r="L47" s="137"/>
      <c r="M47" s="114">
        <f>L47-K47</f>
        <v>0</v>
      </c>
      <c r="N47" s="115" t="e">
        <f t="shared" si="26"/>
        <v>#DIV/0!</v>
      </c>
    </row>
    <row r="48" spans="1:14">
      <c r="A48" s="208" t="s">
        <v>139</v>
      </c>
      <c r="B48" s="208"/>
      <c r="C48" s="98">
        <f>SUM(C8:C47)</f>
        <v>0</v>
      </c>
      <c r="D48" s="98">
        <f>SUM(D8:D47)</f>
        <v>0</v>
      </c>
      <c r="E48" s="98">
        <f>D48-C48</f>
        <v>0</v>
      </c>
      <c r="F48" s="99" t="e">
        <f t="shared" si="24"/>
        <v>#DIV/0!</v>
      </c>
      <c r="G48" s="98">
        <f>SUM(G8:G47)</f>
        <v>0</v>
      </c>
      <c r="H48" s="98">
        <f>SUM(H8:H47)</f>
        <v>0</v>
      </c>
      <c r="I48" s="98">
        <f>H48-G48</f>
        <v>0</v>
      </c>
      <c r="J48" s="99" t="e">
        <f t="shared" si="25"/>
        <v>#DIV/0!</v>
      </c>
      <c r="K48" s="98">
        <f>SUM(K8:K47)</f>
        <v>0</v>
      </c>
      <c r="L48" s="98">
        <f>SUM(L8:L47)</f>
        <v>0</v>
      </c>
      <c r="M48" s="98">
        <f>L48-K48</f>
        <v>0</v>
      </c>
      <c r="N48" s="99" t="e">
        <f t="shared" si="26"/>
        <v>#DIV/0!</v>
      </c>
    </row>
    <row r="49" spans="1:14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</sheetData>
  <mergeCells count="19">
    <mergeCell ref="A28:A30"/>
    <mergeCell ref="A31:A40"/>
    <mergeCell ref="A41:A44"/>
    <mergeCell ref="A45:A47"/>
    <mergeCell ref="A48:B48"/>
    <mergeCell ref="A6:B7"/>
    <mergeCell ref="A8:A16"/>
    <mergeCell ref="A17:A21"/>
    <mergeCell ref="A22:A23"/>
    <mergeCell ref="A24:A26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4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3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2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17761-91EE-4DB4-9526-03DFD1E68C9E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195</v>
      </c>
      <c r="E1" s="19"/>
      <c r="H1" s="18"/>
      <c r="I1" s="18"/>
      <c r="J1" s="18"/>
      <c r="K1" s="18"/>
      <c r="L1" s="18"/>
      <c r="M1" s="18"/>
    </row>
    <row r="2" spans="1:14" ht="15.6" customHeight="1"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88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68" t="s">
        <v>186</v>
      </c>
    </row>
    <row r="7" spans="1:14" ht="15.6" customHeight="1">
      <c r="A7" s="248"/>
      <c r="B7" s="249"/>
      <c r="C7" s="250"/>
      <c r="D7" s="250"/>
      <c r="E7" s="251"/>
      <c r="F7" s="252"/>
      <c r="G7" s="20"/>
    </row>
    <row r="8" spans="1:14" s="47" customFormat="1" ht="15.6" customHeight="1">
      <c r="A8" s="253"/>
      <c r="B8" s="253"/>
      <c r="E8" s="253"/>
      <c r="F8" s="254"/>
    </row>
    <row r="9" spans="1:14" ht="15.6" customHeight="1">
      <c r="G9" s="20"/>
    </row>
    <row r="13" spans="1:14" ht="15.6" customHeight="1">
      <c r="B13" s="255"/>
    </row>
    <row r="16" spans="1:14" ht="15.6" customHeight="1">
      <c r="G16" s="15"/>
    </row>
    <row r="17" spans="7:8" ht="15.6" customHeight="1">
      <c r="G17" s="16"/>
    </row>
    <row r="19" spans="7:8" ht="15.6" customHeight="1">
      <c r="H19" s="256"/>
    </row>
    <row r="34" spans="1:6" ht="15.6" customHeight="1">
      <c r="B34" s="257"/>
    </row>
    <row r="35" spans="1:6" ht="15.6" customHeight="1">
      <c r="A35" s="240" t="s">
        <v>153</v>
      </c>
      <c r="B35" s="241">
        <f>SUM(B7:B34)</f>
        <v>0</v>
      </c>
      <c r="C35" s="241">
        <f>SUM(C7:C34)</f>
        <v>0</v>
      </c>
      <c r="D35" s="241">
        <f>SUM(D7:D34)</f>
        <v>0</v>
      </c>
      <c r="E35" s="241">
        <f>SUM(E7:E34)</f>
        <v>0</v>
      </c>
      <c r="F35" s="242" t="e">
        <f>E35*100/D35-100</f>
        <v>#DIV/0!</v>
      </c>
    </row>
    <row r="36" spans="1:6" ht="15.6" customHeight="1">
      <c r="A36" s="60" t="s">
        <v>192</v>
      </c>
    </row>
  </sheetData>
  <mergeCells count="3">
    <mergeCell ref="A5:A6"/>
    <mergeCell ref="B5:C5"/>
    <mergeCell ref="D5:F5"/>
  </mergeCells>
  <conditionalFormatting sqref="A7:F7">
    <cfRule type="expression" dxfId="2" priority="2">
      <formula>MOD(ROW(),2)=0</formula>
    </cfRule>
  </conditionalFormatting>
  <conditionalFormatting sqref="F7">
    <cfRule type="expression" dxfId="1" priority="1">
      <formula>F7&lt;0</formula>
    </cfRule>
  </conditionalFormatting>
  <conditionalFormatting sqref="F35">
    <cfRule type="expression" dxfId="0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89651-EB56-4B59-B7FE-A9F67D77E237}">
  <sheetPr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29"/>
      <c r="B1" s="30"/>
      <c r="C1" s="30"/>
      <c r="D1" s="31"/>
      <c r="E1" s="32"/>
      <c r="F1" s="31"/>
      <c r="H1" s="33"/>
      <c r="J1" s="33"/>
      <c r="K1" s="33"/>
    </row>
    <row r="2" spans="1:11">
      <c r="A2" s="34"/>
      <c r="B2" s="31"/>
      <c r="C2" s="35"/>
      <c r="D2" s="31"/>
      <c r="E2" s="34"/>
      <c r="F2" s="31"/>
      <c r="G2" s="36"/>
      <c r="H2" s="31"/>
      <c r="I2" s="36"/>
      <c r="J2" s="31"/>
      <c r="K2" s="31"/>
    </row>
    <row r="3" spans="1:11">
      <c r="A3" s="34"/>
      <c r="B3" s="30"/>
      <c r="C3" s="35"/>
      <c r="D3" s="31"/>
      <c r="E3" s="36"/>
      <c r="F3" s="31"/>
      <c r="G3" s="36"/>
      <c r="H3" s="31"/>
      <c r="I3" s="36"/>
      <c r="J3" s="31"/>
      <c r="K3" s="31"/>
    </row>
    <row r="4" spans="1:11">
      <c r="A4" s="34"/>
      <c r="B4" s="31"/>
      <c r="C4" s="35"/>
      <c r="D4" s="33"/>
      <c r="E4" s="37"/>
      <c r="F4" s="31"/>
      <c r="G4" s="37"/>
      <c r="H4" s="33"/>
      <c r="I4" s="37"/>
      <c r="J4" s="33"/>
      <c r="K4" s="33"/>
    </row>
    <row r="5" spans="1:11">
      <c r="A5" s="34"/>
      <c r="B5" s="31"/>
      <c r="C5" s="38"/>
      <c r="D5" s="31"/>
      <c r="E5" s="36"/>
      <c r="F5" s="31"/>
      <c r="G5" s="36"/>
      <c r="H5" s="31"/>
      <c r="I5" s="36"/>
      <c r="J5" s="31"/>
      <c r="K5" s="31"/>
    </row>
    <row r="6" spans="1:11">
      <c r="A6" s="34"/>
      <c r="B6" s="31"/>
      <c r="C6" s="20"/>
      <c r="D6" s="31"/>
      <c r="E6" s="36"/>
      <c r="F6" s="31"/>
      <c r="G6" s="36"/>
      <c r="H6" s="31"/>
      <c r="I6" s="36"/>
      <c r="J6" s="31"/>
      <c r="K6" s="31"/>
    </row>
    <row r="7" spans="1:11">
      <c r="A7" s="34"/>
      <c r="B7" s="31"/>
      <c r="C7" s="35"/>
      <c r="D7" s="31"/>
      <c r="E7" s="35"/>
      <c r="F7" s="31"/>
      <c r="G7" s="36"/>
      <c r="H7" s="31"/>
      <c r="I7" s="36"/>
      <c r="J7" s="31"/>
      <c r="K7" s="31"/>
    </row>
    <row r="8" spans="1:11">
      <c r="A8" s="34"/>
      <c r="B8" s="31"/>
      <c r="C8" s="35"/>
      <c r="D8" s="33"/>
      <c r="E8" s="39"/>
      <c r="F8" s="31"/>
      <c r="G8" s="37"/>
      <c r="H8" s="33"/>
      <c r="I8" s="37"/>
      <c r="J8" s="33"/>
      <c r="K8" s="33"/>
    </row>
    <row r="9" spans="1:11">
      <c r="A9" s="34"/>
      <c r="B9" s="31"/>
      <c r="C9" s="38"/>
      <c r="D9" s="31"/>
      <c r="E9" s="35"/>
      <c r="F9" s="31"/>
      <c r="G9" s="36"/>
      <c r="H9" s="31"/>
      <c r="I9" s="36"/>
      <c r="J9" s="31"/>
      <c r="K9" s="31"/>
    </row>
    <row r="10" spans="1:11">
      <c r="A10" s="34"/>
      <c r="B10" s="31"/>
      <c r="C10" s="39"/>
      <c r="D10" s="33"/>
      <c r="E10" s="39"/>
      <c r="F10" s="31"/>
      <c r="G10" s="37"/>
      <c r="H10" s="33"/>
      <c r="I10" s="37"/>
      <c r="J10" s="33"/>
      <c r="K10" s="33"/>
    </row>
    <row r="11" spans="1:11">
      <c r="A11" s="31"/>
      <c r="B11" s="31"/>
      <c r="C11" s="35"/>
      <c r="D11" s="31"/>
      <c r="E11" s="35"/>
      <c r="F11" s="31"/>
      <c r="G11" s="34"/>
      <c r="H11" s="31"/>
      <c r="I11" s="36"/>
      <c r="J11" s="31"/>
      <c r="K11" s="31"/>
    </row>
    <row r="12" spans="1:11">
      <c r="A12" s="29"/>
      <c r="B12" s="30"/>
      <c r="C12" s="38"/>
      <c r="D12" s="30"/>
      <c r="E12" s="38"/>
      <c r="F12" s="30"/>
      <c r="G12" s="29"/>
      <c r="H12" s="30"/>
      <c r="I12" s="40"/>
      <c r="J12" s="30"/>
      <c r="K12" s="30"/>
    </row>
    <row r="13" spans="1:11">
      <c r="A13" s="34"/>
      <c r="B13" s="31"/>
      <c r="C13" s="20"/>
      <c r="D13" s="41"/>
      <c r="E13" s="20"/>
      <c r="F13" s="31"/>
      <c r="G13" s="42"/>
      <c r="H13" s="41"/>
      <c r="J13" s="41"/>
      <c r="K13" s="41"/>
    </row>
    <row r="14" spans="1:11">
      <c r="A14" s="34"/>
      <c r="B14" s="31"/>
      <c r="C14" s="35"/>
      <c r="D14" s="33"/>
      <c r="E14" s="39"/>
      <c r="F14" s="31"/>
      <c r="G14" s="32"/>
      <c r="H14" s="33"/>
      <c r="I14" s="37"/>
      <c r="J14" s="33"/>
      <c r="K14" s="33"/>
    </row>
    <row r="15" spans="1:11">
      <c r="A15" s="34"/>
      <c r="B15" s="31"/>
      <c r="C15" s="35"/>
      <c r="D15" s="31"/>
      <c r="E15" s="35"/>
      <c r="F15" s="31"/>
      <c r="G15" s="34"/>
      <c r="H15" s="31"/>
      <c r="I15" s="36"/>
      <c r="J15" s="31"/>
      <c r="K15" s="31"/>
    </row>
    <row r="16" spans="1:11">
      <c r="A16" s="34"/>
      <c r="B16" s="31"/>
      <c r="C16" s="38"/>
      <c r="D16" s="41"/>
      <c r="E16" s="20"/>
      <c r="F16" s="31"/>
      <c r="H16" s="41"/>
      <c r="J16" s="41"/>
      <c r="K16" s="41"/>
    </row>
    <row r="17" spans="1:11">
      <c r="A17" s="34"/>
      <c r="B17" s="31"/>
      <c r="C17" s="35"/>
      <c r="D17" s="33"/>
      <c r="E17" s="39"/>
      <c r="F17" s="31"/>
      <c r="G17" s="37"/>
      <c r="H17" s="33"/>
      <c r="I17" s="37"/>
      <c r="J17" s="33"/>
      <c r="K17" s="33"/>
    </row>
    <row r="18" spans="1:11">
      <c r="A18" s="34"/>
      <c r="B18" s="31"/>
      <c r="C18" s="35"/>
      <c r="D18" s="31"/>
      <c r="E18" s="31"/>
      <c r="F18" s="31"/>
      <c r="G18" s="36"/>
      <c r="H18" s="31"/>
      <c r="I18" s="36"/>
      <c r="J18" s="31"/>
      <c r="K18" s="31"/>
    </row>
    <row r="19" spans="1:11">
      <c r="A19" s="34"/>
      <c r="B19" s="31"/>
      <c r="C19" s="35"/>
      <c r="D19" s="30"/>
      <c r="E19" s="30"/>
      <c r="F19" s="41"/>
      <c r="H19" s="41"/>
      <c r="J19" s="41"/>
      <c r="K19" s="41"/>
    </row>
    <row r="20" spans="1:11">
      <c r="A20" s="34"/>
      <c r="B20" s="31"/>
      <c r="C20" s="35"/>
      <c r="D20" s="31"/>
      <c r="E20" s="35"/>
      <c r="F20" s="31"/>
      <c r="G20" s="36"/>
      <c r="H20" s="31"/>
      <c r="I20" s="36"/>
      <c r="J20" s="31"/>
      <c r="K20" s="31"/>
    </row>
    <row r="21" spans="1:11">
      <c r="A21" s="34"/>
      <c r="B21" s="31"/>
      <c r="C21" s="40"/>
      <c r="D21" s="41"/>
      <c r="E21" s="20"/>
      <c r="F21" s="41"/>
      <c r="H21" s="41"/>
      <c r="J21" s="41"/>
      <c r="K21" s="41"/>
    </row>
    <row r="22" spans="1:11">
      <c r="A22" s="34"/>
      <c r="B22" s="31"/>
      <c r="C22" s="35"/>
      <c r="D22" s="31"/>
      <c r="E22" s="35"/>
      <c r="F22" s="31"/>
      <c r="G22" s="36"/>
      <c r="H22" s="31"/>
      <c r="I22" s="36"/>
      <c r="J22" s="31"/>
      <c r="K22" s="31"/>
    </row>
    <row r="23" spans="1:11">
      <c r="A23" s="34"/>
      <c r="B23" s="31"/>
      <c r="C23" s="35"/>
      <c r="D23" s="41"/>
      <c r="E23" s="20"/>
      <c r="F23" s="41"/>
      <c r="H23" s="41"/>
      <c r="J23" s="41"/>
      <c r="K23" s="41"/>
    </row>
    <row r="24" spans="1:11">
      <c r="A24" s="34"/>
      <c r="B24" s="31"/>
      <c r="C24" s="35"/>
      <c r="D24" s="31"/>
      <c r="E24" s="35"/>
      <c r="F24" s="31"/>
      <c r="G24" s="36"/>
      <c r="H24" s="31"/>
      <c r="I24" s="36"/>
      <c r="J24" s="31"/>
      <c r="K24" s="31"/>
    </row>
    <row r="25" spans="1:11">
      <c r="A25" s="34"/>
      <c r="B25" s="31"/>
      <c r="C25" s="35"/>
      <c r="D25" s="41"/>
      <c r="E25" s="20"/>
      <c r="F25" s="41"/>
      <c r="H25" s="41"/>
      <c r="J25" s="41"/>
      <c r="K25" s="41"/>
    </row>
    <row r="26" spans="1:11">
      <c r="A26" s="34"/>
      <c r="B26" s="31"/>
      <c r="C26" s="40"/>
      <c r="D26" s="33"/>
      <c r="E26" s="39"/>
      <c r="F26" s="33"/>
      <c r="G26" s="37"/>
      <c r="H26" s="33"/>
      <c r="I26" s="37"/>
      <c r="J26" s="33"/>
      <c r="K26" s="33"/>
    </row>
    <row r="27" spans="1:11">
      <c r="A27" s="34"/>
      <c r="B27" s="31"/>
      <c r="C27" s="39"/>
      <c r="D27" s="31"/>
      <c r="E27" s="35"/>
      <c r="F27" s="31"/>
      <c r="G27" s="36"/>
      <c r="H27" s="31"/>
      <c r="I27" s="36"/>
      <c r="J27" s="31"/>
      <c r="K27" s="31"/>
    </row>
    <row r="28" spans="1:11" ht="34.5">
      <c r="A28" s="43" t="s">
        <v>163</v>
      </c>
      <c r="B28" s="31"/>
      <c r="C28" s="35"/>
      <c r="D28" s="33"/>
      <c r="E28" s="39"/>
      <c r="F28" s="33"/>
      <c r="G28" s="37"/>
      <c r="H28" s="33"/>
      <c r="I28" s="37"/>
      <c r="J28" s="33"/>
      <c r="K28" s="33"/>
    </row>
    <row r="29" spans="1:11">
      <c r="A29" s="44"/>
      <c r="B29" s="31"/>
      <c r="C29" s="35"/>
      <c r="D29" s="31"/>
      <c r="E29" s="35"/>
      <c r="F29" s="31"/>
      <c r="G29" s="34"/>
      <c r="H29" s="31"/>
      <c r="I29" s="36"/>
      <c r="J29" s="31"/>
      <c r="K29" s="31"/>
    </row>
    <row r="30" spans="1:11">
      <c r="A30" s="34"/>
      <c r="B30" s="31"/>
      <c r="C30" s="38"/>
      <c r="D30" s="30"/>
      <c r="E30" s="38"/>
      <c r="F30" s="30"/>
      <c r="G30" s="29"/>
      <c r="H30" s="30"/>
      <c r="I30" s="40"/>
      <c r="J30" s="30"/>
      <c r="K30" s="30"/>
    </row>
    <row r="31" spans="1:11">
      <c r="A31" s="34"/>
      <c r="B31" s="31"/>
      <c r="C31" s="35"/>
      <c r="D31" s="41"/>
      <c r="E31" s="20"/>
      <c r="F31" s="41"/>
      <c r="G31" s="42"/>
      <c r="H31" s="41"/>
      <c r="J31" s="41"/>
      <c r="K31" s="41"/>
    </row>
    <row r="32" spans="1:11">
      <c r="A32" s="34"/>
      <c r="B32" s="31"/>
      <c r="C32" s="40"/>
      <c r="D32" s="33"/>
      <c r="E32" s="39"/>
      <c r="F32" s="33"/>
      <c r="G32" s="32"/>
      <c r="H32" s="33"/>
      <c r="I32" s="37"/>
      <c r="J32" s="33"/>
      <c r="K32" s="33"/>
    </row>
    <row r="33" spans="1:11">
      <c r="A33" s="34"/>
      <c r="B33" s="31"/>
      <c r="C33" s="39"/>
      <c r="D33" s="31"/>
      <c r="E33" s="35"/>
      <c r="F33" s="31"/>
      <c r="G33" s="34"/>
      <c r="H33" s="31"/>
      <c r="I33" s="36"/>
      <c r="J33" s="31"/>
      <c r="K33" s="31"/>
    </row>
    <row r="34" spans="1:11">
      <c r="A34" s="34"/>
      <c r="B34" s="31"/>
      <c r="C34" s="35"/>
      <c r="D34" s="31"/>
      <c r="E34" s="35"/>
      <c r="F34" s="31"/>
      <c r="G34" s="34"/>
      <c r="H34" s="31"/>
      <c r="I34" s="36"/>
      <c r="J34" s="31"/>
      <c r="K34" s="31"/>
    </row>
    <row r="35" spans="1:11">
      <c r="A35" s="34"/>
      <c r="B35" s="31"/>
      <c r="D35" s="30"/>
      <c r="E35" s="38"/>
      <c r="F35" s="30"/>
      <c r="G35" s="29"/>
      <c r="H35" s="30"/>
      <c r="I35" s="40"/>
      <c r="J35" s="30"/>
      <c r="K35" s="30"/>
    </row>
    <row r="36" spans="1:11">
      <c r="A36" s="34"/>
      <c r="B36" s="31"/>
      <c r="C36" s="35"/>
      <c r="D36" s="30"/>
      <c r="E36" s="38"/>
      <c r="F36" s="31"/>
      <c r="G36" s="34"/>
      <c r="H36" s="31"/>
      <c r="I36" s="34"/>
      <c r="J36" s="31"/>
      <c r="K36" s="31"/>
    </row>
    <row r="37" spans="1:11">
      <c r="A37" s="34"/>
      <c r="B37" s="31"/>
      <c r="C37" s="35"/>
      <c r="D37" s="30"/>
      <c r="E37" s="38"/>
      <c r="F37" s="30"/>
      <c r="G37" s="29"/>
      <c r="H37" s="41"/>
      <c r="I37" s="42"/>
      <c r="J37" s="41"/>
      <c r="K37" s="41"/>
    </row>
    <row r="38" spans="1:11">
      <c r="A38" s="34"/>
      <c r="B38" s="31"/>
      <c r="C38" s="20"/>
      <c r="D38" s="41"/>
      <c r="E38" s="20"/>
      <c r="F38" s="41"/>
      <c r="G38" s="42"/>
      <c r="H38" s="33"/>
      <c r="I38" s="31"/>
      <c r="J38" s="31"/>
      <c r="K38" s="31"/>
    </row>
    <row r="39" spans="1:11">
      <c r="A39" s="34"/>
      <c r="B39" s="31"/>
      <c r="C39" s="31"/>
      <c r="D39" s="33"/>
      <c r="E39" s="31"/>
      <c r="F39" s="31"/>
      <c r="G39" s="34"/>
      <c r="H39" s="31"/>
      <c r="I39" s="40"/>
      <c r="J39" s="30"/>
      <c r="K39" s="30"/>
    </row>
    <row r="40" spans="1:11">
      <c r="A40" s="34"/>
      <c r="B40" s="31"/>
      <c r="C40" s="31"/>
      <c r="D40" s="31"/>
      <c r="E40" s="30"/>
      <c r="F40" s="30"/>
      <c r="G40" s="29"/>
      <c r="H40" s="41"/>
      <c r="J40" s="41"/>
      <c r="K40" s="41"/>
    </row>
    <row r="41" spans="1:11">
      <c r="A41" s="34"/>
      <c r="B41" s="31"/>
      <c r="C41" s="41"/>
      <c r="D41" s="30"/>
      <c r="F41" s="41"/>
      <c r="G41" s="42"/>
      <c r="H41" s="31"/>
      <c r="I41" s="36"/>
      <c r="J41" s="31"/>
      <c r="K41" s="31"/>
    </row>
    <row r="42" spans="1:11">
      <c r="A42" s="34"/>
      <c r="B42" s="31"/>
      <c r="C42" s="31"/>
      <c r="D42" s="31"/>
      <c r="E42" s="35"/>
      <c r="F42" s="31"/>
      <c r="G42" s="34"/>
      <c r="H42" s="31"/>
      <c r="I42" s="36"/>
      <c r="J42" s="31"/>
      <c r="K42" s="31"/>
    </row>
    <row r="43" spans="1:11">
      <c r="A43" s="29"/>
      <c r="B43" s="31"/>
      <c r="C43" s="33"/>
      <c r="D43" s="39"/>
      <c r="E43" s="41"/>
      <c r="F43" s="41"/>
      <c r="G43" s="34"/>
      <c r="H43" s="31"/>
      <c r="I43" s="36"/>
      <c r="J43" s="31"/>
      <c r="K43" s="31"/>
    </row>
    <row r="44" spans="1:11">
      <c r="A44" s="34"/>
      <c r="B44" s="31"/>
      <c r="C44" s="31"/>
      <c r="D44" s="35"/>
      <c r="E44" s="31"/>
      <c r="F44" s="31"/>
      <c r="G44" s="29"/>
      <c r="H44" s="30"/>
      <c r="I44" s="40"/>
      <c r="J44" s="30"/>
      <c r="K44" s="30"/>
    </row>
    <row r="45" spans="1:11">
      <c r="A45" s="34"/>
      <c r="B45" s="31"/>
      <c r="C45" s="30"/>
      <c r="D45" s="38"/>
      <c r="E45" s="30"/>
      <c r="F45" s="30"/>
      <c r="G45" s="29"/>
      <c r="H45" s="31"/>
      <c r="I45" s="31"/>
      <c r="J45" s="31"/>
      <c r="K45" s="31"/>
    </row>
    <row r="46" spans="1:11">
      <c r="A46" s="32"/>
      <c r="B46" s="33"/>
      <c r="C46" s="33"/>
      <c r="D46" s="39"/>
      <c r="E46" s="33"/>
      <c r="F46" s="33"/>
      <c r="G46" s="32"/>
      <c r="H46" s="33"/>
      <c r="I46" s="37"/>
      <c r="J46" s="33"/>
      <c r="K46" s="33"/>
    </row>
    <row r="47" spans="1:11">
      <c r="A47" s="31"/>
      <c r="B47" s="31"/>
      <c r="C47" s="31"/>
      <c r="D47" s="35"/>
      <c r="E47" s="31"/>
      <c r="F47" s="31"/>
      <c r="G47" s="36"/>
      <c r="H47" s="31"/>
      <c r="I47" s="36"/>
      <c r="J47" s="31"/>
      <c r="K47" s="31"/>
    </row>
    <row r="48" spans="1:11">
      <c r="A48" s="258"/>
      <c r="B48" s="259"/>
      <c r="C48" s="259"/>
      <c r="D48" s="39"/>
      <c r="E48" s="33"/>
      <c r="F48" s="33"/>
      <c r="G48" s="259"/>
      <c r="H48" s="259"/>
      <c r="I48" s="259"/>
      <c r="J48" s="259"/>
      <c r="K48" s="259"/>
    </row>
    <row r="51" spans="8:8">
      <c r="H51" s="165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32BF2-4075-401C-8185-4ECA4662B642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65" customWidth="1"/>
    <col min="2" max="8" width="11.5703125" style="165" customWidth="1"/>
    <col min="9" max="9" width="3.7109375" style="165" customWidth="1"/>
    <col min="10" max="16" width="11.5703125" style="165" customWidth="1"/>
    <col min="17" max="17" width="3.7109375" style="165" customWidth="1"/>
    <col min="18" max="24" width="11.5703125" style="165" customWidth="1"/>
    <col min="25" max="25" width="11.42578125" style="262"/>
    <col min="26" max="45" width="12.85546875" style="262" customWidth="1"/>
    <col min="46" max="63" width="12.85546875" style="165" customWidth="1"/>
    <col min="64" max="16384" width="11.42578125" style="165"/>
  </cols>
  <sheetData>
    <row r="1" spans="1:42" ht="26.25">
      <c r="B1" s="260" t="s">
        <v>196</v>
      </c>
      <c r="C1" s="261"/>
      <c r="D1" s="261"/>
      <c r="E1" s="261"/>
      <c r="F1" s="261"/>
      <c r="G1" s="261"/>
      <c r="H1" s="261"/>
      <c r="J1" s="46"/>
      <c r="K1" s="46"/>
      <c r="L1" s="46"/>
      <c r="M1" s="46"/>
      <c r="N1" s="46"/>
      <c r="O1" s="46"/>
      <c r="P1" s="46"/>
      <c r="Q1" s="46"/>
      <c r="R1" s="46"/>
      <c r="S1" s="46"/>
      <c r="T1" s="261"/>
      <c r="U1" s="261"/>
      <c r="V1" s="261"/>
      <c r="W1" s="261"/>
      <c r="X1" s="261"/>
      <c r="Z1" s="262" t="s">
        <v>197</v>
      </c>
      <c r="AB1" s="53"/>
      <c r="AC1" s="263"/>
      <c r="AD1" s="53"/>
      <c r="AE1" s="53"/>
      <c r="AF1" s="263"/>
      <c r="AG1" s="53"/>
      <c r="AH1" s="53"/>
      <c r="AI1" s="263"/>
      <c r="AJ1" s="53"/>
      <c r="AK1" s="53"/>
      <c r="AL1" s="53"/>
      <c r="AM1" s="53"/>
      <c r="AN1" s="53"/>
      <c r="AO1" s="53"/>
    </row>
    <row r="2" spans="1:42" ht="15" customHeight="1">
      <c r="A2" s="264"/>
      <c r="B2" s="261"/>
      <c r="C2" s="261"/>
      <c r="D2" s="261"/>
      <c r="E2" s="261"/>
      <c r="F2" s="261"/>
      <c r="G2" s="261"/>
      <c r="H2" s="261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1"/>
      <c r="U2" s="261"/>
      <c r="V2" s="261"/>
      <c r="W2" s="261"/>
      <c r="X2" s="261"/>
      <c r="Z2" s="262" t="s">
        <v>198</v>
      </c>
    </row>
    <row r="3" spans="1:42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Z3" s="262" t="s">
        <v>199</v>
      </c>
    </row>
    <row r="4" spans="1:42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</row>
    <row r="5" spans="1:42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</row>
    <row r="6" spans="1:42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5" t="s">
        <v>172</v>
      </c>
      <c r="Z6" s="266" t="s">
        <v>200</v>
      </c>
      <c r="AA6" s="266"/>
      <c r="AF6" s="266" t="s">
        <v>201</v>
      </c>
      <c r="AG6" s="266"/>
      <c r="AL6" s="266" t="s">
        <v>202</v>
      </c>
      <c r="AM6" s="266"/>
    </row>
    <row r="7" spans="1:42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AA7" s="267">
        <v>2019</v>
      </c>
      <c r="AB7" s="267">
        <v>2020</v>
      </c>
      <c r="AC7" s="267">
        <v>2021</v>
      </c>
      <c r="AD7" s="267">
        <v>2022</v>
      </c>
      <c r="AG7" s="267">
        <v>2019</v>
      </c>
      <c r="AH7" s="267">
        <v>2020</v>
      </c>
      <c r="AI7" s="267">
        <v>2021</v>
      </c>
      <c r="AJ7" s="267">
        <v>2022</v>
      </c>
      <c r="AM7" s="267">
        <v>2019</v>
      </c>
      <c r="AN7" s="267">
        <v>2020</v>
      </c>
      <c r="AO7" s="267">
        <v>2021</v>
      </c>
      <c r="AP7" s="267">
        <v>2022</v>
      </c>
    </row>
    <row r="8" spans="1:42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Z8" s="262" t="s">
        <v>203</v>
      </c>
      <c r="AA8" s="268">
        <v>46820440</v>
      </c>
      <c r="AB8" s="268">
        <v>45800165</v>
      </c>
      <c r="AC8" s="268">
        <v>42493337</v>
      </c>
      <c r="AD8" s="268">
        <v>46756593</v>
      </c>
      <c r="AF8" s="262" t="s">
        <v>203</v>
      </c>
      <c r="AG8" s="268">
        <v>15006507</v>
      </c>
      <c r="AH8" s="268">
        <v>16073289</v>
      </c>
      <c r="AI8" s="268">
        <v>13213428</v>
      </c>
      <c r="AJ8" s="268">
        <v>15176514</v>
      </c>
      <c r="AL8" s="262" t="s">
        <v>203</v>
      </c>
      <c r="AM8" s="268">
        <v>9115628</v>
      </c>
      <c r="AN8" s="268">
        <v>7108259</v>
      </c>
      <c r="AO8" s="268">
        <v>6476535</v>
      </c>
      <c r="AP8" s="268">
        <v>8185760</v>
      </c>
    </row>
    <row r="9" spans="1:42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Z9" s="262" t="s">
        <v>204</v>
      </c>
      <c r="AA9" s="268">
        <v>44583561</v>
      </c>
      <c r="AB9" s="268">
        <v>43109659</v>
      </c>
      <c r="AC9" s="268">
        <v>40489010</v>
      </c>
      <c r="AD9" s="268">
        <v>43967035</v>
      </c>
      <c r="AF9" s="262" t="s">
        <v>204</v>
      </c>
      <c r="AG9" s="268">
        <v>14348549</v>
      </c>
      <c r="AH9" s="268">
        <v>14002412</v>
      </c>
      <c r="AI9" s="268">
        <v>12145827</v>
      </c>
      <c r="AJ9" s="268">
        <v>13961403</v>
      </c>
      <c r="AL9" s="262" t="s">
        <v>204</v>
      </c>
      <c r="AM9" s="268">
        <v>7843248</v>
      </c>
      <c r="AN9" s="268">
        <v>6425079</v>
      </c>
      <c r="AO9" s="268">
        <v>6094779</v>
      </c>
      <c r="AP9" s="268">
        <v>7406116</v>
      </c>
    </row>
    <row r="10" spans="1:42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Z10" s="262" t="s">
        <v>205</v>
      </c>
      <c r="AA10" s="268">
        <v>48353601</v>
      </c>
      <c r="AB10" s="268">
        <v>44303648</v>
      </c>
      <c r="AC10" s="268">
        <v>46455313</v>
      </c>
      <c r="AD10" s="268">
        <v>45981761</v>
      </c>
      <c r="AF10" s="262" t="s">
        <v>205</v>
      </c>
      <c r="AG10" s="268">
        <v>15951378</v>
      </c>
      <c r="AH10" s="268">
        <v>14965286</v>
      </c>
      <c r="AI10" s="268">
        <v>14413642</v>
      </c>
      <c r="AJ10" s="268">
        <v>15107748</v>
      </c>
      <c r="AL10" s="262" t="s">
        <v>205</v>
      </c>
      <c r="AM10" s="268">
        <v>7398685</v>
      </c>
      <c r="AN10" s="268">
        <v>6499455</v>
      </c>
      <c r="AO10" s="268">
        <v>7109023</v>
      </c>
      <c r="AP10" s="268">
        <v>6819146</v>
      </c>
    </row>
    <row r="11" spans="1:42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Z11" s="262" t="s">
        <v>206</v>
      </c>
      <c r="AA11" s="268">
        <v>46400443</v>
      </c>
      <c r="AB11" s="268">
        <v>41795682</v>
      </c>
      <c r="AC11" s="268">
        <v>45471169</v>
      </c>
      <c r="AD11" s="268">
        <v>48522626</v>
      </c>
      <c r="AF11" s="262" t="s">
        <v>206</v>
      </c>
      <c r="AG11" s="268">
        <v>14553222</v>
      </c>
      <c r="AH11" s="268">
        <v>15115366</v>
      </c>
      <c r="AI11" s="268">
        <v>13408185</v>
      </c>
      <c r="AJ11" s="268">
        <v>15751949</v>
      </c>
      <c r="AL11" s="262" t="s">
        <v>206</v>
      </c>
      <c r="AM11" s="268">
        <v>6775183</v>
      </c>
      <c r="AN11" s="268">
        <v>6003312</v>
      </c>
      <c r="AO11" s="268">
        <v>7240918</v>
      </c>
      <c r="AP11" s="268">
        <v>7881967</v>
      </c>
    </row>
    <row r="12" spans="1:42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Z12" s="262" t="s">
        <v>207</v>
      </c>
      <c r="AA12" s="268">
        <v>51071331</v>
      </c>
      <c r="AB12" s="268">
        <v>38167109</v>
      </c>
      <c r="AC12" s="268">
        <v>45495539</v>
      </c>
      <c r="AD12" s="268">
        <v>51334993</v>
      </c>
      <c r="AF12" s="262" t="s">
        <v>207</v>
      </c>
      <c r="AG12" s="268">
        <v>17078651</v>
      </c>
      <c r="AH12" s="268">
        <v>13043138</v>
      </c>
      <c r="AI12" s="268">
        <v>14380272</v>
      </c>
      <c r="AJ12" s="268">
        <v>16007624</v>
      </c>
      <c r="AL12" s="262" t="s">
        <v>207</v>
      </c>
      <c r="AM12" s="268">
        <v>7434110</v>
      </c>
      <c r="AN12" s="268">
        <v>4900444</v>
      </c>
      <c r="AO12" s="268">
        <v>6778350</v>
      </c>
      <c r="AP12" s="268">
        <v>8087600</v>
      </c>
    </row>
    <row r="13" spans="1:42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Z13" s="262" t="s">
        <v>208</v>
      </c>
      <c r="AA13" s="268">
        <v>47139627</v>
      </c>
      <c r="AB13" s="268">
        <v>40233166</v>
      </c>
      <c r="AC13" s="268">
        <v>44903502</v>
      </c>
      <c r="AD13" s="268">
        <v>48228965</v>
      </c>
      <c r="AF13" s="262" t="s">
        <v>208</v>
      </c>
      <c r="AG13" s="268">
        <v>16093379</v>
      </c>
      <c r="AH13" s="268">
        <v>13043509</v>
      </c>
      <c r="AI13" s="268">
        <v>13541010</v>
      </c>
      <c r="AJ13" s="268">
        <v>15221080</v>
      </c>
      <c r="AL13" s="262" t="s">
        <v>208</v>
      </c>
      <c r="AM13" s="268">
        <v>6893378</v>
      </c>
      <c r="AN13" s="268">
        <v>5893666</v>
      </c>
      <c r="AO13" s="268">
        <v>6990004</v>
      </c>
      <c r="AP13" s="268">
        <v>7884812</v>
      </c>
    </row>
    <row r="14" spans="1:42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Z14" s="262" t="s">
        <v>209</v>
      </c>
      <c r="AA14" s="268">
        <v>48818378</v>
      </c>
      <c r="AB14" s="268">
        <v>42217915</v>
      </c>
      <c r="AC14" s="268">
        <v>46051657</v>
      </c>
      <c r="AD14" s="268">
        <v>48153701</v>
      </c>
      <c r="AF14" s="262" t="s">
        <v>209</v>
      </c>
      <c r="AG14" s="268">
        <v>16173719</v>
      </c>
      <c r="AH14" s="268">
        <v>13620638</v>
      </c>
      <c r="AI14" s="268">
        <v>14490452</v>
      </c>
      <c r="AJ14" s="268">
        <v>16239218</v>
      </c>
      <c r="AL14" s="262" t="s">
        <v>209</v>
      </c>
      <c r="AM14" s="268">
        <v>7261076</v>
      </c>
      <c r="AN14" s="268">
        <v>5583770</v>
      </c>
      <c r="AO14" s="268">
        <v>6913445</v>
      </c>
      <c r="AP14" s="268">
        <v>7117785</v>
      </c>
    </row>
    <row r="15" spans="1:42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Z15" s="262" t="s">
        <v>210</v>
      </c>
      <c r="AA15" s="268">
        <v>48198107</v>
      </c>
      <c r="AB15" s="268">
        <v>42978437</v>
      </c>
      <c r="AC15" s="268">
        <v>48800280</v>
      </c>
      <c r="AD15" s="268"/>
      <c r="AF15" s="262" t="s">
        <v>210</v>
      </c>
      <c r="AG15" s="268">
        <v>17632595</v>
      </c>
      <c r="AH15" s="268">
        <v>14001773</v>
      </c>
      <c r="AI15" s="268">
        <v>16512152</v>
      </c>
      <c r="AJ15" s="268"/>
      <c r="AL15" s="262" t="s">
        <v>210</v>
      </c>
      <c r="AM15" s="268">
        <v>7612537</v>
      </c>
      <c r="AN15" s="268">
        <v>6338903</v>
      </c>
      <c r="AO15" s="268">
        <v>8077202</v>
      </c>
      <c r="AP15" s="268"/>
    </row>
    <row r="16" spans="1:42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Z16" s="262" t="s">
        <v>211</v>
      </c>
      <c r="AA16" s="268">
        <v>46635887</v>
      </c>
      <c r="AB16" s="268">
        <v>43349327</v>
      </c>
      <c r="AC16" s="268">
        <v>45052533</v>
      </c>
      <c r="AD16" s="268"/>
      <c r="AF16" s="262" t="s">
        <v>211</v>
      </c>
      <c r="AG16" s="268">
        <v>15419568</v>
      </c>
      <c r="AH16" s="268">
        <v>13231512</v>
      </c>
      <c r="AI16" s="268">
        <v>14197332</v>
      </c>
      <c r="AJ16" s="268"/>
      <c r="AL16" s="262" t="s">
        <v>211</v>
      </c>
      <c r="AM16" s="268">
        <v>8176343</v>
      </c>
      <c r="AN16" s="268">
        <v>7349376</v>
      </c>
      <c r="AO16" s="268">
        <v>7429205</v>
      </c>
      <c r="AP16" s="268"/>
    </row>
    <row r="17" spans="1:42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Z17" s="262" t="s">
        <v>212</v>
      </c>
      <c r="AA17" s="268">
        <v>48624088</v>
      </c>
      <c r="AB17" s="268">
        <v>45985008</v>
      </c>
      <c r="AC17" s="268">
        <v>46987477</v>
      </c>
      <c r="AD17" s="268"/>
      <c r="AF17" s="262" t="s">
        <v>212</v>
      </c>
      <c r="AG17" s="268">
        <v>15747355</v>
      </c>
      <c r="AH17" s="268">
        <v>13918205</v>
      </c>
      <c r="AI17" s="268">
        <v>15124052</v>
      </c>
      <c r="AJ17" s="268"/>
      <c r="AL17" s="262" t="s">
        <v>212</v>
      </c>
      <c r="AM17" s="268">
        <v>8099276</v>
      </c>
      <c r="AN17" s="268">
        <v>7703032</v>
      </c>
      <c r="AO17" s="268">
        <v>7715340</v>
      </c>
      <c r="AP17" s="268"/>
    </row>
    <row r="18" spans="1:42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Z18" s="262" t="s">
        <v>213</v>
      </c>
      <c r="AA18" s="268">
        <v>43594127</v>
      </c>
      <c r="AB18" s="268">
        <v>43641437</v>
      </c>
      <c r="AC18" s="268">
        <v>45669918</v>
      </c>
      <c r="AD18" s="268"/>
      <c r="AF18" s="262" t="s">
        <v>213</v>
      </c>
      <c r="AG18" s="268">
        <v>13891905</v>
      </c>
      <c r="AH18" s="268">
        <v>12143165</v>
      </c>
      <c r="AI18" s="268">
        <v>14606259</v>
      </c>
      <c r="AJ18" s="268"/>
      <c r="AL18" s="262" t="s">
        <v>213</v>
      </c>
      <c r="AM18" s="268">
        <v>7088673</v>
      </c>
      <c r="AN18" s="268">
        <v>7146925</v>
      </c>
      <c r="AO18" s="268">
        <v>6799164</v>
      </c>
      <c r="AP18" s="268"/>
    </row>
    <row r="19" spans="1:42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Z19" s="262" t="s">
        <v>214</v>
      </c>
      <c r="AA19" s="268">
        <v>43965686</v>
      </c>
      <c r="AB19" s="268">
        <v>43897248</v>
      </c>
      <c r="AC19" s="268">
        <v>46519669</v>
      </c>
      <c r="AD19" s="268"/>
      <c r="AF19" s="262" t="s">
        <v>214</v>
      </c>
      <c r="AG19" s="268">
        <v>15094063</v>
      </c>
      <c r="AH19" s="268">
        <v>13745088</v>
      </c>
      <c r="AI19" s="268">
        <v>14827296</v>
      </c>
      <c r="AJ19" s="268"/>
      <c r="AL19" s="262" t="s">
        <v>214</v>
      </c>
      <c r="AM19" s="268">
        <v>6896804</v>
      </c>
      <c r="AN19" s="268">
        <v>6165562</v>
      </c>
      <c r="AO19" s="268">
        <v>7356730</v>
      </c>
      <c r="AP19" s="268"/>
    </row>
    <row r="20" spans="1:42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AB20" s="268"/>
      <c r="AC20" s="268"/>
      <c r="AD20" s="268"/>
      <c r="AH20" s="268"/>
      <c r="AI20" s="268"/>
      <c r="AJ20" s="268"/>
      <c r="AN20" s="268"/>
      <c r="AO20" s="268"/>
      <c r="AP20" s="268"/>
    </row>
    <row r="21" spans="1:42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</row>
    <row r="22" spans="1:42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AC22" s="268"/>
    </row>
    <row r="23" spans="1:42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AC23" s="268"/>
    </row>
    <row r="24" spans="1:42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AC24" s="268"/>
    </row>
    <row r="25" spans="1:42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AC25" s="268"/>
    </row>
    <row r="26" spans="1:42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AC26" s="268"/>
    </row>
    <row r="27" spans="1:42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AC27" s="268"/>
    </row>
    <row r="28" spans="1:42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AC28" s="268"/>
    </row>
    <row r="29" spans="1:42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AC29" s="268"/>
    </row>
    <row r="30" spans="1:42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AC30" s="268"/>
    </row>
    <row r="31" spans="1:42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AC31" s="268"/>
    </row>
    <row r="32" spans="1:42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</row>
    <row r="33" spans="1:42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Z33" s="266" t="s">
        <v>215</v>
      </c>
      <c r="AA33" s="266"/>
      <c r="AB33" s="266"/>
      <c r="AF33" s="266" t="s">
        <v>216</v>
      </c>
      <c r="AG33" s="266"/>
      <c r="AL33" s="266" t="s">
        <v>217</v>
      </c>
      <c r="AM33" s="266"/>
    </row>
    <row r="34" spans="1:42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AA34" s="267">
        <v>2019</v>
      </c>
      <c r="AB34" s="267">
        <v>2020</v>
      </c>
      <c r="AC34" s="267">
        <v>2021</v>
      </c>
      <c r="AD34" s="267">
        <v>2022</v>
      </c>
      <c r="AG34" s="267">
        <v>2019</v>
      </c>
      <c r="AH34" s="267">
        <v>2020</v>
      </c>
      <c r="AI34" s="267">
        <v>2021</v>
      </c>
      <c r="AJ34" s="267">
        <v>2022</v>
      </c>
      <c r="AM34" s="267">
        <v>2019</v>
      </c>
      <c r="AN34" s="267">
        <v>2020</v>
      </c>
      <c r="AO34" s="267">
        <v>2021</v>
      </c>
      <c r="AP34" s="267">
        <v>2022</v>
      </c>
    </row>
    <row r="35" spans="1:42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Z35" s="262" t="s">
        <v>203</v>
      </c>
      <c r="AA35" s="268">
        <v>21616722</v>
      </c>
      <c r="AB35" s="268">
        <v>21713940</v>
      </c>
      <c r="AC35" s="268">
        <v>21954468</v>
      </c>
      <c r="AD35" s="268">
        <v>22253438</v>
      </c>
      <c r="AF35" s="262" t="s">
        <v>203</v>
      </c>
      <c r="AG35" s="268">
        <v>15688961</v>
      </c>
      <c r="AH35" s="268">
        <v>15760826</v>
      </c>
      <c r="AI35" s="268">
        <v>16670260</v>
      </c>
      <c r="AJ35" s="268">
        <v>15955111</v>
      </c>
      <c r="AL35" s="262" t="s">
        <v>203</v>
      </c>
      <c r="AM35" s="268">
        <v>1426519</v>
      </c>
      <c r="AN35" s="268">
        <v>1436084</v>
      </c>
      <c r="AO35" s="268">
        <v>1487154</v>
      </c>
      <c r="AP35" s="268">
        <v>1460985</v>
      </c>
    </row>
    <row r="36" spans="1:42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Z36" s="262" t="s">
        <v>204</v>
      </c>
      <c r="AA36" s="268">
        <v>21387737</v>
      </c>
      <c r="AB36" s="268">
        <v>21770037</v>
      </c>
      <c r="AC36" s="268">
        <v>21414677</v>
      </c>
      <c r="AD36" s="268">
        <v>21336156</v>
      </c>
      <c r="AF36" s="262" t="s">
        <v>204</v>
      </c>
      <c r="AG36" s="268">
        <v>15273403</v>
      </c>
      <c r="AH36" s="268">
        <v>15335512</v>
      </c>
      <c r="AI36" s="268">
        <v>15530857</v>
      </c>
      <c r="AJ36" s="268">
        <v>14718939</v>
      </c>
      <c r="AL36" s="262" t="s">
        <v>204</v>
      </c>
      <c r="AM36" s="268">
        <v>1390109</v>
      </c>
      <c r="AN36" s="268">
        <v>1383390</v>
      </c>
      <c r="AO36" s="268">
        <v>1366845</v>
      </c>
      <c r="AP36" s="268">
        <v>1349473</v>
      </c>
    </row>
    <row r="37" spans="1:42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Z37" s="262" t="s">
        <v>205</v>
      </c>
      <c r="AA37" s="268">
        <v>23910619</v>
      </c>
      <c r="AB37" s="268">
        <v>21880853</v>
      </c>
      <c r="AC37" s="268">
        <v>23881813</v>
      </c>
      <c r="AD37" s="268">
        <v>22797540</v>
      </c>
      <c r="AF37" s="262" t="s">
        <v>205</v>
      </c>
      <c r="AG37" s="268">
        <v>16762324</v>
      </c>
      <c r="AH37" s="268">
        <v>15513384</v>
      </c>
      <c r="AI37" s="268">
        <v>16770863</v>
      </c>
      <c r="AJ37" s="268">
        <v>15576897</v>
      </c>
      <c r="AL37" s="262" t="s">
        <v>205</v>
      </c>
      <c r="AM37" s="268">
        <v>1468626</v>
      </c>
      <c r="AN37" s="268">
        <v>1346068</v>
      </c>
      <c r="AO37" s="268">
        <v>1483236</v>
      </c>
      <c r="AP37" s="268">
        <v>1386654</v>
      </c>
    </row>
    <row r="38" spans="1:42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Z38" s="262" t="s">
        <v>206</v>
      </c>
      <c r="AA38" s="268">
        <v>23932607</v>
      </c>
      <c r="AB38" s="268">
        <v>19851154</v>
      </c>
      <c r="AC38" s="268">
        <v>23820669</v>
      </c>
      <c r="AD38" s="268">
        <v>23589473</v>
      </c>
      <c r="AF38" s="262" t="s">
        <v>206</v>
      </c>
      <c r="AG38" s="268">
        <v>17092661</v>
      </c>
      <c r="AH38" s="268">
        <v>15415920</v>
      </c>
      <c r="AI38" s="268">
        <v>17248759</v>
      </c>
      <c r="AJ38" s="268">
        <v>16524574</v>
      </c>
      <c r="AL38" s="262" t="s">
        <v>206</v>
      </c>
      <c r="AM38" s="268">
        <v>1482835</v>
      </c>
      <c r="AN38" s="268">
        <v>1295678</v>
      </c>
      <c r="AO38" s="268">
        <v>1498199</v>
      </c>
      <c r="AP38" s="268">
        <v>1474935</v>
      </c>
    </row>
    <row r="39" spans="1:42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Z39" s="262" t="s">
        <v>207</v>
      </c>
      <c r="AA39" s="268">
        <v>25421795</v>
      </c>
      <c r="AB39" s="268">
        <v>19456818</v>
      </c>
      <c r="AC39" s="268">
        <v>23325659</v>
      </c>
      <c r="AD39" s="268">
        <v>25966576</v>
      </c>
      <c r="AF39" s="262" t="s">
        <v>207</v>
      </c>
      <c r="AG39" s="268">
        <v>17842847</v>
      </c>
      <c r="AH39" s="268">
        <v>14370790</v>
      </c>
      <c r="AI39" s="268">
        <v>16358886</v>
      </c>
      <c r="AJ39" s="268">
        <v>17841436</v>
      </c>
      <c r="AL39" s="262" t="s">
        <v>207</v>
      </c>
      <c r="AM39" s="268">
        <v>1569777</v>
      </c>
      <c r="AN39" s="268">
        <v>1232285</v>
      </c>
      <c r="AO39" s="268">
        <v>1434774</v>
      </c>
      <c r="AP39" s="268">
        <v>1604300</v>
      </c>
    </row>
    <row r="40" spans="1:42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Z40" s="262" t="s">
        <v>208</v>
      </c>
      <c r="AA40" s="268">
        <v>23125768</v>
      </c>
      <c r="AB40" s="268">
        <v>20538508</v>
      </c>
      <c r="AC40" s="268">
        <v>23428423</v>
      </c>
      <c r="AD40" s="268">
        <v>23932527</v>
      </c>
      <c r="AF40" s="262" t="s">
        <v>208</v>
      </c>
      <c r="AG40" s="268">
        <v>16406477</v>
      </c>
      <c r="AH40" s="268">
        <v>15053681</v>
      </c>
      <c r="AI40" s="268">
        <v>16563394</v>
      </c>
      <c r="AJ40" s="268">
        <v>16148010</v>
      </c>
      <c r="AL40" s="262" t="s">
        <v>208</v>
      </c>
      <c r="AM40" s="268">
        <v>1459480</v>
      </c>
      <c r="AN40" s="268">
        <v>1272315</v>
      </c>
      <c r="AO40" s="268">
        <v>1478879</v>
      </c>
      <c r="AP40" s="268">
        <v>1474713</v>
      </c>
    </row>
    <row r="41" spans="1:42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Z41" s="262" t="s">
        <v>209</v>
      </c>
      <c r="AA41" s="268">
        <v>24306034</v>
      </c>
      <c r="AB41" s="268">
        <v>22269168</v>
      </c>
      <c r="AC41" s="268">
        <v>23652061</v>
      </c>
      <c r="AD41" s="268">
        <v>23546583</v>
      </c>
      <c r="AF41" s="262" t="s">
        <v>209</v>
      </c>
      <c r="AG41" s="268">
        <v>17282258</v>
      </c>
      <c r="AH41" s="268">
        <v>16353888</v>
      </c>
      <c r="AI41" s="268">
        <v>17042833</v>
      </c>
      <c r="AJ41" s="268">
        <v>16416328</v>
      </c>
      <c r="AL41" s="262" t="s">
        <v>209</v>
      </c>
      <c r="AM41" s="268">
        <v>1551040</v>
      </c>
      <c r="AN41" s="268">
        <v>1405762</v>
      </c>
      <c r="AO41" s="268">
        <v>1554049</v>
      </c>
      <c r="AP41" s="268">
        <v>1518965</v>
      </c>
    </row>
    <row r="42" spans="1:42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Z42" s="262" t="s">
        <v>210</v>
      </c>
      <c r="AA42" s="268">
        <v>21902550</v>
      </c>
      <c r="AB42" s="268">
        <v>21829983</v>
      </c>
      <c r="AC42" s="268">
        <v>23119760</v>
      </c>
      <c r="AD42" s="268"/>
      <c r="AF42" s="262" t="s">
        <v>210</v>
      </c>
      <c r="AG42" s="268">
        <v>16173912</v>
      </c>
      <c r="AH42" s="268">
        <v>16721585</v>
      </c>
      <c r="AI42" s="268">
        <v>16886911</v>
      </c>
      <c r="AJ42" s="268"/>
      <c r="AL42" s="262" t="s">
        <v>210</v>
      </c>
      <c r="AM42" s="268">
        <v>1468306</v>
      </c>
      <c r="AN42" s="268">
        <v>1449810</v>
      </c>
      <c r="AO42" s="268">
        <v>1522958</v>
      </c>
      <c r="AP42" s="268"/>
    </row>
    <row r="43" spans="1:42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Z43" s="262" t="s">
        <v>211</v>
      </c>
      <c r="AA43" s="268">
        <v>21969911</v>
      </c>
      <c r="AB43" s="268">
        <v>21967773</v>
      </c>
      <c r="AC43" s="268">
        <v>22394269</v>
      </c>
      <c r="AD43" s="268"/>
      <c r="AF43" s="262" t="s">
        <v>211</v>
      </c>
      <c r="AG43" s="268">
        <v>15730480</v>
      </c>
      <c r="AH43" s="268">
        <v>16527782</v>
      </c>
      <c r="AI43" s="268">
        <v>15999030</v>
      </c>
      <c r="AJ43" s="268"/>
      <c r="AL43" s="262" t="s">
        <v>211</v>
      </c>
      <c r="AM43" s="268">
        <v>1426564</v>
      </c>
      <c r="AN43" s="268">
        <v>1425631</v>
      </c>
      <c r="AO43" s="268">
        <v>1468002</v>
      </c>
      <c r="AP43" s="268"/>
    </row>
    <row r="44" spans="1:42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Z44" s="262" t="s">
        <v>212</v>
      </c>
      <c r="AA44" s="268">
        <v>23848860</v>
      </c>
      <c r="AB44" s="268">
        <v>23542586</v>
      </c>
      <c r="AC44" s="268">
        <v>23042069</v>
      </c>
      <c r="AD44" s="268"/>
      <c r="AF44" s="262" t="s">
        <v>212</v>
      </c>
      <c r="AG44" s="268">
        <v>16909291</v>
      </c>
      <c r="AH44" s="268">
        <v>17663441</v>
      </c>
      <c r="AI44" s="268">
        <v>16285920</v>
      </c>
      <c r="AJ44" s="268"/>
      <c r="AL44" s="262" t="s">
        <v>212</v>
      </c>
      <c r="AM44" s="268">
        <v>1531356</v>
      </c>
      <c r="AN44" s="268">
        <v>1533480</v>
      </c>
      <c r="AO44" s="268">
        <v>1458303</v>
      </c>
      <c r="AP44" s="268"/>
    </row>
    <row r="45" spans="1:42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Z45" s="262" t="s">
        <v>213</v>
      </c>
      <c r="AA45" s="268">
        <v>21694089</v>
      </c>
      <c r="AB45" s="268">
        <v>23498333</v>
      </c>
      <c r="AC45" s="268">
        <v>23050267</v>
      </c>
      <c r="AD45" s="268"/>
      <c r="AF45" s="262" t="s">
        <v>213</v>
      </c>
      <c r="AG45" s="268">
        <v>15188037</v>
      </c>
      <c r="AH45" s="268">
        <v>17495635</v>
      </c>
      <c r="AI45" s="268">
        <v>16197439</v>
      </c>
      <c r="AJ45" s="268"/>
      <c r="AL45" s="262" t="s">
        <v>213</v>
      </c>
      <c r="AM45" s="268">
        <v>1355608</v>
      </c>
      <c r="AN45" s="268">
        <v>1493039</v>
      </c>
      <c r="AO45" s="268">
        <v>1476539</v>
      </c>
      <c r="AP45" s="268"/>
    </row>
    <row r="46" spans="1:42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Z46" s="262" t="s">
        <v>214</v>
      </c>
      <c r="AA46" s="268">
        <v>20944890</v>
      </c>
      <c r="AB46" s="268">
        <v>23129018</v>
      </c>
      <c r="AC46" s="268">
        <v>23101926</v>
      </c>
      <c r="AD46" s="268"/>
      <c r="AF46" s="262" t="s">
        <v>214</v>
      </c>
      <c r="AG46" s="268">
        <v>15091336</v>
      </c>
      <c r="AH46" s="268">
        <v>17404768</v>
      </c>
      <c r="AI46" s="268">
        <v>16403302</v>
      </c>
      <c r="AJ46" s="268"/>
      <c r="AL46" s="262" t="s">
        <v>214</v>
      </c>
      <c r="AM46" s="268">
        <v>1342806</v>
      </c>
      <c r="AN46" s="268">
        <v>1495290</v>
      </c>
      <c r="AO46" s="268">
        <v>1479590</v>
      </c>
      <c r="AP46" s="268"/>
    </row>
    <row r="47" spans="1:42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AB47" s="268"/>
      <c r="AC47" s="268"/>
      <c r="AD47" s="268"/>
      <c r="AH47" s="268"/>
      <c r="AI47" s="268"/>
      <c r="AJ47" s="268"/>
      <c r="AN47" s="268"/>
      <c r="AO47" s="268"/>
      <c r="AP47" s="268"/>
    </row>
    <row r="48" spans="1:42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</row>
    <row r="49" spans="1:27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</row>
    <row r="50" spans="1:27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</row>
    <row r="51" spans="1:27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</row>
    <row r="52" spans="1:27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</row>
    <row r="53" spans="1:27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</row>
    <row r="54" spans="1:27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Z54" s="268"/>
      <c r="AA54" s="268"/>
    </row>
    <row r="55" spans="1:27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Z55" s="268"/>
      <c r="AA55" s="268"/>
    </row>
    <row r="56" spans="1:27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Z56" s="268"/>
      <c r="AA56" s="268"/>
    </row>
    <row r="57" spans="1:27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Z57" s="268"/>
      <c r="AA57" s="268"/>
    </row>
    <row r="58" spans="1:27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Z58" s="268"/>
      <c r="AA58" s="268"/>
    </row>
    <row r="59" spans="1:27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Z59" s="268"/>
      <c r="AA59" s="268"/>
    </row>
    <row r="60" spans="1:27" ht="15" customHeight="1">
      <c r="B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Z60" s="268"/>
      <c r="AA60" s="268"/>
    </row>
    <row r="61" spans="1:27" ht="15" customHeight="1">
      <c r="B61" s="147"/>
      <c r="H61" s="30"/>
      <c r="I61" s="31"/>
      <c r="J61" s="30"/>
      <c r="K61" s="30"/>
      <c r="L61" s="31"/>
      <c r="M61" s="31"/>
      <c r="N61" s="30"/>
      <c r="O61" s="30"/>
      <c r="P61" s="31"/>
      <c r="Q61" s="38"/>
      <c r="Z61" s="268"/>
      <c r="AA61" s="268"/>
    </row>
    <row r="62" spans="1:27" ht="15" customHeight="1">
      <c r="B62" s="147"/>
      <c r="H62"/>
      <c r="I62"/>
      <c r="J62" s="31"/>
      <c r="K62" s="31"/>
      <c r="L62" s="31"/>
      <c r="M62"/>
      <c r="N62" s="31"/>
      <c r="O62" s="31"/>
      <c r="P62" s="31"/>
      <c r="Q62" s="31"/>
      <c r="Z62" s="268"/>
      <c r="AA62" s="268"/>
    </row>
    <row r="63" spans="1:27" ht="15" customHeight="1">
      <c r="B63" s="147"/>
      <c r="H63"/>
      <c r="I63"/>
      <c r="J63" s="147"/>
      <c r="K63" s="147"/>
      <c r="L63" s="147"/>
      <c r="M63"/>
      <c r="N63" s="147"/>
      <c r="O63" s="147"/>
      <c r="P63" s="147"/>
      <c r="Q63" s="147"/>
      <c r="Z63" s="268"/>
      <c r="AA63" s="268"/>
    </row>
    <row r="64" spans="1:27" ht="15" customHeight="1">
      <c r="B64" s="147"/>
      <c r="C64" s="147"/>
      <c r="D64" s="147"/>
      <c r="E64" s="147"/>
      <c r="F64" s="147"/>
      <c r="G64" s="147"/>
      <c r="H64"/>
      <c r="I64" s="147"/>
      <c r="J64" s="147"/>
      <c r="K64" s="147"/>
      <c r="L64" s="147"/>
      <c r="M64" s="147"/>
      <c r="N64" s="147"/>
      <c r="O64" s="147"/>
      <c r="P64" s="147"/>
      <c r="Q64" s="147"/>
      <c r="Z64" s="268"/>
      <c r="AA64" s="268"/>
    </row>
    <row r="65" spans="2:27" ht="15" customHeight="1"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Z65" s="268"/>
      <c r="AA65" s="268"/>
    </row>
    <row r="66" spans="2:27" ht="15" customHeight="1">
      <c r="B66" s="147"/>
      <c r="C66" s="31"/>
      <c r="D66" s="30"/>
      <c r="E66" s="30"/>
      <c r="F66" s="31"/>
      <c r="G66" s="38"/>
      <c r="H66" s="30"/>
      <c r="I66" s="31"/>
      <c r="J66" s="30"/>
      <c r="K66" s="30"/>
      <c r="L66" s="31"/>
      <c r="M66" s="31"/>
      <c r="N66" s="30"/>
      <c r="O66" s="30"/>
      <c r="P66" s="31"/>
      <c r="Q66" s="38"/>
    </row>
    <row r="67" spans="2:27" ht="15" customHeight="1">
      <c r="B67" s="147"/>
      <c r="C67"/>
      <c r="D67" s="31"/>
      <c r="E67" s="31"/>
      <c r="F67" s="31"/>
      <c r="G67" s="31"/>
      <c r="H67"/>
      <c r="I67"/>
      <c r="J67" s="31"/>
      <c r="K67" s="31"/>
      <c r="L67" s="31"/>
      <c r="M67"/>
      <c r="N67" s="31"/>
      <c r="O67" s="31"/>
      <c r="P67" s="31"/>
      <c r="Q67" s="31"/>
    </row>
    <row r="68" spans="2:27" ht="15" customHeight="1">
      <c r="B68" s="147"/>
      <c r="C68"/>
      <c r="D68" s="147"/>
      <c r="E68" s="147"/>
      <c r="F68" s="147"/>
      <c r="G68" s="147"/>
      <c r="H68"/>
      <c r="I68"/>
      <c r="J68" s="147"/>
      <c r="K68" s="147"/>
      <c r="L68" s="147"/>
      <c r="M68"/>
      <c r="N68" s="147"/>
      <c r="O68" s="147"/>
      <c r="P68" s="147"/>
      <c r="Q68" s="147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ADB60-28A3-4D83-9285-D3CE643E05A2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72" customWidth="1"/>
    <col min="28" max="29" width="12.85546875" style="273" customWidth="1"/>
    <col min="30" max="31" width="12.85546875" style="272" customWidth="1"/>
    <col min="32" max="33" width="12.85546875" style="273" customWidth="1"/>
    <col min="34" max="35" width="12.85546875" style="272" customWidth="1"/>
    <col min="36" max="37" width="12.85546875" style="273" customWidth="1"/>
    <col min="38" max="43" width="12.85546875" style="272" customWidth="1"/>
    <col min="44" max="63" width="12.85546875" style="247" customWidth="1"/>
    <col min="64" max="16384" width="11.42578125" style="247"/>
  </cols>
  <sheetData>
    <row r="1" spans="1:39" ht="26.25">
      <c r="B1" s="260" t="s">
        <v>218</v>
      </c>
      <c r="C1" s="269"/>
      <c r="D1" s="269"/>
      <c r="E1" s="269"/>
      <c r="F1" s="269"/>
      <c r="G1" s="269"/>
      <c r="H1" s="269"/>
      <c r="I1" s="269"/>
      <c r="J1" s="269"/>
      <c r="K1" s="269"/>
      <c r="T1" s="270"/>
      <c r="U1" s="270"/>
      <c r="V1" s="270"/>
      <c r="W1" s="270"/>
      <c r="X1" s="270"/>
      <c r="Y1" s="270"/>
      <c r="Z1" s="271" t="s">
        <v>219</v>
      </c>
    </row>
    <row r="2" spans="1:39" ht="15" customHeight="1">
      <c r="A2" s="270"/>
      <c r="B2" s="270"/>
      <c r="C2" s="270"/>
      <c r="D2" s="270"/>
      <c r="E2" s="270"/>
      <c r="F2" s="270"/>
      <c r="G2" s="270"/>
      <c r="H2" s="270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0"/>
      <c r="U2" s="270"/>
      <c r="V2" s="270"/>
      <c r="W2" s="270"/>
      <c r="X2" s="270"/>
      <c r="Y2" s="270"/>
      <c r="Z2" s="271" t="s">
        <v>220</v>
      </c>
    </row>
    <row r="3" spans="1:39" ht="15" customHeight="1">
      <c r="A3" s="270"/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1" t="s">
        <v>221</v>
      </c>
    </row>
    <row r="4" spans="1:39" ht="15" customHeight="1">
      <c r="A4" s="270"/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Y4" s="270"/>
      <c r="Z4" s="271" t="s">
        <v>222</v>
      </c>
    </row>
    <row r="5" spans="1:39" ht="15" customHeight="1">
      <c r="A5" s="270"/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Y5" s="270"/>
      <c r="AE5" s="275"/>
    </row>
    <row r="6" spans="1:39" ht="15" customHeight="1">
      <c r="A6" s="270"/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65" t="s">
        <v>172</v>
      </c>
      <c r="Y6" s="270"/>
      <c r="Z6" s="275" t="s">
        <v>200</v>
      </c>
      <c r="AA6" s="273"/>
      <c r="AC6" s="272"/>
      <c r="AD6" s="275" t="s">
        <v>201</v>
      </c>
      <c r="AE6" s="273"/>
      <c r="AG6" s="272"/>
      <c r="AH6" s="275" t="s">
        <v>202</v>
      </c>
      <c r="AI6" s="273"/>
      <c r="AK6" s="272"/>
    </row>
    <row r="7" spans="1:39" ht="15" customHeight="1" thickBot="1">
      <c r="A7" s="270"/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AA7" s="276">
        <v>2021</v>
      </c>
      <c r="AB7" s="276">
        <v>2022</v>
      </c>
      <c r="AC7" s="272"/>
      <c r="AE7" s="276">
        <v>2021</v>
      </c>
      <c r="AF7" s="276">
        <v>2022</v>
      </c>
      <c r="AG7" s="272"/>
      <c r="AI7" s="276">
        <v>2021</v>
      </c>
      <c r="AJ7" s="276">
        <v>2022</v>
      </c>
      <c r="AK7" s="272"/>
    </row>
    <row r="8" spans="1:39" ht="15" customHeight="1">
      <c r="A8" s="270"/>
      <c r="B8" s="270"/>
      <c r="C8" s="270"/>
      <c r="D8" s="270"/>
      <c r="E8" s="270"/>
      <c r="F8" s="270"/>
      <c r="G8" s="270"/>
      <c r="H8" s="270"/>
      <c r="I8" s="270"/>
      <c r="J8" s="270"/>
      <c r="K8" s="270"/>
      <c r="L8" s="270"/>
      <c r="M8" s="270"/>
      <c r="N8" s="270"/>
      <c r="O8" s="270"/>
      <c r="P8" s="270"/>
      <c r="Q8" s="270"/>
      <c r="R8" s="270"/>
      <c r="S8" s="270"/>
      <c r="T8" s="270"/>
      <c r="U8" s="270"/>
      <c r="V8" s="270"/>
      <c r="W8" s="270"/>
      <c r="X8" s="270"/>
      <c r="Y8" s="270"/>
      <c r="Z8" s="272" t="s">
        <v>203</v>
      </c>
      <c r="AA8" s="273">
        <v>-7.2201224602575137E-2</v>
      </c>
      <c r="AB8" s="273">
        <v>0.10032763489485419</v>
      </c>
      <c r="AC8" s="272"/>
      <c r="AD8" s="272" t="s">
        <v>203</v>
      </c>
      <c r="AE8" s="273">
        <v>-0.17792630991703062</v>
      </c>
      <c r="AF8" s="273">
        <v>0.14856750269498575</v>
      </c>
      <c r="AG8" s="272"/>
      <c r="AH8" s="272" t="s">
        <v>203</v>
      </c>
      <c r="AI8" s="273">
        <v>-8.8871832047763069E-2</v>
      </c>
      <c r="AJ8" s="273">
        <v>0.26391040888376266</v>
      </c>
      <c r="AK8" s="272"/>
      <c r="AL8" s="277" t="s">
        <v>223</v>
      </c>
      <c r="AM8" s="278">
        <v>2022</v>
      </c>
    </row>
    <row r="9" spans="1:39" ht="15" customHeight="1" thickBot="1">
      <c r="A9" s="270"/>
      <c r="B9" s="270"/>
      <c r="C9" s="270"/>
      <c r="D9" s="270"/>
      <c r="E9" s="270"/>
      <c r="F9" s="270"/>
      <c r="G9" s="270"/>
      <c r="H9" s="270"/>
      <c r="I9" s="270"/>
      <c r="J9" s="270"/>
      <c r="K9" s="270"/>
      <c r="L9" s="270"/>
      <c r="M9" s="270"/>
      <c r="N9" s="270"/>
      <c r="O9" s="270"/>
      <c r="P9" s="270"/>
      <c r="Q9" s="270"/>
      <c r="R9" s="270"/>
      <c r="S9" s="270"/>
      <c r="T9" s="270"/>
      <c r="U9" s="270"/>
      <c r="V9" s="270"/>
      <c r="W9" s="270"/>
      <c r="X9" s="270"/>
      <c r="Y9" s="270"/>
      <c r="Z9" s="272" t="s">
        <v>204</v>
      </c>
      <c r="AA9" s="273">
        <v>-6.6668414505015788E-2</v>
      </c>
      <c r="AB9" s="273">
        <v>9.3288286965419326E-2</v>
      </c>
      <c r="AC9" s="272"/>
      <c r="AD9" s="272" t="s">
        <v>204</v>
      </c>
      <c r="AE9" s="273">
        <v>-0.15681915443965877</v>
      </c>
      <c r="AF9" s="273">
        <v>0.14900524483073341</v>
      </c>
      <c r="AG9" s="272"/>
      <c r="AH9" s="272" t="s">
        <v>204</v>
      </c>
      <c r="AI9" s="273">
        <v>-7.108549272914047E-2</v>
      </c>
      <c r="AJ9" s="273">
        <v>0.24027416704411322</v>
      </c>
      <c r="AK9" s="272"/>
      <c r="AL9" s="279" t="s">
        <v>224</v>
      </c>
      <c r="AM9" s="280">
        <v>2021</v>
      </c>
    </row>
    <row r="10" spans="1:39" ht="15" customHeight="1">
      <c r="A10" s="270"/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72" t="s">
        <v>205</v>
      </c>
      <c r="AA10" s="273">
        <v>-2.8344070185333834E-2</v>
      </c>
      <c r="AB10" s="273">
        <v>5.6148488778304542E-2</v>
      </c>
      <c r="AC10" s="272"/>
      <c r="AD10" s="272" t="s">
        <v>205</v>
      </c>
      <c r="AE10" s="273">
        <v>-0.11696213495499108</v>
      </c>
      <c r="AF10" s="273">
        <v>0.11245768695199644</v>
      </c>
      <c r="AG10" s="272"/>
      <c r="AH10" s="272" t="s">
        <v>205</v>
      </c>
      <c r="AI10" s="273">
        <v>-1.7593952076477848E-2</v>
      </c>
      <c r="AJ10" s="273">
        <v>0.1387519431196732</v>
      </c>
      <c r="AK10" s="272"/>
    </row>
    <row r="11" spans="1:39" ht="15" customHeight="1">
      <c r="A11" s="270"/>
      <c r="B11" s="270"/>
      <c r="C11" s="270"/>
      <c r="D11" s="270"/>
      <c r="E11" s="270"/>
      <c r="F11" s="270"/>
      <c r="G11" s="270"/>
      <c r="H11" s="270"/>
      <c r="I11" s="270"/>
      <c r="J11" s="270"/>
      <c r="K11" s="270"/>
      <c r="L11" s="270"/>
      <c r="M11" s="270"/>
      <c r="N11" s="270"/>
      <c r="O11" s="270"/>
      <c r="P11" s="270"/>
      <c r="Q11" s="270"/>
      <c r="R11" s="270"/>
      <c r="S11" s="270"/>
      <c r="T11" s="270"/>
      <c r="U11" s="270"/>
      <c r="V11" s="270"/>
      <c r="W11" s="270"/>
      <c r="X11" s="270"/>
      <c r="Y11" s="270"/>
      <c r="Z11" s="272" t="s">
        <v>206</v>
      </c>
      <c r="AA11" s="273">
        <v>-5.7325572809745044E-4</v>
      </c>
      <c r="AB11" s="273">
        <v>5.8997513498875519E-2</v>
      </c>
      <c r="AC11" s="272"/>
      <c r="AD11" s="272" t="s">
        <v>206</v>
      </c>
      <c r="AE11" s="273">
        <v>-0.11595235834858542</v>
      </c>
      <c r="AF11" s="273">
        <v>0.13223409586123908</v>
      </c>
      <c r="AG11" s="272"/>
      <c r="AH11" s="272" t="s">
        <v>206</v>
      </c>
      <c r="AI11" s="273">
        <v>3.3997020675711698E-2</v>
      </c>
      <c r="AJ11" s="273">
        <v>0.12524430974707529</v>
      </c>
      <c r="AK11" s="272"/>
    </row>
    <row r="12" spans="1:39" ht="15" customHeight="1">
      <c r="A12" s="270"/>
      <c r="B12" s="270"/>
      <c r="C12" s="270"/>
      <c r="D12" s="270"/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270"/>
      <c r="Q12" s="270"/>
      <c r="R12" s="270"/>
      <c r="S12" s="270"/>
      <c r="T12" s="270"/>
      <c r="U12" s="270"/>
      <c r="V12" s="270"/>
      <c r="W12" s="270"/>
      <c r="X12" s="270"/>
      <c r="Y12" s="270"/>
      <c r="Z12" s="272" t="s">
        <v>207</v>
      </c>
      <c r="AA12" s="273">
        <v>3.390670658299328E-2</v>
      </c>
      <c r="AB12" s="273">
        <v>7.3313610554215536E-2</v>
      </c>
      <c r="AC12" s="272"/>
      <c r="AD12" s="272" t="s">
        <v>207</v>
      </c>
      <c r="AE12" s="273">
        <v>-7.7024265100422581E-2</v>
      </c>
      <c r="AF12" s="273">
        <v>0.12498097655058843</v>
      </c>
      <c r="AG12" s="272"/>
      <c r="AH12" s="272" t="s">
        <v>207</v>
      </c>
      <c r="AI12" s="273">
        <v>8.9313646457463564E-2</v>
      </c>
      <c r="AJ12" s="273">
        <v>0.13890323046813166</v>
      </c>
      <c r="AK12" s="272"/>
    </row>
    <row r="13" spans="1:39" ht="15" customHeight="1">
      <c r="A13" s="270"/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2" t="s">
        <v>208</v>
      </c>
      <c r="AA13" s="273">
        <v>4.6953426504110073E-2</v>
      </c>
      <c r="AB13" s="273">
        <v>7.3439596797486642E-2</v>
      </c>
      <c r="AC13" s="272"/>
      <c r="AD13" s="272" t="s">
        <v>208</v>
      </c>
      <c r="AE13" s="273">
        <v>-5.9606414433635138E-2</v>
      </c>
      <c r="AF13" s="273">
        <v>0.12482933296494295</v>
      </c>
      <c r="AG13" s="272"/>
      <c r="AH13" s="272" t="s">
        <v>208</v>
      </c>
      <c r="AI13" s="273">
        <v>0.1047887990879228</v>
      </c>
      <c r="AJ13" s="273">
        <v>0.1370323317680443</v>
      </c>
      <c r="AK13" s="272"/>
    </row>
    <row r="14" spans="1:39" ht="15" customHeight="1">
      <c r="A14" s="270"/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2" t="s">
        <v>209</v>
      </c>
      <c r="AA14" s="273">
        <v>5.321626473091072E-2</v>
      </c>
      <c r="AB14" s="273">
        <v>6.9328686383827859E-2</v>
      </c>
      <c r="AC14" s="272"/>
      <c r="AD14" s="272" t="s">
        <v>209</v>
      </c>
      <c r="AE14" s="273">
        <v>-4.2766537305600705E-2</v>
      </c>
      <c r="AF14" s="273">
        <v>0.12420096505996853</v>
      </c>
      <c r="AG14" s="272"/>
      <c r="AH14" s="272" t="s">
        <v>209</v>
      </c>
      <c r="AI14" s="273">
        <v>0.12234334972297461</v>
      </c>
      <c r="AJ14" s="273">
        <v>0.12142355404340237</v>
      </c>
      <c r="AK14" s="272"/>
    </row>
    <row r="15" spans="1:39" ht="15" customHeight="1">
      <c r="A15" s="270"/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72" t="s">
        <v>210</v>
      </c>
      <c r="AA15" s="273">
        <v>6.3655221527360764E-2</v>
      </c>
      <c r="AC15" s="272"/>
      <c r="AD15" s="272" t="s">
        <v>210</v>
      </c>
      <c r="AE15" s="273">
        <v>-1.5460735481822497E-2</v>
      </c>
      <c r="AG15" s="272"/>
      <c r="AH15" s="272" t="s">
        <v>210</v>
      </c>
      <c r="AI15" s="273">
        <v>0.14209143876768907</v>
      </c>
      <c r="AK15" s="272"/>
    </row>
    <row r="16" spans="1:39" ht="15" customHeight="1">
      <c r="A16" s="270"/>
      <c r="B16" s="270"/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72" t="s">
        <v>211</v>
      </c>
      <c r="AA16" s="273">
        <v>6.0889961969038495E-2</v>
      </c>
      <c r="AC16" s="272"/>
      <c r="AD16" s="272" t="s">
        <v>211</v>
      </c>
      <c r="AE16" s="273">
        <v>-6.2521025784393206E-3</v>
      </c>
      <c r="AG16" s="272"/>
      <c r="AH16" s="272" t="s">
        <v>211</v>
      </c>
      <c r="AI16" s="273">
        <v>0.12490043182571028</v>
      </c>
      <c r="AK16" s="272"/>
    </row>
    <row r="17" spans="1:37" ht="15" customHeight="1">
      <c r="A17" s="270"/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  <c r="Z17" s="272" t="s">
        <v>212</v>
      </c>
      <c r="AA17" s="273">
        <v>5.6689476150910849E-2</v>
      </c>
      <c r="AC17" s="272"/>
      <c r="AD17" s="272" t="s">
        <v>212</v>
      </c>
      <c r="AE17" s="273">
        <v>2.9161693914144847E-3</v>
      </c>
      <c r="AG17" s="272"/>
      <c r="AH17" s="272" t="s">
        <v>212</v>
      </c>
      <c r="AI17" s="273">
        <v>0.11001445710713412</v>
      </c>
      <c r="AK17" s="272"/>
    </row>
    <row r="18" spans="1:37" ht="15" customHeight="1">
      <c r="A18" s="270"/>
      <c r="B18" s="270"/>
      <c r="C18" s="270"/>
      <c r="D18" s="270"/>
      <c r="E18" s="270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  <c r="X18" s="270"/>
      <c r="Y18" s="270"/>
      <c r="Z18" s="272" t="s">
        <v>213</v>
      </c>
      <c r="AA18" s="273">
        <v>5.5744720786396015E-2</v>
      </c>
      <c r="AC18" s="272"/>
      <c r="AD18" s="272" t="s">
        <v>213</v>
      </c>
      <c r="AE18" s="273">
        <v>1.8766975941681495E-2</v>
      </c>
      <c r="AG18" s="272"/>
      <c r="AH18" s="272" t="s">
        <v>213</v>
      </c>
      <c r="AI18" s="273">
        <v>9.4031503256254603E-2</v>
      </c>
      <c r="AK18" s="272"/>
    </row>
    <row r="19" spans="1:37" ht="15" customHeight="1">
      <c r="A19" s="270"/>
      <c r="B19" s="270"/>
      <c r="C19" s="270"/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  <c r="X19" s="270"/>
      <c r="Y19" s="270"/>
      <c r="Z19" s="272" t="s">
        <v>214</v>
      </c>
      <c r="AA19" s="273">
        <v>5.608495042650645E-2</v>
      </c>
      <c r="AC19" s="272"/>
      <c r="AD19" s="272" t="s">
        <v>214</v>
      </c>
      <c r="AE19" s="273">
        <v>2.3705487428082678E-2</v>
      </c>
      <c r="AG19" s="272"/>
      <c r="AH19" s="272" t="s">
        <v>214</v>
      </c>
      <c r="AI19" s="273">
        <v>0.10195977755221521</v>
      </c>
      <c r="AK19" s="272"/>
    </row>
    <row r="20" spans="1:37" ht="15" customHeight="1">
      <c r="A20" s="270"/>
      <c r="B20" s="270"/>
      <c r="C20" s="270"/>
      <c r="D20" s="270"/>
      <c r="E20" s="270"/>
      <c r="F20" s="270"/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  <c r="AA20" s="273"/>
      <c r="AC20" s="272"/>
      <c r="AE20" s="273"/>
      <c r="AG20" s="272"/>
      <c r="AI20" s="273"/>
      <c r="AK20" s="272"/>
    </row>
    <row r="21" spans="1:37" ht="15" customHeight="1">
      <c r="A21" s="270"/>
      <c r="B21" s="270"/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  <c r="N21" s="270"/>
      <c r="O21" s="270"/>
      <c r="P21" s="270"/>
      <c r="Q21" s="270"/>
      <c r="R21" s="270"/>
      <c r="S21" s="270"/>
      <c r="T21" s="270"/>
      <c r="U21" s="270"/>
      <c r="V21" s="270"/>
      <c r="W21" s="270"/>
      <c r="X21" s="270"/>
      <c r="Y21" s="270"/>
      <c r="AA21" s="273"/>
      <c r="AC21" s="272"/>
      <c r="AE21" s="273"/>
      <c r="AG21" s="272"/>
      <c r="AI21" s="273"/>
      <c r="AK21" s="272"/>
    </row>
    <row r="22" spans="1:37" ht="15" customHeight="1">
      <c r="A22" s="270"/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AA22" s="273"/>
      <c r="AC22" s="272"/>
      <c r="AE22" s="273"/>
      <c r="AG22" s="272"/>
      <c r="AI22" s="273"/>
      <c r="AK22" s="272"/>
    </row>
    <row r="23" spans="1:37" ht="15" customHeight="1">
      <c r="A23" s="270"/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70"/>
      <c r="AA23" s="273"/>
      <c r="AC23" s="272"/>
      <c r="AE23" s="273"/>
      <c r="AG23" s="272"/>
      <c r="AI23" s="273"/>
      <c r="AK23" s="272"/>
    </row>
    <row r="24" spans="1:37" ht="15" customHeight="1">
      <c r="A24" s="270"/>
      <c r="B24" s="270"/>
      <c r="C24" s="270"/>
      <c r="D24" s="270"/>
      <c r="E24" s="270"/>
      <c r="F24" s="270"/>
      <c r="G24" s="270"/>
      <c r="H24" s="270"/>
      <c r="I24" s="270"/>
      <c r="J24" s="270"/>
      <c r="K24" s="270"/>
      <c r="L24" s="270"/>
      <c r="M24" s="270"/>
      <c r="N24" s="270"/>
      <c r="O24" s="270"/>
      <c r="P24" s="270"/>
      <c r="Q24" s="270"/>
      <c r="R24" s="270"/>
      <c r="S24" s="270"/>
      <c r="T24" s="270"/>
      <c r="U24" s="270"/>
      <c r="V24" s="270"/>
      <c r="W24" s="270"/>
      <c r="X24" s="270"/>
      <c r="Y24" s="270"/>
      <c r="AA24" s="273"/>
      <c r="AC24" s="272"/>
      <c r="AE24" s="273"/>
      <c r="AG24" s="272"/>
      <c r="AI24" s="273"/>
      <c r="AK24" s="272"/>
    </row>
    <row r="25" spans="1:37" ht="15" customHeight="1">
      <c r="A25" s="270"/>
      <c r="B25" s="270"/>
      <c r="C25" s="270"/>
      <c r="D25" s="270"/>
      <c r="E25" s="270"/>
      <c r="F25" s="270"/>
      <c r="G25" s="270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270"/>
      <c r="T25" s="270"/>
      <c r="U25" s="270"/>
      <c r="V25" s="270"/>
      <c r="W25" s="270"/>
      <c r="X25" s="270"/>
      <c r="Y25" s="270"/>
      <c r="AA25" s="273"/>
      <c r="AC25" s="272"/>
      <c r="AE25" s="273"/>
      <c r="AG25" s="272"/>
      <c r="AI25" s="273"/>
      <c r="AK25" s="272"/>
    </row>
    <row r="26" spans="1:37" ht="15" customHeight="1">
      <c r="A26" s="270"/>
      <c r="B26" s="270"/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270"/>
      <c r="Q26" s="270"/>
      <c r="R26" s="270"/>
      <c r="S26" s="270"/>
      <c r="T26" s="270"/>
      <c r="U26" s="270"/>
      <c r="V26" s="270"/>
      <c r="W26" s="270"/>
      <c r="X26" s="270"/>
      <c r="Y26" s="270"/>
      <c r="AA26" s="273"/>
      <c r="AC26" s="272"/>
      <c r="AE26" s="273"/>
      <c r="AG26" s="272"/>
      <c r="AI26" s="273"/>
      <c r="AK26" s="272"/>
    </row>
    <row r="27" spans="1:37" ht="15" customHeight="1">
      <c r="A27" s="270"/>
      <c r="B27" s="270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  <c r="AA27" s="273"/>
      <c r="AC27" s="272"/>
      <c r="AE27" s="273"/>
      <c r="AG27" s="272"/>
      <c r="AI27" s="273"/>
      <c r="AK27" s="272"/>
    </row>
    <row r="28" spans="1:37" ht="15" customHeight="1">
      <c r="A28" s="270"/>
      <c r="B28" s="270"/>
      <c r="C28" s="270"/>
      <c r="D28" s="270"/>
      <c r="E28" s="270"/>
      <c r="F28" s="270"/>
      <c r="G28" s="270"/>
      <c r="H28" s="270"/>
      <c r="I28" s="270"/>
      <c r="J28" s="270"/>
      <c r="K28" s="270"/>
      <c r="L28" s="270"/>
      <c r="M28" s="270"/>
      <c r="N28" s="270"/>
      <c r="O28" s="270"/>
      <c r="P28" s="270"/>
      <c r="Q28" s="270"/>
      <c r="R28" s="270"/>
      <c r="S28" s="270"/>
      <c r="T28" s="270"/>
      <c r="U28" s="270"/>
      <c r="V28" s="270"/>
      <c r="W28" s="270"/>
      <c r="X28" s="270"/>
      <c r="Y28" s="270"/>
      <c r="AA28" s="273"/>
      <c r="AC28" s="272"/>
      <c r="AE28" s="273"/>
      <c r="AG28" s="272"/>
      <c r="AI28" s="273"/>
      <c r="AK28" s="272"/>
    </row>
    <row r="29" spans="1:37" ht="15" customHeight="1">
      <c r="A29" s="270"/>
      <c r="B29" s="270"/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/>
      <c r="S29" s="270"/>
      <c r="T29" s="270"/>
      <c r="U29" s="270"/>
      <c r="V29" s="270"/>
      <c r="W29" s="270"/>
      <c r="X29" s="270"/>
      <c r="Y29" s="270"/>
      <c r="AA29" s="273"/>
      <c r="AC29" s="272"/>
      <c r="AE29" s="273"/>
      <c r="AG29" s="272"/>
      <c r="AI29" s="273"/>
      <c r="AK29" s="272"/>
    </row>
    <row r="30" spans="1:37" ht="15" customHeight="1">
      <c r="A30" s="270"/>
      <c r="B30" s="270"/>
      <c r="C30" s="270"/>
      <c r="D30" s="270"/>
      <c r="E30" s="270"/>
      <c r="F30" s="270"/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AA30" s="273"/>
      <c r="AC30" s="272"/>
      <c r="AE30" s="273"/>
      <c r="AG30" s="272"/>
      <c r="AI30" s="273"/>
      <c r="AK30" s="272"/>
    </row>
    <row r="31" spans="1:37" ht="15" customHeight="1">
      <c r="A31" s="270"/>
      <c r="B31" s="270"/>
      <c r="C31" s="270"/>
      <c r="D31" s="270"/>
      <c r="E31" s="270"/>
      <c r="F31" s="270"/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AA31" s="273"/>
      <c r="AC31" s="272"/>
      <c r="AE31" s="273"/>
      <c r="AG31" s="272"/>
      <c r="AI31" s="273"/>
      <c r="AK31" s="272"/>
    </row>
    <row r="32" spans="1:37" ht="15" customHeight="1">
      <c r="A32" s="270"/>
      <c r="B32" s="270"/>
      <c r="C32" s="270"/>
      <c r="D32" s="270"/>
      <c r="E32" s="270"/>
      <c r="F32" s="270"/>
      <c r="G32" s="270"/>
      <c r="H32" s="270"/>
      <c r="I32" s="270"/>
      <c r="J32" s="270"/>
      <c r="K32" s="270"/>
      <c r="L32" s="270"/>
      <c r="M32" s="270"/>
      <c r="N32" s="270"/>
      <c r="O32" s="270"/>
      <c r="P32" s="270"/>
      <c r="Q32" s="270"/>
      <c r="R32" s="270"/>
      <c r="S32" s="270"/>
      <c r="T32" s="270"/>
      <c r="U32" s="270"/>
      <c r="V32" s="270"/>
      <c r="W32" s="270"/>
      <c r="X32" s="270"/>
      <c r="Y32" s="270"/>
      <c r="AA32" s="273"/>
      <c r="AC32" s="272"/>
      <c r="AE32" s="273"/>
      <c r="AG32" s="272"/>
      <c r="AI32" s="273"/>
      <c r="AK32" s="272"/>
    </row>
    <row r="33" spans="1:39" ht="15" customHeight="1">
      <c r="A33" s="270"/>
      <c r="B33" s="270"/>
      <c r="C33" s="270"/>
      <c r="D33" s="270"/>
      <c r="E33" s="270"/>
      <c r="F33" s="270"/>
      <c r="G33" s="270"/>
      <c r="H33" s="270"/>
      <c r="I33" s="270"/>
      <c r="J33" s="270"/>
      <c r="K33" s="270"/>
      <c r="L33" s="270"/>
      <c r="M33" s="270"/>
      <c r="N33" s="270"/>
      <c r="O33" s="270"/>
      <c r="P33" s="270"/>
      <c r="Q33" s="270"/>
      <c r="R33" s="270"/>
      <c r="S33" s="270"/>
      <c r="T33" s="270"/>
      <c r="U33" s="270"/>
      <c r="V33" s="270"/>
      <c r="W33" s="270"/>
      <c r="X33" s="270"/>
      <c r="Y33" s="270"/>
      <c r="Z33" s="275" t="s">
        <v>215</v>
      </c>
      <c r="AA33" s="273"/>
      <c r="AC33" s="272"/>
      <c r="AD33" s="275" t="s">
        <v>216</v>
      </c>
      <c r="AE33" s="273"/>
      <c r="AG33" s="272"/>
      <c r="AH33" s="275" t="s">
        <v>217</v>
      </c>
      <c r="AI33" s="273"/>
      <c r="AK33" s="272"/>
    </row>
    <row r="34" spans="1:39" ht="15" customHeight="1" thickBot="1">
      <c r="A34" s="270"/>
      <c r="B34" s="270"/>
      <c r="C34" s="270"/>
      <c r="D34" s="270"/>
      <c r="E34" s="270"/>
      <c r="F34" s="270"/>
      <c r="G34" s="270"/>
      <c r="H34" s="270"/>
      <c r="I34" s="270"/>
      <c r="J34" s="270"/>
      <c r="K34" s="270"/>
      <c r="L34" s="270"/>
      <c r="M34" s="270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AA34" s="276">
        <v>2021</v>
      </c>
      <c r="AB34" s="276">
        <v>2022</v>
      </c>
      <c r="AC34" s="272"/>
      <c r="AE34" s="276">
        <v>2021</v>
      </c>
      <c r="AF34" s="276">
        <v>2022</v>
      </c>
      <c r="AG34" s="272"/>
      <c r="AI34" s="276">
        <v>2021</v>
      </c>
      <c r="AJ34" s="276">
        <v>2022</v>
      </c>
      <c r="AK34" s="272"/>
    </row>
    <row r="35" spans="1:39" ht="15" customHeight="1">
      <c r="A35" s="270"/>
      <c r="B35" s="270"/>
      <c r="C35" s="270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  <c r="Z35" s="272" t="s">
        <v>203</v>
      </c>
      <c r="AA35" s="273">
        <v>1.107712372789095E-2</v>
      </c>
      <c r="AB35" s="273">
        <v>1.3617729202092192E-2</v>
      </c>
      <c r="AC35" s="272"/>
      <c r="AD35" s="272" t="s">
        <v>203</v>
      </c>
      <c r="AE35" s="273">
        <v>5.7702178807125935E-2</v>
      </c>
      <c r="AF35" s="273">
        <v>-4.2899690826657774E-2</v>
      </c>
      <c r="AG35" s="272"/>
      <c r="AH35" s="272" t="s">
        <v>203</v>
      </c>
      <c r="AI35" s="273">
        <v>3.5561986624737897E-2</v>
      </c>
      <c r="AJ35" s="273">
        <v>-1.7596698122723069E-2</v>
      </c>
      <c r="AK35" s="272"/>
      <c r="AL35" s="277" t="s">
        <v>225</v>
      </c>
      <c r="AM35" s="278">
        <v>2022</v>
      </c>
    </row>
    <row r="36" spans="1:39" ht="15" customHeight="1" thickBot="1">
      <c r="A36" s="270"/>
      <c r="B36" s="270"/>
      <c r="C36" s="270"/>
      <c r="D36" s="270"/>
      <c r="E36" s="270"/>
      <c r="F36" s="270"/>
      <c r="G36" s="270"/>
      <c r="H36" s="270"/>
      <c r="I36" s="270"/>
      <c r="J36" s="270"/>
      <c r="K36" s="270"/>
      <c r="L36" s="270"/>
      <c r="M36" s="270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Y36" s="270"/>
      <c r="Z36" s="272" t="s">
        <v>204</v>
      </c>
      <c r="AA36" s="273">
        <v>-2.6407888128539979E-3</v>
      </c>
      <c r="AB36" s="273">
        <v>5.0830838375992473E-3</v>
      </c>
      <c r="AC36" s="272"/>
      <c r="AD36" s="272" t="s">
        <v>204</v>
      </c>
      <c r="AE36" s="273">
        <v>3.552762386362019E-2</v>
      </c>
      <c r="AF36" s="273">
        <v>-4.7422795923507836E-2</v>
      </c>
      <c r="AG36" s="272"/>
      <c r="AH36" s="272" t="s">
        <v>204</v>
      </c>
      <c r="AI36" s="273">
        <v>1.2245191833654018E-2</v>
      </c>
      <c r="AJ36" s="273">
        <v>-1.5256137090447481E-2</v>
      </c>
      <c r="AK36" s="272"/>
      <c r="AL36" s="279" t="s">
        <v>226</v>
      </c>
      <c r="AM36" s="280">
        <v>2021</v>
      </c>
    </row>
    <row r="37" spans="1:39" ht="15" customHeight="1">
      <c r="A37" s="270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72" t="s">
        <v>205</v>
      </c>
      <c r="AA37" s="273">
        <v>2.8855395171990778E-2</v>
      </c>
      <c r="AB37" s="273">
        <v>-1.284478356427286E-2</v>
      </c>
      <c r="AC37" s="272"/>
      <c r="AD37" s="272" t="s">
        <v>205</v>
      </c>
      <c r="AE37" s="273">
        <v>5.0681658217141885E-2</v>
      </c>
      <c r="AF37" s="273">
        <v>-5.55630587123494E-2</v>
      </c>
      <c r="AG37" s="272"/>
      <c r="AH37" s="272" t="s">
        <v>205</v>
      </c>
      <c r="AI37" s="273">
        <v>4.1217445412865886E-2</v>
      </c>
      <c r="AJ37" s="273">
        <v>-3.2306988207925116E-2</v>
      </c>
      <c r="AK37" s="272"/>
    </row>
    <row r="38" spans="1:39" ht="15" customHeight="1">
      <c r="A38" s="270"/>
      <c r="B38" s="270"/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  <c r="Z38" s="272" t="s">
        <v>206</v>
      </c>
      <c r="AA38" s="273">
        <v>6.8715312845533699E-2</v>
      </c>
      <c r="AB38" s="273">
        <v>-1.2023722822037683E-2</v>
      </c>
      <c r="AC38" s="272"/>
      <c r="AD38" s="272" t="s">
        <v>206</v>
      </c>
      <c r="AE38" s="273">
        <v>6.7634882360427612E-2</v>
      </c>
      <c r="AF38" s="273">
        <v>-5.2026269293068451E-2</v>
      </c>
      <c r="AG38" s="272"/>
      <c r="AH38" s="272" t="s">
        <v>206</v>
      </c>
      <c r="AI38" s="273">
        <v>6.8522051849220555E-2</v>
      </c>
      <c r="AJ38" s="273">
        <v>-2.7999117117938396E-2</v>
      </c>
      <c r="AK38" s="272"/>
    </row>
    <row r="39" spans="1:39" ht="15" customHeight="1">
      <c r="A39" s="270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2" t="s">
        <v>207</v>
      </c>
      <c r="AA39" s="273">
        <v>9.2903636992539868E-2</v>
      </c>
      <c r="AB39" s="273">
        <v>1.3513406253361638E-2</v>
      </c>
      <c r="AC39" s="272"/>
      <c r="AD39" s="272" t="s">
        <v>207</v>
      </c>
      <c r="AE39" s="273">
        <v>8.0935625370566977E-2</v>
      </c>
      <c r="AF39" s="273">
        <v>-2.376697641821451E-2</v>
      </c>
      <c r="AG39" s="272"/>
      <c r="AH39" s="272" t="s">
        <v>207</v>
      </c>
      <c r="AI39" s="273">
        <v>8.6158597028014441E-2</v>
      </c>
      <c r="AJ39" s="273">
        <v>8.4440500189259633E-4</v>
      </c>
      <c r="AK39" s="272"/>
    </row>
    <row r="40" spans="1:39" ht="15" customHeight="1">
      <c r="A40" s="270"/>
      <c r="B40" s="270"/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72" t="s">
        <v>208</v>
      </c>
      <c r="AA40" s="273">
        <v>0.10074488478716503</v>
      </c>
      <c r="AB40" s="273">
        <v>1.4873865078394033E-2</v>
      </c>
      <c r="AC40" s="272"/>
      <c r="AD40" s="272" t="s">
        <v>208</v>
      </c>
      <c r="AE40" s="273">
        <v>8.4121339467344292E-2</v>
      </c>
      <c r="AF40" s="273">
        <v>-2.3986076114950662E-2</v>
      </c>
      <c r="AG40" s="272"/>
      <c r="AH40" s="272" t="s">
        <v>208</v>
      </c>
      <c r="AI40" s="273">
        <v>9.8328483445521045E-2</v>
      </c>
      <c r="AJ40" s="273">
        <v>2.2550924456453457E-4</v>
      </c>
      <c r="AK40" s="272"/>
    </row>
    <row r="41" spans="1:39" ht="15" customHeight="1">
      <c r="A41" s="270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72" t="s">
        <v>209</v>
      </c>
      <c r="AA41" s="273">
        <v>9.4909456423107053E-2</v>
      </c>
      <c r="AB41" s="273">
        <v>1.2042047645319798E-2</v>
      </c>
      <c r="AC41" s="272"/>
      <c r="AD41" s="272" t="s">
        <v>209</v>
      </c>
      <c r="AE41" s="273">
        <v>7.7750834127204627E-2</v>
      </c>
      <c r="AF41" s="273">
        <v>-2.5859921395592948E-2</v>
      </c>
      <c r="AG41" s="272"/>
      <c r="AH41" s="272" t="s">
        <v>209</v>
      </c>
      <c r="AI41" s="273">
        <v>9.940200064407477E-2</v>
      </c>
      <c r="AJ41" s="273">
        <v>-3.2136817372885674E-3</v>
      </c>
      <c r="AK41" s="272"/>
    </row>
    <row r="42" spans="1:39" ht="15" customHeight="1">
      <c r="A42" s="270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72" t="s">
        <v>210</v>
      </c>
      <c r="AA42" s="273">
        <v>9.0290162283593392E-2</v>
      </c>
      <c r="AC42" s="272"/>
      <c r="AD42" s="272" t="s">
        <v>210</v>
      </c>
      <c r="AE42" s="273">
        <v>6.8637918315036045E-2</v>
      </c>
      <c r="AG42" s="272"/>
      <c r="AH42" s="272" t="s">
        <v>210</v>
      </c>
      <c r="AI42" s="273">
        <v>9.2844062944951983E-2</v>
      </c>
      <c r="AK42" s="272"/>
    </row>
    <row r="43" spans="1:39" ht="15" customHeight="1">
      <c r="A43" s="270"/>
      <c r="B43" s="270"/>
      <c r="C43" s="270"/>
      <c r="D43" s="270"/>
      <c r="E43" s="270"/>
      <c r="F43" s="270"/>
      <c r="G43" s="270"/>
      <c r="H43" s="270"/>
      <c r="I43" s="270"/>
      <c r="J43" s="270"/>
      <c r="K43" s="270"/>
      <c r="L43" s="270"/>
      <c r="M43" s="270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  <c r="Z43" s="272" t="s">
        <v>211</v>
      </c>
      <c r="AA43" s="273">
        <v>8.2150303625241602E-2</v>
      </c>
      <c r="AC43" s="272"/>
      <c r="AD43" s="272" t="s">
        <v>211</v>
      </c>
      <c r="AE43" s="273">
        <v>5.6846746119525449E-2</v>
      </c>
      <c r="AG43" s="272"/>
      <c r="AH43" s="272" t="s">
        <v>211</v>
      </c>
      <c r="AI43" s="273">
        <v>8.5496124241785196E-2</v>
      </c>
      <c r="AK43" s="272"/>
    </row>
    <row r="44" spans="1:39" ht="15" customHeight="1">
      <c r="A44" s="270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72" t="s">
        <v>212</v>
      </c>
      <c r="AA44" s="273">
        <v>7.0817381667195894E-2</v>
      </c>
      <c r="AC44" s="272"/>
      <c r="AD44" s="272" t="s">
        <v>212</v>
      </c>
      <c r="AE44" s="273">
        <v>4.1841214184188825E-2</v>
      </c>
      <c r="AG44" s="272"/>
      <c r="AH44" s="272" t="s">
        <v>212</v>
      </c>
      <c r="AI44" s="273">
        <v>7.0526888604864404E-2</v>
      </c>
      <c r="AK44" s="272"/>
    </row>
    <row r="45" spans="1:39" ht="15" customHeight="1">
      <c r="A45" s="270"/>
      <c r="B45" s="270"/>
      <c r="C45" s="270"/>
      <c r="D45" s="270"/>
      <c r="E45" s="270"/>
      <c r="F45" s="270"/>
      <c r="G45" s="270"/>
      <c r="H45" s="270"/>
      <c r="I45" s="270"/>
      <c r="J45" s="270"/>
      <c r="K45" s="270"/>
      <c r="L45" s="270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  <c r="Z45" s="272" t="s">
        <v>213</v>
      </c>
      <c r="AA45" s="273">
        <v>6.1954659598844726E-2</v>
      </c>
      <c r="AC45" s="272"/>
      <c r="AD45" s="272" t="s">
        <v>213</v>
      </c>
      <c r="AE45" s="273">
        <v>3.0319697512395861E-2</v>
      </c>
      <c r="AG45" s="272"/>
      <c r="AH45" s="272" t="s">
        <v>213</v>
      </c>
      <c r="AI45" s="273">
        <v>6.2552353605993996E-2</v>
      </c>
      <c r="AK45" s="272"/>
    </row>
    <row r="46" spans="1:39" ht="15" customHeight="1">
      <c r="A46" s="270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72" t="s">
        <v>214</v>
      </c>
      <c r="AA46" s="273">
        <v>5.6370216489294196E-2</v>
      </c>
      <c r="AC46" s="272"/>
      <c r="AD46" s="272" t="s">
        <v>214</v>
      </c>
      <c r="AE46" s="273">
        <v>2.2421777253976812E-2</v>
      </c>
      <c r="AG46" s="272"/>
      <c r="AH46" s="272" t="s">
        <v>214</v>
      </c>
      <c r="AI46" s="273">
        <v>5.6038250010495713E-2</v>
      </c>
      <c r="AK46" s="272"/>
    </row>
    <row r="47" spans="1:39" ht="15" customHeight="1">
      <c r="A47" s="270"/>
      <c r="B47" s="270"/>
      <c r="C47" s="270"/>
      <c r="D47" s="270"/>
      <c r="E47" s="270"/>
      <c r="F47" s="270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</row>
    <row r="48" spans="1:39" ht="15" customHeight="1">
      <c r="A48" s="270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</row>
    <row r="49" spans="1:25" ht="15" customHeight="1">
      <c r="A49" s="270"/>
      <c r="B49" s="270"/>
      <c r="C49" s="270"/>
      <c r="D49" s="270"/>
      <c r="E49" s="270"/>
      <c r="F49" s="270"/>
      <c r="G49" s="270"/>
      <c r="H49" s="270"/>
      <c r="I49" s="270"/>
      <c r="J49" s="270"/>
      <c r="K49" s="270"/>
      <c r="L49" s="270"/>
      <c r="M49" s="270"/>
      <c r="N49" s="270"/>
      <c r="O49" s="270"/>
      <c r="P49" s="270"/>
      <c r="Q49" s="270"/>
      <c r="R49" s="270"/>
      <c r="S49" s="270"/>
      <c r="T49" s="270"/>
      <c r="U49" s="270"/>
      <c r="V49" s="270"/>
      <c r="W49" s="270"/>
      <c r="X49" s="270"/>
      <c r="Y49" s="270"/>
    </row>
    <row r="50" spans="1:25" ht="15" customHeight="1">
      <c r="A50" s="270"/>
      <c r="B50" s="270"/>
      <c r="C50" s="270"/>
      <c r="D50" s="270"/>
      <c r="E50" s="270"/>
      <c r="F50" s="270"/>
      <c r="G50" s="270"/>
      <c r="H50" s="270"/>
      <c r="I50" s="270"/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</row>
    <row r="51" spans="1:25" ht="15" customHeight="1">
      <c r="A51" s="270"/>
      <c r="B51" s="270"/>
      <c r="C51" s="270"/>
      <c r="D51" s="270"/>
      <c r="E51" s="270"/>
      <c r="F51" s="270"/>
      <c r="G51" s="270"/>
      <c r="H51" s="270"/>
      <c r="I51" s="270"/>
      <c r="J51" s="270"/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</row>
    <row r="52" spans="1:25" ht="15" customHeight="1">
      <c r="A52" s="270"/>
      <c r="B52" s="270"/>
      <c r="C52" s="270"/>
      <c r="D52" s="270"/>
      <c r="E52" s="270"/>
      <c r="F52" s="270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270"/>
      <c r="U52" s="270"/>
      <c r="V52" s="270"/>
      <c r="W52" s="270"/>
      <c r="X52" s="270"/>
      <c r="Y52" s="270"/>
    </row>
    <row r="53" spans="1:25" ht="15" customHeight="1">
      <c r="A53" s="270"/>
      <c r="B53" s="270"/>
      <c r="C53" s="270"/>
      <c r="D53" s="270"/>
      <c r="E53" s="270"/>
      <c r="F53" s="270"/>
      <c r="G53" s="270"/>
      <c r="H53" s="270"/>
      <c r="I53" s="270"/>
      <c r="J53" s="270"/>
      <c r="K53" s="270"/>
      <c r="L53" s="270"/>
      <c r="M53" s="270"/>
      <c r="N53" s="270"/>
      <c r="O53" s="270"/>
      <c r="P53" s="270"/>
      <c r="Q53" s="270"/>
      <c r="R53" s="270"/>
      <c r="S53" s="270"/>
      <c r="T53" s="270"/>
      <c r="U53" s="270"/>
      <c r="V53" s="270"/>
      <c r="W53" s="270"/>
      <c r="X53" s="270"/>
      <c r="Y53" s="270"/>
    </row>
    <row r="54" spans="1:25" ht="15" customHeight="1">
      <c r="A54" s="270"/>
      <c r="B54" s="270"/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</row>
    <row r="55" spans="1:25" ht="15" customHeight="1">
      <c r="A55" s="270"/>
      <c r="B55" s="270"/>
      <c r="C55" s="270"/>
      <c r="D55" s="270"/>
      <c r="E55" s="270"/>
      <c r="F55" s="270"/>
      <c r="G55" s="270"/>
      <c r="H55" s="270"/>
      <c r="I55" s="270"/>
      <c r="J55" s="270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</row>
    <row r="56" spans="1:25" ht="15" customHeight="1">
      <c r="A56" s="270"/>
      <c r="B56" s="270"/>
      <c r="C56" s="270"/>
      <c r="D56" s="270"/>
      <c r="E56" s="270"/>
      <c r="F56" s="270"/>
      <c r="G56" s="270"/>
      <c r="H56" s="270"/>
      <c r="I56" s="270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  <c r="Y56" s="270"/>
    </row>
    <row r="57" spans="1:25" ht="15" customHeight="1">
      <c r="A57" s="270"/>
      <c r="B57" s="270"/>
      <c r="C57" s="270"/>
      <c r="D57" s="270"/>
      <c r="E57" s="270"/>
      <c r="F57" s="270"/>
      <c r="G57" s="270"/>
      <c r="H57" s="270"/>
      <c r="I57" s="270"/>
      <c r="J57" s="270"/>
      <c r="K57" s="270"/>
      <c r="L57" s="270"/>
      <c r="M57" s="270"/>
      <c r="N57" s="270"/>
      <c r="O57" s="270"/>
      <c r="P57" s="270"/>
      <c r="Q57" s="270"/>
      <c r="R57" s="270"/>
      <c r="S57" s="270"/>
      <c r="T57" s="270"/>
      <c r="U57" s="270"/>
      <c r="V57" s="270"/>
      <c r="W57" s="270"/>
      <c r="X57" s="270"/>
      <c r="Y57" s="270"/>
    </row>
    <row r="58" spans="1:25" ht="15" customHeight="1">
      <c r="A58" s="270"/>
      <c r="B58" s="270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</row>
    <row r="59" spans="1:25" ht="15" customHeight="1">
      <c r="A59" s="270"/>
      <c r="B59" s="270"/>
      <c r="C59" s="270"/>
      <c r="D59" s="270"/>
      <c r="E59" s="270"/>
      <c r="F59" s="270"/>
      <c r="G59" s="270"/>
      <c r="H59" s="270"/>
      <c r="I59" s="270"/>
      <c r="J59" s="270"/>
      <c r="K59" s="270"/>
      <c r="L59" s="270"/>
      <c r="M59" s="270"/>
      <c r="N59" s="270"/>
      <c r="O59" s="270"/>
      <c r="P59" s="270"/>
      <c r="Q59" s="270"/>
      <c r="R59" s="270"/>
      <c r="S59" s="270"/>
      <c r="T59" s="270"/>
      <c r="U59" s="270"/>
      <c r="V59" s="270"/>
      <c r="W59" s="270"/>
      <c r="X59" s="270"/>
      <c r="Y59" s="270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72CDD-3A9C-4446-B322-883F84982742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65" customWidth="1"/>
    <col min="2" max="8" width="11.5703125" style="165" customWidth="1"/>
    <col min="9" max="9" width="3.7109375" style="165" customWidth="1"/>
    <col min="10" max="16" width="11.5703125" style="165" customWidth="1"/>
    <col min="17" max="17" width="3.7109375" style="165" customWidth="1"/>
    <col min="18" max="24" width="11.5703125" style="165" customWidth="1"/>
    <col min="25" max="25" width="11.5703125" style="262" customWidth="1"/>
    <col min="26" max="27" width="12.85546875" style="262" customWidth="1"/>
    <col min="28" max="28" width="12.85546875" style="53" customWidth="1"/>
    <col min="29" max="29" width="12.85546875" style="263" customWidth="1"/>
    <col min="30" max="31" width="12.85546875" style="53" customWidth="1"/>
    <col min="32" max="32" width="12.85546875" style="263" customWidth="1"/>
    <col min="33" max="34" width="12.85546875" style="53" customWidth="1"/>
    <col min="35" max="35" width="12.85546875" style="263" customWidth="1"/>
    <col min="36" max="41" width="12.85546875" style="53" customWidth="1"/>
    <col min="42" max="45" width="12.85546875" style="262" customWidth="1"/>
    <col min="46" max="63" width="12.85546875" style="165" customWidth="1"/>
    <col min="64" max="16384" width="11.42578125" style="165"/>
  </cols>
  <sheetData>
    <row r="1" spans="1:42" ht="26.25">
      <c r="B1" s="260" t="s">
        <v>227</v>
      </c>
      <c r="C1" s="261"/>
      <c r="D1" s="261"/>
      <c r="E1" s="261"/>
      <c r="F1" s="261"/>
      <c r="G1" s="261"/>
      <c r="H1" s="261"/>
      <c r="J1" s="46"/>
      <c r="K1" s="46"/>
      <c r="L1" s="46"/>
      <c r="M1" s="46"/>
      <c r="N1" s="46"/>
      <c r="O1" s="46"/>
      <c r="P1" s="46"/>
      <c r="Q1" s="46"/>
      <c r="R1" s="46"/>
      <c r="S1" s="46"/>
      <c r="T1" s="261"/>
      <c r="U1" s="261"/>
      <c r="V1" s="261"/>
      <c r="W1" s="261"/>
      <c r="X1" s="261"/>
      <c r="Z1" s="262" t="s">
        <v>197</v>
      </c>
      <c r="AB1" s="53" t="s">
        <v>228</v>
      </c>
    </row>
    <row r="2" spans="1:42" ht="15" customHeight="1">
      <c r="A2" s="46"/>
      <c r="B2" s="261"/>
      <c r="C2" s="261"/>
      <c r="D2" s="261"/>
      <c r="E2" s="261"/>
      <c r="F2" s="261"/>
      <c r="G2" s="261"/>
      <c r="H2" s="261"/>
      <c r="J2" s="46"/>
      <c r="K2" s="46"/>
      <c r="L2" s="46"/>
      <c r="M2" s="46"/>
      <c r="N2" s="46"/>
      <c r="O2" s="46"/>
      <c r="P2" s="46"/>
      <c r="Q2" s="46"/>
      <c r="R2" s="46"/>
      <c r="S2" s="46"/>
      <c r="T2" s="261"/>
      <c r="U2" s="261"/>
      <c r="V2" s="261"/>
      <c r="W2" s="261"/>
      <c r="X2" s="261"/>
      <c r="Z2" s="262" t="s">
        <v>198</v>
      </c>
      <c r="AB2" s="53" t="s">
        <v>229</v>
      </c>
    </row>
    <row r="3" spans="1:42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Z3" s="262" t="s">
        <v>199</v>
      </c>
      <c r="AB3" s="53" t="s">
        <v>230</v>
      </c>
    </row>
    <row r="4" spans="1:42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AB4" s="53" t="s">
        <v>231</v>
      </c>
    </row>
    <row r="5" spans="1:42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AB5" s="53" t="s">
        <v>232</v>
      </c>
    </row>
    <row r="6" spans="1:42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65" t="s">
        <v>172</v>
      </c>
      <c r="Z6" s="266" t="s">
        <v>200</v>
      </c>
      <c r="AA6" s="266"/>
    </row>
    <row r="7" spans="1:42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AA7" s="267">
        <v>2019</v>
      </c>
      <c r="AB7" s="281" t="s">
        <v>200</v>
      </c>
      <c r="AE7" s="281" t="s">
        <v>201</v>
      </c>
      <c r="AH7" s="281" t="s">
        <v>202</v>
      </c>
      <c r="AP7" s="267">
        <v>2022</v>
      </c>
    </row>
    <row r="8" spans="1:42" ht="15" customHeight="1" thickBo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Z8" s="262" t="s">
        <v>203</v>
      </c>
      <c r="AA8" s="268">
        <v>46820440</v>
      </c>
      <c r="AP8" s="268">
        <v>8185760</v>
      </c>
    </row>
    <row r="9" spans="1:42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Z9" s="262" t="s">
        <v>204</v>
      </c>
      <c r="AA9" s="268">
        <v>44583561</v>
      </c>
      <c r="AB9" s="282">
        <v>44317</v>
      </c>
      <c r="AC9" s="263">
        <v>522.706906</v>
      </c>
      <c r="AE9" s="282">
        <v>44317</v>
      </c>
      <c r="AF9" s="263">
        <v>161.265244</v>
      </c>
      <c r="AH9" s="282">
        <v>44317</v>
      </c>
      <c r="AI9" s="263">
        <v>79.880838999999995</v>
      </c>
      <c r="AK9" s="283" t="s">
        <v>223</v>
      </c>
      <c r="AL9" s="284">
        <v>2022</v>
      </c>
      <c r="AP9" s="268">
        <v>7406116</v>
      </c>
    </row>
    <row r="10" spans="1:42" ht="15" customHeight="1" thickBo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Z10" s="262" t="s">
        <v>205</v>
      </c>
      <c r="AA10" s="268">
        <v>48353601</v>
      </c>
      <c r="AB10" s="282">
        <v>44348</v>
      </c>
      <c r="AC10" s="263">
        <v>527.37724200000002</v>
      </c>
      <c r="AE10" s="282">
        <v>44348</v>
      </c>
      <c r="AF10" s="263">
        <v>161.762745</v>
      </c>
      <c r="AH10" s="282">
        <v>44348</v>
      </c>
      <c r="AI10" s="263">
        <v>80.977176999999998</v>
      </c>
      <c r="AK10" s="285" t="s">
        <v>233</v>
      </c>
      <c r="AL10" s="286">
        <v>2021</v>
      </c>
      <c r="AP10" s="268">
        <v>6819146</v>
      </c>
    </row>
    <row r="11" spans="1:42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Z11" s="262" t="s">
        <v>206</v>
      </c>
      <c r="AA11" s="268">
        <v>46400443</v>
      </c>
      <c r="AB11" s="282">
        <v>44378</v>
      </c>
      <c r="AC11" s="263">
        <v>531.21098400000005</v>
      </c>
      <c r="AE11" s="282">
        <v>44378</v>
      </c>
      <c r="AF11" s="263">
        <v>162.63255899999999</v>
      </c>
      <c r="AH11" s="282">
        <v>44378</v>
      </c>
      <c r="AI11" s="263">
        <v>82.306852000000006</v>
      </c>
      <c r="AP11" s="268">
        <v>7881967</v>
      </c>
    </row>
    <row r="12" spans="1:42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Z12" s="262" t="s">
        <v>207</v>
      </c>
      <c r="AA12" s="268">
        <v>51071331</v>
      </c>
      <c r="AB12" s="282">
        <v>44409</v>
      </c>
      <c r="AC12" s="263">
        <v>537.04507799999999</v>
      </c>
      <c r="AE12" s="282">
        <v>44409</v>
      </c>
      <c r="AF12" s="263">
        <v>165.14293799999999</v>
      </c>
      <c r="AH12" s="282">
        <v>44409</v>
      </c>
      <c r="AI12" s="263">
        <v>84.045151000000004</v>
      </c>
      <c r="AP12" s="268">
        <v>8087600</v>
      </c>
    </row>
    <row r="13" spans="1:42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Z13" s="262" t="s">
        <v>208</v>
      </c>
      <c r="AA13" s="268">
        <v>47139627</v>
      </c>
      <c r="AB13" s="282">
        <v>44440</v>
      </c>
      <c r="AC13" s="263">
        <v>538.74828400000001</v>
      </c>
      <c r="AE13" s="282">
        <v>44440</v>
      </c>
      <c r="AF13" s="263">
        <v>166.10875799999999</v>
      </c>
      <c r="AH13" s="282">
        <v>44440</v>
      </c>
      <c r="AI13" s="263">
        <v>84.124979999999994</v>
      </c>
      <c r="AP13" s="268">
        <v>7884812</v>
      </c>
    </row>
    <row r="14" spans="1:42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Z14" s="262" t="s">
        <v>209</v>
      </c>
      <c r="AA14" s="268">
        <v>48818378</v>
      </c>
      <c r="AB14" s="282">
        <v>44470</v>
      </c>
      <c r="AC14" s="263">
        <v>539.75075300000003</v>
      </c>
      <c r="AE14" s="282">
        <v>44470</v>
      </c>
      <c r="AF14" s="263">
        <v>167.314605</v>
      </c>
      <c r="AH14" s="282">
        <v>44470</v>
      </c>
      <c r="AI14" s="263">
        <v>84.137287999999998</v>
      </c>
      <c r="AP14" s="268">
        <v>7117785</v>
      </c>
    </row>
    <row r="15" spans="1:42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Z15" s="262" t="s">
        <v>210</v>
      </c>
      <c r="AA15" s="268">
        <v>48198107</v>
      </c>
      <c r="AB15" s="282">
        <v>44501</v>
      </c>
      <c r="AC15" s="263">
        <v>541.77923399999997</v>
      </c>
      <c r="AE15" s="282">
        <v>44501</v>
      </c>
      <c r="AF15" s="263">
        <v>169.77769900000001</v>
      </c>
      <c r="AH15" s="282">
        <v>44501</v>
      </c>
      <c r="AI15" s="263">
        <v>83.789527000000007</v>
      </c>
      <c r="AP15" s="268"/>
    </row>
    <row r="16" spans="1:42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Z16" s="262" t="s">
        <v>211</v>
      </c>
      <c r="AA16" s="268">
        <v>46635887</v>
      </c>
      <c r="AB16" s="282">
        <v>44531</v>
      </c>
      <c r="AC16" s="263">
        <v>544.40165500000001</v>
      </c>
      <c r="AE16" s="282">
        <v>44531</v>
      </c>
      <c r="AF16" s="263">
        <v>170.85990699999999</v>
      </c>
      <c r="AH16" s="282">
        <v>44531</v>
      </c>
      <c r="AI16" s="263">
        <v>84.980694999999997</v>
      </c>
      <c r="AP16" s="268"/>
    </row>
    <row r="17" spans="1:42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Z17" s="262" t="s">
        <v>212</v>
      </c>
      <c r="AA17" s="268">
        <v>48624088</v>
      </c>
      <c r="AB17" s="282">
        <v>44562</v>
      </c>
      <c r="AC17" s="263">
        <v>548.66491099999996</v>
      </c>
      <c r="AE17" s="282">
        <v>44562</v>
      </c>
      <c r="AF17" s="263">
        <v>172.822993</v>
      </c>
      <c r="AH17" s="282">
        <v>44562</v>
      </c>
      <c r="AI17" s="263">
        <v>86.689920000000001</v>
      </c>
      <c r="AP17" s="268"/>
    </row>
    <row r="18" spans="1:42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Z18" s="262" t="s">
        <v>213</v>
      </c>
      <c r="AA18" s="268">
        <v>43594127</v>
      </c>
      <c r="AB18" s="282">
        <v>44593</v>
      </c>
      <c r="AC18" s="263">
        <v>552.14293599999996</v>
      </c>
      <c r="AE18" s="282">
        <v>44593</v>
      </c>
      <c r="AF18" s="263">
        <v>174.63856899999999</v>
      </c>
      <c r="AH18" s="282">
        <v>44593</v>
      </c>
      <c r="AI18" s="263">
        <v>88.001256999999995</v>
      </c>
      <c r="AP18" s="268"/>
    </row>
    <row r="19" spans="1:42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Z19" s="262" t="s">
        <v>214</v>
      </c>
      <c r="AA19" s="268">
        <v>43965686</v>
      </c>
      <c r="AB19" s="282">
        <v>44621</v>
      </c>
      <c r="AC19" s="263">
        <v>551.66938400000004</v>
      </c>
      <c r="AE19" s="282">
        <v>44621</v>
      </c>
      <c r="AF19" s="263">
        <v>175.33267499999999</v>
      </c>
      <c r="AH19" s="282">
        <v>44621</v>
      </c>
      <c r="AI19" s="263">
        <v>87.711380000000005</v>
      </c>
      <c r="AP19" s="268"/>
    </row>
    <row r="20" spans="1:42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AB20" s="282">
        <v>44652</v>
      </c>
      <c r="AC20" s="263">
        <v>554.72084099999995</v>
      </c>
      <c r="AE20" s="282">
        <v>44652</v>
      </c>
      <c r="AF20" s="263">
        <v>177.67643899999999</v>
      </c>
      <c r="AH20" s="282">
        <v>44652</v>
      </c>
      <c r="AI20" s="263">
        <v>88.352429000000001</v>
      </c>
      <c r="AP20" s="268"/>
    </row>
    <row r="21" spans="1:42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AB21" s="282">
        <v>44682</v>
      </c>
      <c r="AC21" s="263">
        <v>560.560295</v>
      </c>
      <c r="AE21" s="282">
        <v>44682</v>
      </c>
      <c r="AF21" s="263">
        <v>179.30379099999999</v>
      </c>
      <c r="AH21" s="282">
        <v>44682</v>
      </c>
      <c r="AI21" s="263">
        <v>89.661679000000007</v>
      </c>
    </row>
    <row r="22" spans="1:42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AB22" s="282">
        <v>44714</v>
      </c>
      <c r="AC22" s="263">
        <v>563.88575800000001</v>
      </c>
      <c r="AE22" s="282">
        <v>44714</v>
      </c>
      <c r="AF22" s="263">
        <v>180.98386099999999</v>
      </c>
      <c r="AH22" s="282">
        <v>44714</v>
      </c>
      <c r="AI22" s="263">
        <v>90.556487000000004</v>
      </c>
    </row>
    <row r="23" spans="1:42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AB23" s="282">
        <v>44746</v>
      </c>
      <c r="AC23" s="263">
        <v>565.98780199999999</v>
      </c>
      <c r="AE23" s="282">
        <v>44746</v>
      </c>
      <c r="AF23" s="263">
        <v>182.73262700000001</v>
      </c>
      <c r="AH23" s="282">
        <v>44746</v>
      </c>
      <c r="AI23" s="263">
        <v>90.760827000000006</v>
      </c>
    </row>
    <row r="24" spans="1:42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AB24" s="282">
        <v>44778</v>
      </c>
      <c r="AC24" s="263">
        <v>564.38430900000003</v>
      </c>
      <c r="AE24" s="282">
        <v>44778</v>
      </c>
      <c r="AF24" s="263">
        <v>181.57939099999999</v>
      </c>
      <c r="AH24" s="282">
        <v>44778</v>
      </c>
      <c r="AI24" s="263">
        <v>90.884389999999996</v>
      </c>
    </row>
    <row r="25" spans="1:42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AB25" s="287"/>
      <c r="AE25" s="287"/>
      <c r="AH25" s="287"/>
    </row>
    <row r="26" spans="1:42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AB26" s="287"/>
      <c r="AE26" s="287"/>
      <c r="AH26" s="287"/>
    </row>
    <row r="27" spans="1:42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AB27" s="287"/>
      <c r="AE27" s="287"/>
      <c r="AH27" s="287"/>
    </row>
    <row r="28" spans="1:42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AB28" s="287"/>
      <c r="AE28" s="287"/>
      <c r="AH28" s="287"/>
    </row>
    <row r="29" spans="1:42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AB29" s="287"/>
      <c r="AE29" s="287"/>
      <c r="AH29" s="287"/>
    </row>
    <row r="30" spans="1:42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AB30" s="287"/>
      <c r="AE30" s="287"/>
      <c r="AH30" s="287"/>
    </row>
    <row r="31" spans="1:42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AB31" s="287"/>
      <c r="AE31" s="287"/>
      <c r="AH31" s="287"/>
    </row>
    <row r="32" spans="1:42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AB32" s="287"/>
      <c r="AE32" s="287"/>
      <c r="AH32" s="287"/>
    </row>
    <row r="33" spans="1:42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Z33" s="266" t="s">
        <v>215</v>
      </c>
      <c r="AA33" s="266"/>
    </row>
    <row r="34" spans="1:42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AA34" s="267">
        <v>2019</v>
      </c>
      <c r="AB34" s="281" t="s">
        <v>215</v>
      </c>
      <c r="AE34" s="281" t="s">
        <v>216</v>
      </c>
      <c r="AH34" s="281" t="s">
        <v>234</v>
      </c>
      <c r="AP34" s="267">
        <v>2022</v>
      </c>
    </row>
    <row r="35" spans="1:42" ht="15" customHeight="1" thickBo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Z35" s="262" t="s">
        <v>203</v>
      </c>
      <c r="AA35" s="268">
        <v>21616722</v>
      </c>
      <c r="AP35" s="268">
        <v>1460985</v>
      </c>
    </row>
    <row r="36" spans="1:42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Z36" s="262" t="s">
        <v>204</v>
      </c>
      <c r="AA36" s="268">
        <v>21387737</v>
      </c>
      <c r="AB36" s="282">
        <v>44317</v>
      </c>
      <c r="AC36" s="263">
        <v>271.17265500000002</v>
      </c>
      <c r="AE36" s="282">
        <v>44317</v>
      </c>
      <c r="AF36" s="263">
        <v>199.80040500000001</v>
      </c>
      <c r="AH36" s="282">
        <v>44317</v>
      </c>
      <c r="AI36" s="263">
        <v>17.345535000000002</v>
      </c>
      <c r="AK36" s="283" t="s">
        <v>225</v>
      </c>
      <c r="AL36" s="284">
        <v>2022</v>
      </c>
      <c r="AP36" s="268">
        <v>1349473</v>
      </c>
    </row>
    <row r="37" spans="1:42" ht="15" customHeight="1" thickBo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Z37" s="262" t="s">
        <v>205</v>
      </c>
      <c r="AA37" s="268">
        <v>23910619</v>
      </c>
      <c r="AB37" s="282">
        <v>44348</v>
      </c>
      <c r="AC37" s="263">
        <v>274.06256999999999</v>
      </c>
      <c r="AE37" s="282">
        <v>44348</v>
      </c>
      <c r="AF37" s="263">
        <v>201.31011799999999</v>
      </c>
      <c r="AH37" s="282">
        <v>44348</v>
      </c>
      <c r="AI37" s="263">
        <v>17.552098999999998</v>
      </c>
      <c r="AK37" s="285" t="s">
        <v>235</v>
      </c>
      <c r="AL37" s="286">
        <v>2021</v>
      </c>
      <c r="AP37" s="268">
        <v>1386654</v>
      </c>
    </row>
    <row r="38" spans="1:42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Z38" s="262" t="s">
        <v>206</v>
      </c>
      <c r="AA38" s="268">
        <v>23932607</v>
      </c>
      <c r="AB38" s="282">
        <v>44378</v>
      </c>
      <c r="AC38" s="263">
        <v>275.44546300000002</v>
      </c>
      <c r="AE38" s="282">
        <v>44378</v>
      </c>
      <c r="AF38" s="263">
        <v>201.99906300000001</v>
      </c>
      <c r="AH38" s="282">
        <v>44378</v>
      </c>
      <c r="AI38" s="263">
        <v>17.700386000000002</v>
      </c>
      <c r="AP38" s="268">
        <v>1474935</v>
      </c>
    </row>
    <row r="39" spans="1:42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Z39" s="262" t="s">
        <v>207</v>
      </c>
      <c r="AA39" s="268">
        <v>25421795</v>
      </c>
      <c r="AB39" s="282">
        <v>44409</v>
      </c>
      <c r="AC39" s="263">
        <v>276.747367</v>
      </c>
      <c r="AE39" s="282">
        <v>44409</v>
      </c>
      <c r="AF39" s="263">
        <v>202.157746</v>
      </c>
      <c r="AH39" s="282">
        <v>44409</v>
      </c>
      <c r="AI39" s="263">
        <v>17.774260999999999</v>
      </c>
      <c r="AP39" s="268">
        <v>1604300</v>
      </c>
    </row>
    <row r="40" spans="1:42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Z40" s="262" t="s">
        <v>208</v>
      </c>
      <c r="AA40" s="268">
        <v>23125768</v>
      </c>
      <c r="AB40" s="282">
        <v>44440</v>
      </c>
      <c r="AC40" s="263">
        <v>277.17386299999998</v>
      </c>
      <c r="AE40" s="282">
        <v>44440</v>
      </c>
      <c r="AF40" s="263">
        <v>201.62899400000001</v>
      </c>
      <c r="AH40" s="282">
        <v>44440</v>
      </c>
      <c r="AI40" s="263">
        <v>17.816631999999998</v>
      </c>
      <c r="AP40" s="268">
        <v>1474713</v>
      </c>
    </row>
    <row r="41" spans="1:42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Z41" s="262" t="s">
        <v>209</v>
      </c>
      <c r="AA41" s="268">
        <v>24306034</v>
      </c>
      <c r="AB41" s="282">
        <v>44470</v>
      </c>
      <c r="AC41" s="263">
        <v>276.67334599999998</v>
      </c>
      <c r="AE41" s="282">
        <v>44470</v>
      </c>
      <c r="AF41" s="263">
        <v>200.251473</v>
      </c>
      <c r="AH41" s="282">
        <v>44470</v>
      </c>
      <c r="AI41" s="263">
        <v>17.741454999999998</v>
      </c>
      <c r="AP41" s="268">
        <v>1518965</v>
      </c>
    </row>
    <row r="42" spans="1:42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Z42" s="262" t="s">
        <v>210</v>
      </c>
      <c r="AA42" s="268">
        <v>21902550</v>
      </c>
      <c r="AB42" s="282">
        <v>44501</v>
      </c>
      <c r="AC42" s="263">
        <v>276.22528</v>
      </c>
      <c r="AE42" s="282">
        <v>44501</v>
      </c>
      <c r="AF42" s="263">
        <v>198.95327700000001</v>
      </c>
      <c r="AH42" s="282">
        <v>44501</v>
      </c>
      <c r="AI42" s="263">
        <v>17.724955000000001</v>
      </c>
      <c r="AP42" s="268"/>
    </row>
    <row r="43" spans="1:42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Z43" s="262" t="s">
        <v>211</v>
      </c>
      <c r="AA43" s="268">
        <v>21969911</v>
      </c>
      <c r="AB43" s="282">
        <v>44531</v>
      </c>
      <c r="AC43" s="263">
        <v>276.19818800000002</v>
      </c>
      <c r="AE43" s="282">
        <v>44531</v>
      </c>
      <c r="AF43" s="263">
        <v>197.95181099999999</v>
      </c>
      <c r="AH43" s="282">
        <v>44531</v>
      </c>
      <c r="AI43" s="263">
        <v>17.709254999999999</v>
      </c>
      <c r="AP43" s="268"/>
    </row>
    <row r="44" spans="1:42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Z44" s="262" t="s">
        <v>212</v>
      </c>
      <c r="AA44" s="268">
        <v>23848860</v>
      </c>
      <c r="AB44" s="282">
        <v>44562</v>
      </c>
      <c r="AC44" s="263">
        <v>276.49715800000001</v>
      </c>
      <c r="AE44" s="282">
        <v>44562</v>
      </c>
      <c r="AF44" s="263">
        <v>197.236662</v>
      </c>
      <c r="AH44" s="282">
        <v>44562</v>
      </c>
      <c r="AI44" s="263">
        <v>17.683085999999999</v>
      </c>
      <c r="AP44" s="268"/>
    </row>
    <row r="45" spans="1:42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Z45" s="262" t="s">
        <v>213</v>
      </c>
      <c r="AA45" s="268">
        <v>21694089</v>
      </c>
      <c r="AB45" s="282">
        <v>44593</v>
      </c>
      <c r="AC45" s="263">
        <v>276.41863699999999</v>
      </c>
      <c r="AE45" s="282">
        <v>44593</v>
      </c>
      <c r="AF45" s="263">
        <v>196.424744</v>
      </c>
      <c r="AH45" s="282">
        <v>44593</v>
      </c>
      <c r="AI45" s="263">
        <v>17.665714000000001</v>
      </c>
      <c r="AP45" s="268"/>
    </row>
    <row r="46" spans="1:42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Z46" s="262" t="s">
        <v>214</v>
      </c>
      <c r="AA46" s="268">
        <v>20944890</v>
      </c>
      <c r="AB46" s="282">
        <v>44621</v>
      </c>
      <c r="AC46" s="263">
        <v>275.33436399999999</v>
      </c>
      <c r="AE46" s="282">
        <v>44621</v>
      </c>
      <c r="AF46" s="263">
        <v>195.23077799999999</v>
      </c>
      <c r="AH46" s="282">
        <v>44621</v>
      </c>
      <c r="AI46" s="263">
        <v>17.569132</v>
      </c>
      <c r="AP46" s="268"/>
    </row>
    <row r="47" spans="1:42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AB47" s="282">
        <v>44652</v>
      </c>
      <c r="AC47" s="263">
        <v>275.10316799999998</v>
      </c>
      <c r="AE47" s="282">
        <v>44652</v>
      </c>
      <c r="AF47" s="263">
        <v>194.50659300000001</v>
      </c>
      <c r="AH47" s="282">
        <v>44652</v>
      </c>
      <c r="AI47" s="263">
        <v>17.545867999999999</v>
      </c>
      <c r="AP47" s="268"/>
    </row>
    <row r="48" spans="1:42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AB48" s="282">
        <v>44682</v>
      </c>
      <c r="AC48" s="263">
        <v>277.74408499999998</v>
      </c>
      <c r="AE48" s="282">
        <v>44682</v>
      </c>
      <c r="AF48" s="263">
        <v>195.98914300000001</v>
      </c>
      <c r="AH48" s="282">
        <v>44682</v>
      </c>
      <c r="AI48" s="263">
        <v>17.715394</v>
      </c>
    </row>
    <row r="49" spans="1:3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AB49" s="282">
        <v>44714</v>
      </c>
      <c r="AC49" s="263">
        <v>278.24818900000002</v>
      </c>
      <c r="AE49" s="282">
        <v>44714</v>
      </c>
      <c r="AF49" s="263">
        <v>195.573759</v>
      </c>
      <c r="AH49" s="282">
        <v>44714</v>
      </c>
      <c r="AI49" s="263">
        <v>17.711227999999998</v>
      </c>
    </row>
    <row r="50" spans="1:3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AB50" s="282">
        <v>44746</v>
      </c>
      <c r="AC50" s="263">
        <v>278.14271100000002</v>
      </c>
      <c r="AE50" s="282">
        <v>44746</v>
      </c>
      <c r="AF50" s="263">
        <v>194.94725399999999</v>
      </c>
      <c r="AH50" s="282">
        <v>44746</v>
      </c>
      <c r="AI50" s="263">
        <v>17.676144000000001</v>
      </c>
    </row>
    <row r="51" spans="1:3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AB51" s="282">
        <v>44778</v>
      </c>
      <c r="AC51" s="263">
        <v>277.53878700000001</v>
      </c>
      <c r="AE51" s="282">
        <v>44778</v>
      </c>
      <c r="AF51" s="263">
        <v>194.333505</v>
      </c>
      <c r="AH51" s="282">
        <v>44778</v>
      </c>
      <c r="AI51" s="263">
        <v>17.681687</v>
      </c>
    </row>
    <row r="52" spans="1:3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AB52" s="287"/>
      <c r="AE52" s="287"/>
      <c r="AH52" s="287"/>
    </row>
    <row r="53" spans="1:3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AB53" s="287"/>
      <c r="AE53" s="287"/>
      <c r="AH53" s="287"/>
    </row>
    <row r="54" spans="1:3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Z54" s="268"/>
      <c r="AA54" s="268"/>
      <c r="AB54" s="287"/>
      <c r="AE54" s="287"/>
      <c r="AH54" s="287"/>
    </row>
    <row r="55" spans="1:3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Z55" s="268"/>
      <c r="AA55" s="268"/>
      <c r="AB55" s="287"/>
      <c r="AE55" s="287"/>
      <c r="AH55" s="287"/>
    </row>
    <row r="56" spans="1:3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Z56" s="268"/>
      <c r="AA56" s="268"/>
      <c r="AB56" s="287"/>
      <c r="AE56" s="287"/>
      <c r="AH56" s="287"/>
    </row>
    <row r="57" spans="1:3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Z57" s="268"/>
      <c r="AA57" s="268"/>
      <c r="AB57" s="287"/>
      <c r="AH57" s="287"/>
    </row>
    <row r="58" spans="1:3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Z58" s="268"/>
      <c r="AA58" s="268"/>
      <c r="AH58" s="287"/>
    </row>
    <row r="59" spans="1:3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Z59" s="268"/>
      <c r="AA59" s="268"/>
    </row>
    <row r="60" spans="1:35" ht="15" customHeight="1">
      <c r="Z60" s="268"/>
      <c r="AA60" s="268"/>
    </row>
    <row r="61" spans="1:35" ht="15" customHeight="1">
      <c r="Z61" s="268"/>
      <c r="AA61" s="268"/>
    </row>
    <row r="62" spans="1:35" ht="15" customHeight="1">
      <c r="Z62" s="268"/>
      <c r="AA62" s="268"/>
    </row>
    <row r="63" spans="1:35" ht="15" customHeight="1">
      <c r="Z63" s="268"/>
      <c r="AA63" s="268"/>
    </row>
    <row r="64" spans="1:35" ht="15" customHeight="1">
      <c r="Z64" s="268"/>
      <c r="AA64" s="268"/>
    </row>
    <row r="65" spans="26:27" ht="15" customHeight="1">
      <c r="Z65" s="268"/>
      <c r="AA65" s="268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5188B-5595-4A96-8392-EF3C3EBFEB41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72" customWidth="1"/>
    <col min="27" max="27" width="12.85546875" style="273" customWidth="1"/>
    <col min="28" max="29" width="12.85546875" style="272" customWidth="1"/>
    <col min="30" max="30" width="12.85546875" style="273" customWidth="1"/>
    <col min="31" max="32" width="12.85546875" style="272" customWidth="1"/>
    <col min="33" max="33" width="12.85546875" style="273" customWidth="1"/>
    <col min="34" max="43" width="12.85546875" style="272" customWidth="1"/>
    <col min="44" max="45" width="12.85546875" style="271" customWidth="1"/>
    <col min="46" max="47" width="12.85546875" style="292" customWidth="1"/>
    <col min="48" max="63" width="12.85546875" style="247" customWidth="1"/>
    <col min="64" max="16384" width="11.42578125" style="247"/>
  </cols>
  <sheetData>
    <row r="1" spans="1:36" ht="26.25">
      <c r="B1" s="260" t="s">
        <v>236</v>
      </c>
      <c r="C1" s="288"/>
      <c r="D1" s="288"/>
      <c r="E1" s="288"/>
      <c r="F1" s="288"/>
      <c r="G1" s="288"/>
      <c r="H1" s="288"/>
      <c r="I1" s="288"/>
      <c r="J1" s="288"/>
      <c r="K1" s="288"/>
      <c r="T1" s="270"/>
      <c r="U1" s="270"/>
      <c r="V1" s="270"/>
      <c r="W1" s="270"/>
      <c r="X1" s="270"/>
      <c r="Y1" s="270"/>
      <c r="Z1" s="272" t="s">
        <v>228</v>
      </c>
    </row>
    <row r="2" spans="1:36" ht="15" customHeight="1">
      <c r="A2" s="270"/>
      <c r="B2" s="270"/>
      <c r="C2" s="270"/>
      <c r="D2" s="270"/>
      <c r="E2" s="270"/>
      <c r="F2" s="270"/>
      <c r="G2" s="270"/>
      <c r="H2" s="270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0"/>
      <c r="U2" s="270"/>
      <c r="V2" s="270"/>
      <c r="W2" s="270"/>
      <c r="X2" s="270"/>
      <c r="Y2" s="270"/>
      <c r="Z2" s="272" t="s">
        <v>237</v>
      </c>
    </row>
    <row r="3" spans="1:36" ht="15" customHeight="1">
      <c r="A3" s="270"/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2" t="s">
        <v>238</v>
      </c>
    </row>
    <row r="4" spans="1:36" ht="15" customHeight="1">
      <c r="A4" s="270"/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Y4" s="270"/>
      <c r="Z4" s="272" t="s">
        <v>231</v>
      </c>
    </row>
    <row r="5" spans="1:36" ht="15" customHeight="1">
      <c r="A5" s="270"/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Y5" s="270"/>
      <c r="Z5" s="272" t="s">
        <v>232</v>
      </c>
    </row>
    <row r="6" spans="1:36" ht="15" customHeight="1">
      <c r="A6" s="270"/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65" t="s">
        <v>172</v>
      </c>
      <c r="Y6" s="270"/>
    </row>
    <row r="7" spans="1:36" ht="15" customHeight="1">
      <c r="A7" s="270"/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Y7" s="270"/>
      <c r="Z7" s="275" t="s">
        <v>200</v>
      </c>
      <c r="AC7" s="275" t="s">
        <v>201</v>
      </c>
      <c r="AF7" s="275" t="s">
        <v>202</v>
      </c>
    </row>
    <row r="8" spans="1:36" ht="15" customHeight="1">
      <c r="A8" s="270"/>
      <c r="B8" s="270"/>
      <c r="C8" s="270"/>
      <c r="D8" s="270"/>
      <c r="E8" s="270"/>
      <c r="F8" s="270"/>
      <c r="G8" s="270"/>
      <c r="H8" s="270"/>
      <c r="I8" s="270"/>
      <c r="J8" s="270"/>
      <c r="K8" s="270"/>
      <c r="L8" s="270"/>
      <c r="M8" s="270"/>
      <c r="N8" s="270"/>
      <c r="O8" s="270"/>
      <c r="P8" s="270"/>
      <c r="Q8" s="270"/>
      <c r="R8" s="270"/>
      <c r="S8" s="270"/>
      <c r="T8" s="270"/>
      <c r="U8" s="270"/>
      <c r="V8" s="270"/>
      <c r="W8" s="270"/>
      <c r="X8" s="270"/>
      <c r="Y8" s="270"/>
      <c r="AB8" s="289"/>
    </row>
    <row r="9" spans="1:36" ht="15" customHeight="1">
      <c r="A9" s="270"/>
      <c r="B9" s="270"/>
      <c r="C9" s="270"/>
      <c r="D9" s="270"/>
      <c r="E9" s="270"/>
      <c r="F9" s="270"/>
      <c r="G9" s="270"/>
      <c r="H9" s="270"/>
      <c r="I9" s="270"/>
      <c r="J9" s="270"/>
      <c r="K9" s="270"/>
      <c r="L9" s="270"/>
      <c r="M9" s="270"/>
      <c r="N9" s="270"/>
      <c r="O9" s="270"/>
      <c r="P9" s="270"/>
      <c r="Q9" s="270"/>
      <c r="R9" s="270"/>
      <c r="S9" s="270"/>
      <c r="T9" s="270"/>
      <c r="U9" s="270"/>
      <c r="V9" s="270"/>
      <c r="W9" s="270"/>
      <c r="X9" s="270"/>
      <c r="Y9" s="270"/>
      <c r="Z9" s="290">
        <v>44317</v>
      </c>
      <c r="AA9" s="273">
        <v>-3.2296930744679743E-2</v>
      </c>
      <c r="AC9" s="290">
        <v>44317</v>
      </c>
      <c r="AD9" s="273">
        <v>-0.11998134809660414</v>
      </c>
      <c r="AF9" s="290">
        <v>44317</v>
      </c>
      <c r="AG9" s="273">
        <v>-3.7170017837479606E-2</v>
      </c>
      <c r="AI9" s="272" t="s">
        <v>223</v>
      </c>
      <c r="AJ9" s="272">
        <v>2022</v>
      </c>
    </row>
    <row r="10" spans="1:36" ht="15" customHeight="1">
      <c r="A10" s="270"/>
      <c r="B10" s="270"/>
      <c r="C10" s="270"/>
      <c r="D10" s="270"/>
      <c r="E10" s="270"/>
      <c r="F10" s="270"/>
      <c r="G10" s="270"/>
      <c r="H10" s="270"/>
      <c r="I10" s="270"/>
      <c r="J10" s="270"/>
      <c r="K10" s="270"/>
      <c r="L10" s="270"/>
      <c r="M10" s="270"/>
      <c r="N10" s="270"/>
      <c r="O10" s="270"/>
      <c r="P10" s="270"/>
      <c r="Q10" s="270"/>
      <c r="R10" s="270"/>
      <c r="S10" s="270"/>
      <c r="T10" s="270"/>
      <c r="U10" s="270"/>
      <c r="V10" s="270"/>
      <c r="W10" s="270"/>
      <c r="X10" s="270"/>
      <c r="Y10" s="270"/>
      <c r="Z10" s="290">
        <v>44348</v>
      </c>
      <c r="AA10" s="273">
        <v>-1.1005170745848858E-2</v>
      </c>
      <c r="AC10" s="290">
        <v>44348</v>
      </c>
      <c r="AD10" s="273">
        <v>-0.10232649483950539</v>
      </c>
      <c r="AF10" s="290">
        <v>44348</v>
      </c>
      <c r="AG10" s="273">
        <v>-1.2050849946496668E-2</v>
      </c>
      <c r="AI10" s="272" t="s">
        <v>233</v>
      </c>
      <c r="AJ10" s="272">
        <v>2021</v>
      </c>
    </row>
    <row r="11" spans="1:36" ht="15" customHeight="1">
      <c r="A11" s="270"/>
      <c r="B11" s="270"/>
      <c r="C11" s="270"/>
      <c r="D11" s="270"/>
      <c r="E11" s="270"/>
      <c r="F11" s="270"/>
      <c r="G11" s="270"/>
      <c r="H11" s="270"/>
      <c r="I11" s="270"/>
      <c r="J11" s="270"/>
      <c r="K11" s="270"/>
      <c r="L11" s="270"/>
      <c r="M11" s="270"/>
      <c r="N11" s="270"/>
      <c r="O11" s="270"/>
      <c r="P11" s="270"/>
      <c r="Q11" s="270"/>
      <c r="R11" s="270"/>
      <c r="S11" s="270"/>
      <c r="T11" s="270"/>
      <c r="U11" s="270"/>
      <c r="V11" s="270"/>
      <c r="W11" s="270"/>
      <c r="X11" s="270"/>
      <c r="Y11" s="270"/>
      <c r="Z11" s="290">
        <v>44378</v>
      </c>
      <c r="AA11" s="273">
        <v>8.66948879794208E-3</v>
      </c>
      <c r="AC11" s="290">
        <v>44378</v>
      </c>
      <c r="AD11" s="273">
        <v>-8.4529350113766957E-2</v>
      </c>
      <c r="AF11" s="290">
        <v>44378</v>
      </c>
      <c r="AG11" s="273">
        <v>2.5150005073011385E-2</v>
      </c>
    </row>
    <row r="12" spans="1:36" ht="15" customHeight="1">
      <c r="A12" s="270"/>
      <c r="B12" s="270"/>
      <c r="C12" s="270"/>
      <c r="D12" s="270"/>
      <c r="E12" s="270"/>
      <c r="F12" s="270"/>
      <c r="G12" s="270"/>
      <c r="H12" s="270"/>
      <c r="I12" s="270"/>
      <c r="J12" s="270"/>
      <c r="K12" s="270"/>
      <c r="L12" s="270"/>
      <c r="M12" s="270"/>
      <c r="N12" s="270"/>
      <c r="O12" s="270"/>
      <c r="P12" s="270"/>
      <c r="Q12" s="270"/>
      <c r="R12" s="270"/>
      <c r="S12" s="270"/>
      <c r="T12" s="270"/>
      <c r="U12" s="270"/>
      <c r="V12" s="270"/>
      <c r="W12" s="270"/>
      <c r="X12" s="270"/>
      <c r="Y12" s="270"/>
      <c r="Z12" s="290">
        <v>44409</v>
      </c>
      <c r="AA12" s="273">
        <v>2.9931900021573341E-2</v>
      </c>
      <c r="AC12" s="290">
        <v>44409</v>
      </c>
      <c r="AD12" s="273">
        <v>-5.1002474440878132E-2</v>
      </c>
      <c r="AF12" s="290">
        <v>44409</v>
      </c>
      <c r="AG12" s="273">
        <v>6.3674387055334444E-2</v>
      </c>
      <c r="AI12" s="272" t="s">
        <v>239</v>
      </c>
      <c r="AJ12" s="272">
        <v>2021</v>
      </c>
    </row>
    <row r="13" spans="1:36" ht="15" customHeight="1">
      <c r="A13" s="270"/>
      <c r="B13" s="270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90">
        <v>44440</v>
      </c>
      <c r="AA13" s="273">
        <v>3.97519268810737E-2</v>
      </c>
      <c r="AC13" s="290">
        <v>44440</v>
      </c>
      <c r="AD13" s="273">
        <v>-3.3297327642771393E-2</v>
      </c>
      <c r="AF13" s="290">
        <v>44440</v>
      </c>
      <c r="AG13" s="273">
        <v>7.594563941478924E-2</v>
      </c>
      <c r="AI13" s="272" t="s">
        <v>240</v>
      </c>
      <c r="AJ13" s="272">
        <v>2020</v>
      </c>
    </row>
    <row r="14" spans="1:36" ht="15" customHeight="1">
      <c r="A14" s="270"/>
      <c r="B14" s="270"/>
      <c r="C14" s="270"/>
      <c r="D14" s="270"/>
      <c r="E14" s="270"/>
      <c r="F14" s="270"/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90">
        <v>44470</v>
      </c>
      <c r="AA14" s="273">
        <v>4.7019546728201363E-2</v>
      </c>
      <c r="AC14" s="290">
        <v>44470</v>
      </c>
      <c r="AD14" s="273">
        <v>-1.5802786353800967E-2</v>
      </c>
      <c r="AF14" s="290">
        <v>44470</v>
      </c>
      <c r="AG14" s="273">
        <v>8.1584418758764626E-2</v>
      </c>
    </row>
    <row r="15" spans="1:36" ht="15" customHeight="1">
      <c r="A15" s="270"/>
      <c r="B15" s="270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  <c r="X15" s="270"/>
      <c r="Y15" s="270"/>
      <c r="Z15" s="290">
        <v>44501</v>
      </c>
      <c r="AA15" s="273">
        <v>5.085808247340836E-2</v>
      </c>
      <c r="AC15" s="290">
        <v>44501</v>
      </c>
      <c r="AD15" s="273">
        <v>9.0658047011240236E-3</v>
      </c>
      <c r="AF15" s="290">
        <v>44501</v>
      </c>
      <c r="AG15" s="273">
        <v>7.6307982020327222E-2</v>
      </c>
    </row>
    <row r="16" spans="1:36" ht="15" customHeight="1">
      <c r="A16" s="270"/>
      <c r="B16" s="270"/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  <c r="X16" s="270"/>
      <c r="Y16" s="270"/>
      <c r="Z16" s="290">
        <v>44531</v>
      </c>
      <c r="AA16" s="273">
        <v>5.608495042650645E-2</v>
      </c>
      <c r="AC16" s="290">
        <v>44531</v>
      </c>
      <c r="AD16" s="273">
        <v>2.3705487428082678E-2</v>
      </c>
      <c r="AF16" s="290">
        <v>44531</v>
      </c>
      <c r="AG16" s="273">
        <v>0.10195977755221521</v>
      </c>
    </row>
    <row r="17" spans="1:33" ht="15" customHeight="1">
      <c r="A17" s="270"/>
      <c r="B17" s="270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  <c r="X17" s="270"/>
      <c r="Y17" s="270"/>
      <c r="Z17" s="290">
        <v>44562</v>
      </c>
      <c r="AA17" s="273">
        <v>7.1227417592410941E-2</v>
      </c>
      <c r="AC17" s="290">
        <v>44562</v>
      </c>
      <c r="AD17" s="273">
        <v>5.3519169791040752E-2</v>
      </c>
      <c r="AF17" s="290">
        <v>44562</v>
      </c>
      <c r="AG17" s="273">
        <v>0.1334081155887506</v>
      </c>
    </row>
    <row r="18" spans="1:33" ht="15" customHeight="1">
      <c r="A18" s="270"/>
      <c r="B18" s="270"/>
      <c r="C18" s="270"/>
      <c r="D18" s="270"/>
      <c r="E18" s="270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  <c r="X18" s="270"/>
      <c r="Y18" s="270"/>
      <c r="Z18" s="290">
        <v>44593</v>
      </c>
      <c r="AA18" s="273">
        <v>8.3562457782957289E-2</v>
      </c>
      <c r="AC18" s="290">
        <v>44593</v>
      </c>
      <c r="AD18" s="273">
        <v>7.6773347988849994E-2</v>
      </c>
      <c r="AF18" s="290">
        <v>44593</v>
      </c>
      <c r="AG18" s="273">
        <v>0.1555430364760727</v>
      </c>
    </row>
    <row r="19" spans="1:33" ht="15" customHeight="1">
      <c r="A19" s="270"/>
      <c r="B19" s="270"/>
      <c r="C19" s="270"/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  <c r="X19" s="270"/>
      <c r="Y19" s="270"/>
      <c r="Z19" s="290">
        <v>44621</v>
      </c>
      <c r="AA19" s="273">
        <v>7.8080732102192199E-2</v>
      </c>
      <c r="AC19" s="290">
        <v>44621</v>
      </c>
      <c r="AD19" s="273">
        <v>8.4742533114256557E-2</v>
      </c>
      <c r="AF19" s="290">
        <v>44621</v>
      </c>
      <c r="AG19" s="273">
        <v>0.14259110757126067</v>
      </c>
    </row>
    <row r="20" spans="1:33" ht="15" customHeight="1">
      <c r="A20" s="270"/>
      <c r="B20" s="270"/>
      <c r="C20" s="270"/>
      <c r="D20" s="270"/>
      <c r="E20" s="270"/>
      <c r="F20" s="270"/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  <c r="Z20" s="290">
        <v>44652</v>
      </c>
      <c r="AA20" s="273">
        <v>7.6313070552057813E-2</v>
      </c>
      <c r="AC20" s="290">
        <v>44652</v>
      </c>
      <c r="AD20" s="273">
        <v>0.11097691956717298</v>
      </c>
      <c r="AF20" s="290">
        <v>44652</v>
      </c>
      <c r="AG20" s="273">
        <v>0.1326808570134152</v>
      </c>
    </row>
    <row r="21" spans="1:33" ht="15" customHeight="1">
      <c r="A21" s="270"/>
      <c r="B21" s="270"/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  <c r="N21" s="270"/>
      <c r="O21" s="270"/>
      <c r="P21" s="270"/>
      <c r="Q21" s="270"/>
      <c r="R21" s="270"/>
      <c r="S21" s="270"/>
      <c r="T21" s="270"/>
      <c r="U21" s="270"/>
      <c r="V21" s="270"/>
      <c r="W21" s="270"/>
      <c r="X21" s="270"/>
      <c r="Y21" s="270"/>
      <c r="Z21" s="290">
        <v>44682</v>
      </c>
      <c r="AA21" s="273">
        <v>7.2394562929306266E-2</v>
      </c>
      <c r="AC21" s="290">
        <v>44682</v>
      </c>
      <c r="AD21" s="273">
        <v>0.11185638363589362</v>
      </c>
      <c r="AF21" s="290">
        <v>44682</v>
      </c>
      <c r="AG21" s="273">
        <v>0.12244288020059485</v>
      </c>
    </row>
    <row r="22" spans="1:33" ht="15" customHeight="1">
      <c r="A22" s="270"/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Z22" s="290">
        <v>44714</v>
      </c>
      <c r="AA22" s="273">
        <v>6.9203336991928807E-2</v>
      </c>
      <c r="AC22" s="290">
        <v>44714</v>
      </c>
      <c r="AD22" s="273">
        <v>0.11882288471304064</v>
      </c>
      <c r="AF22" s="290">
        <v>44714</v>
      </c>
      <c r="AG22" s="273">
        <v>0.11829641826116016</v>
      </c>
    </row>
    <row r="23" spans="1:33" ht="15" customHeight="1">
      <c r="A23" s="270"/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70"/>
      <c r="Z23" s="290">
        <v>44746</v>
      </c>
      <c r="AA23" s="273">
        <v>6.5443991271084065E-2</v>
      </c>
      <c r="AC23" s="290">
        <v>44746</v>
      </c>
      <c r="AD23" s="273">
        <v>0.12359190634146017</v>
      </c>
      <c r="AF23" s="290">
        <v>44746</v>
      </c>
      <c r="AG23" s="273">
        <v>0.1027128944258493</v>
      </c>
    </row>
    <row r="24" spans="1:33" ht="15" customHeight="1">
      <c r="A24" s="270"/>
      <c r="B24" s="270"/>
      <c r="C24" s="270"/>
      <c r="D24" s="270"/>
      <c r="E24" s="270"/>
      <c r="F24" s="270"/>
      <c r="G24" s="270"/>
      <c r="H24" s="270"/>
      <c r="I24" s="270"/>
      <c r="J24" s="270"/>
      <c r="K24" s="270"/>
      <c r="L24" s="270"/>
      <c r="M24" s="270"/>
      <c r="N24" s="270"/>
      <c r="O24" s="270"/>
      <c r="P24" s="270"/>
      <c r="Q24" s="270"/>
      <c r="R24" s="270"/>
      <c r="S24" s="270"/>
      <c r="T24" s="270"/>
      <c r="U24" s="270"/>
      <c r="V24" s="270"/>
      <c r="W24" s="270"/>
      <c r="X24" s="270"/>
      <c r="Y24" s="270"/>
      <c r="Z24" s="291"/>
      <c r="AC24" s="291"/>
      <c r="AF24" s="291"/>
    </row>
    <row r="25" spans="1:33" ht="15" customHeight="1">
      <c r="A25" s="270"/>
      <c r="B25" s="270"/>
      <c r="C25" s="270"/>
      <c r="D25" s="270"/>
      <c r="E25" s="270"/>
      <c r="F25" s="270"/>
      <c r="G25" s="270"/>
      <c r="H25" s="270"/>
      <c r="I25" s="270"/>
      <c r="J25" s="270"/>
      <c r="K25" s="270"/>
      <c r="L25" s="270"/>
      <c r="M25" s="270"/>
      <c r="N25" s="270"/>
      <c r="O25" s="270"/>
      <c r="P25" s="270"/>
      <c r="Q25" s="270"/>
      <c r="R25" s="270"/>
      <c r="S25" s="270"/>
      <c r="T25" s="270"/>
      <c r="U25" s="270"/>
      <c r="V25" s="270"/>
      <c r="W25" s="270"/>
      <c r="X25" s="270"/>
      <c r="Y25" s="270"/>
      <c r="Z25" s="291"/>
      <c r="AF25" s="291"/>
    </row>
    <row r="26" spans="1:33" ht="15" customHeight="1">
      <c r="A26" s="270"/>
      <c r="B26" s="270"/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270"/>
      <c r="Q26" s="270"/>
      <c r="R26" s="270"/>
      <c r="S26" s="270"/>
      <c r="T26" s="270"/>
      <c r="U26" s="270"/>
      <c r="V26" s="270"/>
      <c r="W26" s="270"/>
      <c r="X26" s="270"/>
      <c r="Y26" s="270"/>
    </row>
    <row r="27" spans="1:33" ht="15" customHeight="1">
      <c r="A27" s="270"/>
      <c r="B27" s="270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0"/>
      <c r="O27" s="270"/>
      <c r="P27" s="270"/>
      <c r="Q27" s="270"/>
      <c r="R27" s="270"/>
      <c r="S27" s="270"/>
      <c r="T27" s="270"/>
      <c r="U27" s="270"/>
      <c r="V27" s="270"/>
      <c r="W27" s="270"/>
      <c r="X27" s="270"/>
      <c r="Y27" s="270"/>
    </row>
    <row r="28" spans="1:33" ht="15" customHeight="1">
      <c r="A28" s="270"/>
      <c r="B28" s="270"/>
      <c r="C28" s="270"/>
      <c r="D28" s="270"/>
      <c r="E28" s="270"/>
      <c r="F28" s="270"/>
      <c r="G28" s="270"/>
      <c r="H28" s="270"/>
      <c r="I28" s="270"/>
      <c r="J28" s="270"/>
      <c r="K28" s="270"/>
      <c r="L28" s="270"/>
      <c r="M28" s="270"/>
      <c r="N28" s="270"/>
      <c r="O28" s="270"/>
      <c r="P28" s="270"/>
      <c r="Q28" s="270"/>
      <c r="R28" s="270"/>
      <c r="S28" s="270"/>
      <c r="T28" s="270"/>
      <c r="U28" s="270"/>
      <c r="V28" s="270"/>
      <c r="W28" s="270"/>
      <c r="X28" s="270"/>
      <c r="Y28" s="270"/>
    </row>
    <row r="29" spans="1:33" ht="15" customHeight="1">
      <c r="A29" s="270"/>
      <c r="B29" s="270"/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/>
      <c r="S29" s="270"/>
      <c r="T29" s="270"/>
      <c r="U29" s="270"/>
      <c r="V29" s="270"/>
      <c r="W29" s="270"/>
      <c r="X29" s="270"/>
      <c r="Y29" s="270"/>
    </row>
    <row r="30" spans="1:33" ht="15" customHeight="1">
      <c r="A30" s="270"/>
      <c r="B30" s="270"/>
      <c r="C30" s="270"/>
      <c r="D30" s="270"/>
      <c r="E30" s="270"/>
      <c r="F30" s="270"/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</row>
    <row r="31" spans="1:33" ht="15" customHeight="1">
      <c r="A31" s="270"/>
      <c r="B31" s="270"/>
      <c r="C31" s="270"/>
      <c r="D31" s="270"/>
      <c r="E31" s="270"/>
      <c r="F31" s="270"/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</row>
    <row r="32" spans="1:33" ht="15" customHeight="1">
      <c r="A32" s="270"/>
      <c r="B32" s="270"/>
      <c r="C32" s="270"/>
      <c r="D32" s="270"/>
      <c r="E32" s="270"/>
      <c r="F32" s="270"/>
      <c r="G32" s="270"/>
      <c r="H32" s="270"/>
      <c r="I32" s="270"/>
      <c r="J32" s="270"/>
      <c r="K32" s="270"/>
      <c r="L32" s="270"/>
      <c r="M32" s="270"/>
      <c r="N32" s="270"/>
      <c r="O32" s="270"/>
      <c r="P32" s="270"/>
      <c r="Q32" s="270"/>
      <c r="R32" s="270"/>
      <c r="S32" s="270"/>
      <c r="T32" s="270"/>
      <c r="U32" s="270"/>
      <c r="V32" s="270"/>
      <c r="W32" s="270"/>
      <c r="X32" s="270"/>
      <c r="Y32" s="270"/>
    </row>
    <row r="33" spans="1:36" ht="15" customHeight="1">
      <c r="A33" s="270"/>
      <c r="B33" s="270"/>
      <c r="C33" s="270"/>
      <c r="D33" s="270"/>
      <c r="E33" s="270"/>
      <c r="F33" s="270"/>
      <c r="G33" s="270"/>
      <c r="H33" s="270"/>
      <c r="I33" s="270"/>
      <c r="J33" s="270"/>
      <c r="K33" s="270"/>
      <c r="L33" s="270"/>
      <c r="M33" s="270"/>
      <c r="N33" s="270"/>
      <c r="O33" s="270"/>
      <c r="P33" s="270"/>
      <c r="Q33" s="270"/>
      <c r="R33" s="270"/>
      <c r="S33" s="270"/>
      <c r="T33" s="270"/>
      <c r="U33" s="270"/>
      <c r="V33" s="270"/>
      <c r="W33" s="270"/>
      <c r="X33" s="270"/>
      <c r="Y33" s="270"/>
    </row>
    <row r="34" spans="1:36" ht="15" customHeight="1">
      <c r="A34" s="270"/>
      <c r="B34" s="270"/>
      <c r="C34" s="270"/>
      <c r="D34" s="270"/>
      <c r="E34" s="270"/>
      <c r="F34" s="270"/>
      <c r="G34" s="270"/>
      <c r="H34" s="270"/>
      <c r="I34" s="270"/>
      <c r="J34" s="270"/>
      <c r="K34" s="270"/>
      <c r="L34" s="270"/>
      <c r="M34" s="270"/>
      <c r="N34" s="270"/>
      <c r="O34" s="270"/>
      <c r="P34" s="270"/>
      <c r="Q34" s="270"/>
      <c r="R34" s="270"/>
      <c r="S34" s="270"/>
      <c r="T34" s="270"/>
      <c r="U34" s="270"/>
      <c r="V34" s="270"/>
      <c r="W34" s="270"/>
      <c r="X34" s="270"/>
      <c r="Y34" s="270"/>
      <c r="Z34" s="275" t="s">
        <v>215</v>
      </c>
      <c r="AC34" s="275" t="s">
        <v>216</v>
      </c>
      <c r="AF34" s="275" t="s">
        <v>217</v>
      </c>
    </row>
    <row r="35" spans="1:36" ht="15" customHeight="1">
      <c r="A35" s="270"/>
      <c r="B35" s="270"/>
      <c r="C35" s="270"/>
      <c r="D35" s="270"/>
      <c r="E35" s="270"/>
      <c r="F35" s="270"/>
      <c r="G35" s="270"/>
      <c r="H35" s="270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0"/>
      <c r="Y35" s="270"/>
    </row>
    <row r="36" spans="1:36" ht="15" customHeight="1">
      <c r="A36" s="270"/>
      <c r="B36" s="270"/>
      <c r="C36" s="270"/>
      <c r="D36" s="270"/>
      <c r="E36" s="270"/>
      <c r="F36" s="270"/>
      <c r="G36" s="270"/>
      <c r="H36" s="270"/>
      <c r="I36" s="270"/>
      <c r="J36" s="270"/>
      <c r="K36" s="270"/>
      <c r="L36" s="270"/>
      <c r="M36" s="270"/>
      <c r="N36" s="270"/>
      <c r="O36" s="270"/>
      <c r="P36" s="270"/>
      <c r="Q36" s="270"/>
      <c r="R36" s="270"/>
      <c r="S36" s="270"/>
      <c r="T36" s="270"/>
      <c r="U36" s="270"/>
      <c r="V36" s="270"/>
      <c r="W36" s="270"/>
      <c r="X36" s="270"/>
      <c r="Y36" s="270"/>
      <c r="Z36" s="290">
        <v>44317</v>
      </c>
      <c r="AA36" s="273">
        <v>3.3176820471204849E-2</v>
      </c>
      <c r="AC36" s="290">
        <v>44317</v>
      </c>
      <c r="AD36" s="273">
        <v>5.6149073775790724E-2</v>
      </c>
      <c r="AF36" s="290">
        <v>44317</v>
      </c>
      <c r="AG36" s="273">
        <v>3.0713666235557043E-2</v>
      </c>
      <c r="AI36" s="272" t="s">
        <v>225</v>
      </c>
      <c r="AJ36" s="272">
        <v>2022</v>
      </c>
    </row>
    <row r="37" spans="1:36" ht="15" customHeight="1">
      <c r="A37" s="270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270"/>
      <c r="T37" s="270"/>
      <c r="U37" s="270"/>
      <c r="V37" s="270"/>
      <c r="W37" s="270"/>
      <c r="X37" s="270"/>
      <c r="Y37" s="270"/>
      <c r="Z37" s="290">
        <v>44348</v>
      </c>
      <c r="AA37" s="273">
        <v>5.4478845436970291E-2</v>
      </c>
      <c r="AC37" s="290">
        <v>44348</v>
      </c>
      <c r="AD37" s="273">
        <v>6.6461848107498292E-2</v>
      </c>
      <c r="AF37" s="290">
        <v>44348</v>
      </c>
      <c r="AG37" s="273">
        <v>5.3775140462097824E-2</v>
      </c>
      <c r="AI37" s="272" t="s">
        <v>235</v>
      </c>
      <c r="AJ37" s="272">
        <v>2021</v>
      </c>
    </row>
    <row r="38" spans="1:36" ht="15" customHeight="1">
      <c r="A38" s="270"/>
      <c r="B38" s="270"/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270"/>
      <c r="U38" s="270"/>
      <c r="V38" s="270"/>
      <c r="W38" s="270"/>
      <c r="X38" s="270"/>
      <c r="Y38" s="270"/>
      <c r="Z38" s="290">
        <v>44378</v>
      </c>
      <c r="AA38" s="273">
        <v>6.8277349830211873E-2</v>
      </c>
      <c r="AC38" s="290">
        <v>44378</v>
      </c>
      <c r="AD38" s="273">
        <v>8.08038726901944E-2</v>
      </c>
      <c r="AF38" s="290">
        <v>44378</v>
      </c>
      <c r="AG38" s="273">
        <v>7.2996350315848127E-2</v>
      </c>
    </row>
    <row r="39" spans="1:36" ht="15" customHeight="1">
      <c r="A39" s="270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90">
        <v>44409</v>
      </c>
      <c r="AA39" s="273">
        <v>7.3581722612025266E-2</v>
      </c>
      <c r="AC39" s="290">
        <v>44409</v>
      </c>
      <c r="AD39" s="273">
        <v>7.8527995959128849E-2</v>
      </c>
      <c r="AF39" s="290">
        <v>44409</v>
      </c>
      <c r="AG39" s="273">
        <v>7.8639977385228974E-2</v>
      </c>
      <c r="AI39" s="272" t="s">
        <v>241</v>
      </c>
      <c r="AJ39" s="272">
        <v>2021</v>
      </c>
    </row>
    <row r="40" spans="1:36" ht="15" customHeight="1">
      <c r="A40" s="270"/>
      <c r="B40" s="270"/>
      <c r="C40" s="270"/>
      <c r="D40" s="270"/>
      <c r="E40" s="270"/>
      <c r="F40" s="270"/>
      <c r="G40" s="270"/>
      <c r="H40" s="270"/>
      <c r="I40" s="270"/>
      <c r="J40" s="270"/>
      <c r="K40" s="270"/>
      <c r="L40" s="270"/>
      <c r="M40" s="270"/>
      <c r="N40" s="270"/>
      <c r="O40" s="270"/>
      <c r="P40" s="270"/>
      <c r="Q40" s="270"/>
      <c r="R40" s="270"/>
      <c r="S40" s="270"/>
      <c r="T40" s="270"/>
      <c r="U40" s="270"/>
      <c r="V40" s="270"/>
      <c r="W40" s="270"/>
      <c r="X40" s="270"/>
      <c r="Y40" s="270"/>
      <c r="Z40" s="290">
        <v>44440</v>
      </c>
      <c r="AA40" s="273">
        <v>7.5245212739847314E-2</v>
      </c>
      <c r="AC40" s="290">
        <v>44440</v>
      </c>
      <c r="AD40" s="273">
        <v>7.1150979713181212E-2</v>
      </c>
      <c r="AF40" s="290">
        <v>44440</v>
      </c>
      <c r="AG40" s="273">
        <v>8.127261172729433E-2</v>
      </c>
      <c r="AI40" s="272" t="s">
        <v>242</v>
      </c>
      <c r="AJ40" s="272">
        <v>2020</v>
      </c>
    </row>
    <row r="41" spans="1:36" ht="15" customHeight="1">
      <c r="A41" s="270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  <c r="M41" s="270"/>
      <c r="N41" s="270"/>
      <c r="O41" s="270"/>
      <c r="P41" s="270"/>
      <c r="Q41" s="270"/>
      <c r="R41" s="270"/>
      <c r="S41" s="270"/>
      <c r="T41" s="270"/>
      <c r="U41" s="270"/>
      <c r="V41" s="270"/>
      <c r="W41" s="270"/>
      <c r="X41" s="270"/>
      <c r="Y41" s="270"/>
      <c r="Z41" s="290">
        <v>44470</v>
      </c>
      <c r="AA41" s="273">
        <v>7.4580264859136353E-2</v>
      </c>
      <c r="AC41" s="290">
        <v>44470</v>
      </c>
      <c r="AD41" s="273">
        <v>5.9588156124762294E-2</v>
      </c>
      <c r="AF41" s="290">
        <v>44470</v>
      </c>
      <c r="AG41" s="273">
        <v>7.6571233412972506E-2</v>
      </c>
    </row>
    <row r="42" spans="1:36" ht="15" customHeight="1">
      <c r="A42" s="270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270"/>
      <c r="U42" s="270"/>
      <c r="V42" s="270"/>
      <c r="W42" s="270"/>
      <c r="X42" s="270"/>
      <c r="Y42" s="270"/>
      <c r="Z42" s="290">
        <v>44501</v>
      </c>
      <c r="AA42" s="273">
        <v>6.537393231964686E-2</v>
      </c>
      <c r="AC42" s="290">
        <v>44501</v>
      </c>
      <c r="AD42" s="273">
        <v>4.0020850607342881E-2</v>
      </c>
      <c r="AF42" s="290">
        <v>44501</v>
      </c>
      <c r="AG42" s="273">
        <v>6.6674097100036675E-2</v>
      </c>
    </row>
    <row r="43" spans="1:36" ht="15" customHeight="1">
      <c r="A43" s="270"/>
      <c r="B43" s="270"/>
      <c r="C43" s="270"/>
      <c r="D43" s="270"/>
      <c r="E43" s="270"/>
      <c r="F43" s="270"/>
      <c r="G43" s="270"/>
      <c r="H43" s="270"/>
      <c r="I43" s="270"/>
      <c r="J43" s="270"/>
      <c r="K43" s="270"/>
      <c r="L43" s="270"/>
      <c r="M43" s="270"/>
      <c r="N43" s="270"/>
      <c r="O43" s="270"/>
      <c r="P43" s="270"/>
      <c r="Q43" s="270"/>
      <c r="R43" s="270"/>
      <c r="S43" s="270"/>
      <c r="T43" s="270"/>
      <c r="U43" s="270"/>
      <c r="V43" s="270"/>
      <c r="W43" s="270"/>
      <c r="X43" s="270"/>
      <c r="Y43" s="270"/>
      <c r="Z43" s="290">
        <v>44531</v>
      </c>
      <c r="AA43" s="273">
        <v>5.6370216489294196E-2</v>
      </c>
      <c r="AC43" s="290">
        <v>44531</v>
      </c>
      <c r="AD43" s="273">
        <v>2.2421777253976812E-2</v>
      </c>
      <c r="AF43" s="290">
        <v>44531</v>
      </c>
      <c r="AG43" s="273">
        <v>5.6038250010495713E-2</v>
      </c>
    </row>
    <row r="44" spans="1:36" ht="15" customHeight="1">
      <c r="A44" s="270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  <c r="M44" s="270"/>
      <c r="N44" s="270"/>
      <c r="O44" s="270"/>
      <c r="P44" s="270"/>
      <c r="Q44" s="270"/>
      <c r="R44" s="270"/>
      <c r="S44" s="270"/>
      <c r="T44" s="270"/>
      <c r="U44" s="270"/>
      <c r="V44" s="270"/>
      <c r="W44" s="270"/>
      <c r="X44" s="270"/>
      <c r="Y44" s="270"/>
      <c r="Z44" s="290">
        <v>44562</v>
      </c>
      <c r="AA44" s="273">
        <v>5.6541730906002952E-2</v>
      </c>
      <c r="AC44" s="290">
        <v>44562</v>
      </c>
      <c r="AD44" s="273">
        <v>1.3965485222009164E-2</v>
      </c>
      <c r="AF44" s="290">
        <v>44562</v>
      </c>
      <c r="AG44" s="273">
        <v>5.1275982464107132E-2</v>
      </c>
    </row>
    <row r="45" spans="1:36" ht="15" customHeight="1">
      <c r="A45" s="270"/>
      <c r="B45" s="270"/>
      <c r="C45" s="270"/>
      <c r="D45" s="270"/>
      <c r="E45" s="270"/>
      <c r="F45" s="270"/>
      <c r="G45" s="270"/>
      <c r="H45" s="270"/>
      <c r="I45" s="270"/>
      <c r="J45" s="270"/>
      <c r="K45" s="270"/>
      <c r="L45" s="270"/>
      <c r="M45" s="270"/>
      <c r="N45" s="270"/>
      <c r="O45" s="270"/>
      <c r="P45" s="270"/>
      <c r="Q45" s="270"/>
      <c r="R45" s="270"/>
      <c r="S45" s="270"/>
      <c r="T45" s="270"/>
      <c r="U45" s="270"/>
      <c r="V45" s="270"/>
      <c r="W45" s="270"/>
      <c r="X45" s="270"/>
      <c r="Y45" s="270"/>
      <c r="Z45" s="290">
        <v>44593</v>
      </c>
      <c r="AA45" s="273">
        <v>5.7677949004432211E-2</v>
      </c>
      <c r="AC45" s="290">
        <v>44593</v>
      </c>
      <c r="AD45" s="273">
        <v>8.7786489405812067E-3</v>
      </c>
      <c r="AF45" s="290">
        <v>44593</v>
      </c>
      <c r="AG45" s="273">
        <v>5.127725370591122E-2</v>
      </c>
    </row>
    <row r="46" spans="1:36" ht="15" customHeight="1">
      <c r="A46" s="270"/>
      <c r="B46" s="270"/>
      <c r="C46" s="270"/>
      <c r="D46" s="270"/>
      <c r="E46" s="270"/>
      <c r="F46" s="270"/>
      <c r="G46" s="270"/>
      <c r="H46" s="270"/>
      <c r="I46" s="270"/>
      <c r="J46" s="270"/>
      <c r="K46" s="270"/>
      <c r="L46" s="270"/>
      <c r="M46" s="270"/>
      <c r="N46" s="270"/>
      <c r="O46" s="270"/>
      <c r="P46" s="270"/>
      <c r="Q46" s="270"/>
      <c r="R46" s="270"/>
      <c r="S46" s="270"/>
      <c r="T46" s="270"/>
      <c r="U46" s="270"/>
      <c r="V46" s="270"/>
      <c r="W46" s="270"/>
      <c r="X46" s="270"/>
      <c r="Y46" s="270"/>
      <c r="Z46" s="290">
        <v>44621</v>
      </c>
      <c r="AA46" s="273">
        <v>4.5523648250621565E-2</v>
      </c>
      <c r="AC46" s="290">
        <v>44621</v>
      </c>
      <c r="AD46" s="273">
        <v>-3.7863608876990895E-3</v>
      </c>
      <c r="AF46" s="290">
        <v>44621</v>
      </c>
      <c r="AG46" s="273">
        <v>3.7063786393869119E-2</v>
      </c>
    </row>
    <row r="47" spans="1:36" ht="15" customHeight="1">
      <c r="A47" s="270"/>
      <c r="B47" s="270"/>
      <c r="C47" s="270"/>
      <c r="D47" s="270"/>
      <c r="E47" s="270"/>
      <c r="F47" s="270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  <c r="Z47" s="290">
        <v>44652</v>
      </c>
      <c r="AA47" s="273">
        <v>2.913249490708722E-2</v>
      </c>
      <c r="AC47" s="290">
        <v>44652</v>
      </c>
      <c r="AD47" s="273">
        <v>-1.6677794302476911E-2</v>
      </c>
      <c r="AF47" s="290">
        <v>44652</v>
      </c>
      <c r="AG47" s="273">
        <v>2.3455283267629311E-2</v>
      </c>
    </row>
    <row r="48" spans="1:36" ht="15" customHeight="1">
      <c r="A48" s="270"/>
      <c r="B48" s="270"/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270"/>
      <c r="Q48" s="270"/>
      <c r="R48" s="270"/>
      <c r="S48" s="270"/>
      <c r="T48" s="270"/>
      <c r="U48" s="270"/>
      <c r="V48" s="270"/>
      <c r="W48" s="270"/>
      <c r="X48" s="270"/>
      <c r="Y48" s="270"/>
      <c r="Z48" s="290">
        <v>44682</v>
      </c>
      <c r="AA48" s="273">
        <v>2.4188659435443471E-2</v>
      </c>
      <c r="AC48" s="290">
        <v>44682</v>
      </c>
      <c r="AD48" s="273">
        <v>-1.904209853828874E-2</v>
      </c>
      <c r="AF48" s="290">
        <v>44682</v>
      </c>
      <c r="AG48" s="273">
        <v>2.1281096259066032E-2</v>
      </c>
    </row>
    <row r="49" spans="1:33" ht="15" customHeight="1">
      <c r="A49" s="270"/>
      <c r="B49" s="270"/>
      <c r="C49" s="270"/>
      <c r="D49" s="270"/>
      <c r="E49" s="270"/>
      <c r="F49" s="270"/>
      <c r="G49" s="270"/>
      <c r="H49" s="270"/>
      <c r="I49" s="270"/>
      <c r="J49" s="270"/>
      <c r="K49" s="270"/>
      <c r="L49" s="270"/>
      <c r="M49" s="270"/>
      <c r="N49" s="270"/>
      <c r="O49" s="270"/>
      <c r="P49" s="270"/>
      <c r="Q49" s="270"/>
      <c r="R49" s="270"/>
      <c r="S49" s="270"/>
      <c r="T49" s="270"/>
      <c r="U49" s="270"/>
      <c r="V49" s="270"/>
      <c r="W49" s="270"/>
      <c r="X49" s="270"/>
      <c r="Y49" s="270"/>
      <c r="Z49" s="290">
        <v>44714</v>
      </c>
      <c r="AA49" s="273">
        <v>1.5228245141246361E-2</v>
      </c>
      <c r="AC49" s="290">
        <v>44714</v>
      </c>
      <c r="AD49" s="273">
        <v>-2.8462136215130586E-2</v>
      </c>
      <c r="AF49" s="290">
        <v>44714</v>
      </c>
      <c r="AG49" s="273">
        <v>9.0246756242657964E-3</v>
      </c>
    </row>
    <row r="50" spans="1:33" ht="15" customHeight="1">
      <c r="A50" s="270"/>
      <c r="B50" s="270"/>
      <c r="C50" s="270"/>
      <c r="D50" s="270"/>
      <c r="E50" s="270"/>
      <c r="F50" s="270"/>
      <c r="G50" s="270"/>
      <c r="H50" s="270"/>
      <c r="I50" s="270"/>
      <c r="J50" s="270"/>
      <c r="K50" s="270"/>
      <c r="L50" s="270"/>
      <c r="M50" s="270"/>
      <c r="N50" s="270"/>
      <c r="O50" s="270"/>
      <c r="P50" s="270"/>
      <c r="Q50" s="270"/>
      <c r="R50" s="270"/>
      <c r="S50" s="270"/>
      <c r="T50" s="270"/>
      <c r="U50" s="270"/>
      <c r="V50" s="270"/>
      <c r="W50" s="270"/>
      <c r="X50" s="270"/>
      <c r="Y50" s="270"/>
      <c r="Z50" s="290">
        <v>44746</v>
      </c>
      <c r="AA50" s="273">
        <v>9.7482854527903839E-3</v>
      </c>
      <c r="AC50" s="290">
        <v>44746</v>
      </c>
      <c r="AD50" s="273">
        <v>-3.4877221187902305E-2</v>
      </c>
      <c r="AF50" s="290">
        <v>44746</v>
      </c>
      <c r="AG50" s="273">
        <v>-1.4106472028349514E-3</v>
      </c>
    </row>
    <row r="51" spans="1:33" ht="15" customHeight="1">
      <c r="A51" s="270"/>
      <c r="B51" s="270"/>
      <c r="C51" s="270"/>
      <c r="D51" s="270"/>
      <c r="E51" s="270"/>
      <c r="F51" s="270"/>
      <c r="G51" s="270"/>
      <c r="H51" s="270"/>
      <c r="I51" s="270"/>
      <c r="J51" s="270"/>
      <c r="K51" s="270"/>
      <c r="L51" s="270"/>
      <c r="M51" s="270"/>
      <c r="N51" s="270"/>
      <c r="O51" s="270"/>
      <c r="P51" s="270"/>
      <c r="Q51" s="270"/>
      <c r="R51" s="270"/>
      <c r="S51" s="270"/>
      <c r="T51" s="270"/>
      <c r="U51" s="270"/>
      <c r="V51" s="270"/>
      <c r="W51" s="270"/>
      <c r="X51" s="270"/>
      <c r="Y51" s="270"/>
      <c r="Z51" s="291"/>
      <c r="AC51" s="291"/>
      <c r="AF51" s="291"/>
    </row>
    <row r="52" spans="1:33" ht="15" customHeight="1">
      <c r="A52" s="270"/>
      <c r="B52" s="270"/>
      <c r="C52" s="270"/>
      <c r="D52" s="270"/>
      <c r="E52" s="270"/>
      <c r="F52" s="270"/>
      <c r="G52" s="270"/>
      <c r="H52" s="270"/>
      <c r="I52" s="270"/>
      <c r="J52" s="270"/>
      <c r="K52" s="270"/>
      <c r="L52" s="270"/>
      <c r="M52" s="270"/>
      <c r="N52" s="270"/>
      <c r="O52" s="270"/>
      <c r="P52" s="270"/>
      <c r="Q52" s="270"/>
      <c r="R52" s="270"/>
      <c r="S52" s="270"/>
      <c r="T52" s="270"/>
      <c r="U52" s="270"/>
      <c r="V52" s="270"/>
      <c r="W52" s="270"/>
      <c r="X52" s="270"/>
      <c r="Y52" s="270"/>
      <c r="Z52" s="291"/>
      <c r="AF52" s="291"/>
    </row>
    <row r="53" spans="1:33" ht="15" customHeight="1">
      <c r="A53" s="270"/>
      <c r="B53" s="270"/>
      <c r="C53" s="270"/>
      <c r="D53" s="270"/>
      <c r="E53" s="270"/>
      <c r="F53" s="270"/>
      <c r="G53" s="270"/>
      <c r="H53" s="270"/>
      <c r="I53" s="270"/>
      <c r="J53" s="270"/>
      <c r="K53" s="270"/>
      <c r="L53" s="270"/>
      <c r="M53" s="270"/>
      <c r="N53" s="270"/>
      <c r="O53" s="270"/>
      <c r="P53" s="270"/>
      <c r="Q53" s="270"/>
      <c r="R53" s="270"/>
      <c r="S53" s="270"/>
      <c r="T53" s="270"/>
      <c r="U53" s="270"/>
      <c r="V53" s="270"/>
      <c r="W53" s="270"/>
      <c r="X53" s="270"/>
      <c r="Y53" s="270"/>
      <c r="Z53" s="291"/>
      <c r="AF53" s="291"/>
    </row>
    <row r="54" spans="1:33" ht="15" customHeight="1">
      <c r="A54" s="270"/>
      <c r="B54" s="270"/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270"/>
      <c r="O54" s="270"/>
      <c r="P54" s="270"/>
      <c r="Q54" s="270"/>
      <c r="R54" s="270"/>
      <c r="S54" s="270"/>
      <c r="T54" s="270"/>
      <c r="U54" s="270"/>
      <c r="V54" s="270"/>
      <c r="W54" s="270"/>
      <c r="X54" s="270"/>
      <c r="Y54" s="270"/>
      <c r="AF54" s="291"/>
    </row>
    <row r="55" spans="1:33" ht="15" customHeight="1">
      <c r="A55" s="270"/>
      <c r="B55" s="270"/>
      <c r="C55" s="270"/>
      <c r="D55" s="270"/>
      <c r="E55" s="270"/>
      <c r="F55" s="270"/>
      <c r="G55" s="270"/>
      <c r="H55" s="270"/>
      <c r="I55" s="270"/>
      <c r="J55" s="270"/>
      <c r="K55" s="270"/>
      <c r="L55" s="270"/>
      <c r="M55" s="270"/>
      <c r="N55" s="270"/>
      <c r="O55" s="270"/>
      <c r="P55" s="270"/>
      <c r="Q55" s="270"/>
      <c r="R55" s="270"/>
      <c r="S55" s="270"/>
      <c r="T55" s="270"/>
      <c r="U55" s="270"/>
      <c r="V55" s="270"/>
      <c r="W55" s="270"/>
      <c r="X55" s="270"/>
      <c r="Y55" s="270"/>
    </row>
    <row r="56" spans="1:33" ht="15" customHeight="1">
      <c r="A56" s="270"/>
      <c r="B56" s="270"/>
      <c r="C56" s="270"/>
      <c r="D56" s="270"/>
      <c r="E56" s="270"/>
      <c r="F56" s="270"/>
      <c r="G56" s="270"/>
      <c r="H56" s="270"/>
      <c r="I56" s="270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  <c r="Y56" s="270"/>
    </row>
    <row r="57" spans="1:33" ht="15" customHeight="1">
      <c r="A57" s="270"/>
      <c r="B57" s="270"/>
      <c r="C57" s="270"/>
      <c r="D57" s="270"/>
      <c r="E57" s="270"/>
      <c r="F57" s="270"/>
      <c r="G57" s="270"/>
      <c r="H57" s="270"/>
      <c r="I57" s="270"/>
      <c r="J57" s="270"/>
      <c r="K57" s="270"/>
      <c r="L57" s="270"/>
      <c r="M57" s="270"/>
      <c r="N57" s="270"/>
      <c r="O57" s="270"/>
      <c r="P57" s="270"/>
      <c r="Q57" s="270"/>
      <c r="R57" s="270"/>
      <c r="S57" s="270"/>
      <c r="T57" s="270"/>
      <c r="U57" s="270"/>
      <c r="V57" s="270"/>
      <c r="W57" s="270"/>
      <c r="X57" s="270"/>
      <c r="Y57" s="270"/>
    </row>
    <row r="58" spans="1:33" ht="15" customHeight="1">
      <c r="A58" s="270"/>
      <c r="B58" s="270"/>
      <c r="C58" s="270"/>
      <c r="D58" s="270"/>
      <c r="E58" s="270"/>
      <c r="F58" s="270"/>
      <c r="G58" s="270"/>
      <c r="H58" s="270"/>
      <c r="I58" s="270"/>
      <c r="J58" s="270"/>
      <c r="K58" s="270"/>
      <c r="L58" s="270"/>
      <c r="M58" s="270"/>
      <c r="N58" s="270"/>
      <c r="O58" s="270"/>
      <c r="P58" s="270"/>
      <c r="Q58" s="270"/>
      <c r="R58" s="270"/>
      <c r="S58" s="270"/>
      <c r="T58" s="270"/>
      <c r="U58" s="270"/>
      <c r="V58" s="270"/>
      <c r="W58" s="270"/>
      <c r="X58" s="270"/>
      <c r="Y58" s="270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A7354-9A4F-4A51-8C7E-861555A06B9D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46" t="s">
        <v>47</v>
      </c>
      <c r="B1" s="46"/>
      <c r="C1" s="96"/>
      <c r="D1" s="46"/>
      <c r="E1" s="46"/>
      <c r="H1" s="46"/>
      <c r="I1" s="46"/>
      <c r="L1" s="46"/>
      <c r="M1" s="46"/>
    </row>
    <row r="2" spans="1:15" ht="15" customHeight="1">
      <c r="A2" s="93"/>
      <c r="B2" s="93"/>
      <c r="C2" s="96"/>
    </row>
    <row r="3" spans="1:15" ht="15" customHeight="1">
      <c r="A3" s="96"/>
      <c r="B3" s="96"/>
      <c r="C3" s="96"/>
    </row>
    <row r="4" spans="1:15" ht="15" customHeight="1">
      <c r="A4" s="97" t="s">
        <v>51</v>
      </c>
      <c r="B4" s="45"/>
      <c r="N4" s="127" t="s">
        <v>172</v>
      </c>
    </row>
    <row r="5" spans="1:15" ht="19.149999999999999" customHeight="1">
      <c r="A5" s="97"/>
      <c r="B5" s="97"/>
      <c r="C5" s="4" t="s">
        <v>3</v>
      </c>
      <c r="D5" s="4"/>
      <c r="E5" s="4"/>
      <c r="F5" s="4"/>
      <c r="G5" s="4" t="s">
        <v>4</v>
      </c>
      <c r="H5" s="4"/>
      <c r="I5" s="4"/>
      <c r="J5" s="4"/>
      <c r="K5" s="4" t="s">
        <v>5</v>
      </c>
      <c r="L5" s="4"/>
      <c r="M5" s="4"/>
      <c r="N5" s="4"/>
    </row>
    <row r="6" spans="1:15" ht="19.5" customHeight="1">
      <c r="A6" s="209" t="s">
        <v>88</v>
      </c>
      <c r="B6" s="209"/>
      <c r="C6" s="3" t="s">
        <v>89</v>
      </c>
      <c r="D6" s="3"/>
      <c r="E6" s="2" t="s">
        <v>12</v>
      </c>
      <c r="F6" s="2"/>
      <c r="G6" s="2" t="s">
        <v>89</v>
      </c>
      <c r="H6" s="2"/>
      <c r="I6" s="2" t="s">
        <v>12</v>
      </c>
      <c r="J6" s="2"/>
      <c r="K6" s="2" t="s">
        <v>89</v>
      </c>
      <c r="L6" s="2"/>
      <c r="M6" s="2" t="s">
        <v>12</v>
      </c>
      <c r="N6" s="2"/>
    </row>
    <row r="7" spans="1:15" ht="19.5" customHeight="1">
      <c r="A7" s="209"/>
      <c r="B7" s="209"/>
      <c r="C7" s="194">
        <v>2024</v>
      </c>
      <c r="D7" s="194">
        <v>2025</v>
      </c>
      <c r="E7" s="102" t="s">
        <v>13</v>
      </c>
      <c r="F7" s="102" t="s">
        <v>14</v>
      </c>
      <c r="G7" s="194">
        <v>2024</v>
      </c>
      <c r="H7" s="194">
        <v>2025</v>
      </c>
      <c r="I7" s="102" t="s">
        <v>13</v>
      </c>
      <c r="J7" s="102" t="s">
        <v>14</v>
      </c>
      <c r="K7" s="194">
        <v>2024</v>
      </c>
      <c r="L7" s="194">
        <v>2025</v>
      </c>
      <c r="M7" s="102" t="s">
        <v>13</v>
      </c>
      <c r="N7" s="102" t="s">
        <v>14</v>
      </c>
    </row>
    <row r="8" spans="1:15" s="152" customFormat="1" ht="19.5" customHeight="1">
      <c r="A8" s="195" t="s">
        <v>90</v>
      </c>
      <c r="B8" s="196" t="s">
        <v>91</v>
      </c>
      <c r="C8" s="197">
        <v>5866622</v>
      </c>
      <c r="D8" s="198">
        <v>4791087</v>
      </c>
      <c r="E8" s="199">
        <v>-1075535</v>
      </c>
      <c r="F8" s="200">
        <v>-18.333122536273859</v>
      </c>
      <c r="G8" s="201">
        <v>0</v>
      </c>
      <c r="H8" s="198">
        <v>0</v>
      </c>
      <c r="I8" s="199">
        <v>0</v>
      </c>
      <c r="J8" s="200" t="s">
        <v>151</v>
      </c>
      <c r="K8" s="201">
        <v>211</v>
      </c>
      <c r="L8" s="198">
        <v>449</v>
      </c>
      <c r="M8" s="199">
        <v>238</v>
      </c>
      <c r="N8" s="200">
        <v>112.7962085308057</v>
      </c>
      <c r="O8" s="166"/>
    </row>
    <row r="9" spans="1:15" s="152" customFormat="1" ht="19.5" customHeight="1">
      <c r="A9" s="195" t="s">
        <v>90</v>
      </c>
      <c r="B9" s="196" t="s">
        <v>92</v>
      </c>
      <c r="C9" s="197">
        <v>1888501</v>
      </c>
      <c r="D9" s="198">
        <v>812298</v>
      </c>
      <c r="E9" s="199">
        <v>-1076203</v>
      </c>
      <c r="F9" s="200">
        <v>-56.987155421151478</v>
      </c>
      <c r="G9" s="201">
        <v>0</v>
      </c>
      <c r="H9" s="198">
        <v>0</v>
      </c>
      <c r="I9" s="199">
        <v>0</v>
      </c>
      <c r="J9" s="200" t="s">
        <v>151</v>
      </c>
      <c r="K9" s="201">
        <v>33404</v>
      </c>
      <c r="L9" s="198">
        <v>32749</v>
      </c>
      <c r="M9" s="199">
        <v>-655</v>
      </c>
      <c r="N9" s="200">
        <v>-1.96084301281283</v>
      </c>
      <c r="O9" s="166"/>
    </row>
    <row r="10" spans="1:15" s="152" customFormat="1" ht="19.5" customHeight="1">
      <c r="A10" s="195" t="s">
        <v>90</v>
      </c>
      <c r="B10" s="196" t="s">
        <v>93</v>
      </c>
      <c r="C10" s="197">
        <v>1849112</v>
      </c>
      <c r="D10" s="198">
        <v>2008907</v>
      </c>
      <c r="E10" s="199">
        <v>159795</v>
      </c>
      <c r="F10" s="200">
        <v>8.6417155910512662</v>
      </c>
      <c r="G10" s="201">
        <v>0</v>
      </c>
      <c r="H10" s="198">
        <v>0</v>
      </c>
      <c r="I10" s="199">
        <v>0</v>
      </c>
      <c r="J10" s="200" t="s">
        <v>151</v>
      </c>
      <c r="K10" s="201">
        <v>2009</v>
      </c>
      <c r="L10" s="198">
        <v>3779</v>
      </c>
      <c r="M10" s="199">
        <v>1770</v>
      </c>
      <c r="N10" s="200">
        <v>88.103534096565454</v>
      </c>
      <c r="O10" s="166"/>
    </row>
    <row r="11" spans="1:15" s="152" customFormat="1" ht="19.5" customHeight="1">
      <c r="A11" s="195" t="s">
        <v>90</v>
      </c>
      <c r="B11" s="196" t="s">
        <v>94</v>
      </c>
      <c r="C11" s="197">
        <v>1241485</v>
      </c>
      <c r="D11" s="198">
        <v>1533199</v>
      </c>
      <c r="E11" s="199">
        <v>291714</v>
      </c>
      <c r="F11" s="200">
        <v>23.49718280929693</v>
      </c>
      <c r="G11" s="201">
        <v>0</v>
      </c>
      <c r="H11" s="198">
        <v>0</v>
      </c>
      <c r="I11" s="199">
        <v>0</v>
      </c>
      <c r="J11" s="200" t="s">
        <v>151</v>
      </c>
      <c r="K11" s="201">
        <v>848</v>
      </c>
      <c r="L11" s="198">
        <v>791</v>
      </c>
      <c r="M11" s="199">
        <v>-57</v>
      </c>
      <c r="N11" s="200">
        <v>-6.7216981132075517</v>
      </c>
      <c r="O11" s="166"/>
    </row>
    <row r="12" spans="1:15" s="152" customFormat="1" ht="19.5" customHeight="1">
      <c r="A12" s="195" t="s">
        <v>90</v>
      </c>
      <c r="B12" s="196" t="s">
        <v>95</v>
      </c>
      <c r="C12" s="197">
        <v>696118</v>
      </c>
      <c r="D12" s="198">
        <v>545307</v>
      </c>
      <c r="E12" s="199">
        <v>-150811</v>
      </c>
      <c r="F12" s="200">
        <v>-21.66457410956188</v>
      </c>
      <c r="G12" s="201">
        <v>0</v>
      </c>
      <c r="H12" s="198">
        <v>0</v>
      </c>
      <c r="I12" s="199">
        <v>0</v>
      </c>
      <c r="J12" s="200" t="s">
        <v>151</v>
      </c>
      <c r="K12" s="201">
        <v>26417</v>
      </c>
      <c r="L12" s="198">
        <v>27588</v>
      </c>
      <c r="M12" s="199">
        <v>1171</v>
      </c>
      <c r="N12" s="200">
        <v>4.4327516372033102</v>
      </c>
      <c r="O12" s="166"/>
    </row>
    <row r="13" spans="1:15" s="152" customFormat="1" ht="19.5" customHeight="1">
      <c r="A13" s="195" t="s">
        <v>90</v>
      </c>
      <c r="B13" s="196" t="s">
        <v>96</v>
      </c>
      <c r="C13" s="197">
        <v>217394</v>
      </c>
      <c r="D13" s="198">
        <v>190424</v>
      </c>
      <c r="E13" s="199">
        <v>-26970</v>
      </c>
      <c r="F13" s="200">
        <v>-12.406046165027551</v>
      </c>
      <c r="G13" s="201">
        <v>0</v>
      </c>
      <c r="H13" s="198">
        <v>0</v>
      </c>
      <c r="I13" s="199">
        <v>0</v>
      </c>
      <c r="J13" s="200" t="s">
        <v>151</v>
      </c>
      <c r="K13" s="201">
        <v>11281</v>
      </c>
      <c r="L13" s="198">
        <v>12067</v>
      </c>
      <c r="M13" s="199">
        <v>786</v>
      </c>
      <c r="N13" s="200">
        <v>6.9674674231007856</v>
      </c>
      <c r="O13" s="166"/>
    </row>
    <row r="14" spans="1:15" s="152" customFormat="1" ht="19.5" customHeight="1">
      <c r="A14" s="195" t="s">
        <v>90</v>
      </c>
      <c r="B14" s="196" t="s">
        <v>97</v>
      </c>
      <c r="C14" s="197">
        <v>0</v>
      </c>
      <c r="D14" s="198">
        <v>0</v>
      </c>
      <c r="E14" s="199">
        <v>0</v>
      </c>
      <c r="F14" s="200" t="s">
        <v>151</v>
      </c>
      <c r="G14" s="201">
        <v>1011721</v>
      </c>
      <c r="H14" s="198">
        <v>711807</v>
      </c>
      <c r="I14" s="199">
        <v>-299914</v>
      </c>
      <c r="J14" s="200">
        <v>-29.643943340110571</v>
      </c>
      <c r="K14" s="201">
        <v>29146</v>
      </c>
      <c r="L14" s="198">
        <v>26374</v>
      </c>
      <c r="M14" s="199">
        <v>-2772</v>
      </c>
      <c r="N14" s="200">
        <v>-9.510739037946891</v>
      </c>
      <c r="O14" s="166"/>
    </row>
    <row r="15" spans="1:15" s="152" customFormat="1" ht="19.5" customHeight="1">
      <c r="A15" s="195" t="s">
        <v>90</v>
      </c>
      <c r="B15" s="196" t="s">
        <v>98</v>
      </c>
      <c r="C15" s="197">
        <v>1434001</v>
      </c>
      <c r="D15" s="198">
        <v>1518369</v>
      </c>
      <c r="E15" s="199">
        <v>84368</v>
      </c>
      <c r="F15" s="200">
        <v>5.8833989655516348</v>
      </c>
      <c r="G15" s="201">
        <v>0</v>
      </c>
      <c r="H15" s="198">
        <v>0</v>
      </c>
      <c r="I15" s="199">
        <v>0</v>
      </c>
      <c r="J15" s="200" t="s">
        <v>151</v>
      </c>
      <c r="K15" s="201">
        <v>110</v>
      </c>
      <c r="L15" s="198">
        <v>458</v>
      </c>
      <c r="M15" s="199">
        <v>348</v>
      </c>
      <c r="N15" s="200">
        <v>316.36363636363637</v>
      </c>
      <c r="O15" s="166"/>
    </row>
    <row r="16" spans="1:15" s="152" customFormat="1" ht="19.5" customHeight="1">
      <c r="A16" s="195" t="s">
        <v>90</v>
      </c>
      <c r="B16" s="196" t="s">
        <v>99</v>
      </c>
      <c r="C16" s="197">
        <v>396535</v>
      </c>
      <c r="D16" s="198">
        <v>290108</v>
      </c>
      <c r="E16" s="199">
        <v>-106427</v>
      </c>
      <c r="F16" s="200">
        <v>-26.83924495946134</v>
      </c>
      <c r="G16" s="201">
        <v>0</v>
      </c>
      <c r="H16" s="198">
        <v>0</v>
      </c>
      <c r="I16" s="199">
        <v>0</v>
      </c>
      <c r="J16" s="200" t="s">
        <v>151</v>
      </c>
      <c r="K16" s="201">
        <v>62428</v>
      </c>
      <c r="L16" s="198">
        <v>72785</v>
      </c>
      <c r="M16" s="199">
        <v>10357</v>
      </c>
      <c r="N16" s="200">
        <v>16.59031203946947</v>
      </c>
      <c r="O16" s="166"/>
    </row>
    <row r="17" spans="1:15" s="152" customFormat="1" ht="19.5" customHeight="1">
      <c r="A17" s="195" t="s">
        <v>100</v>
      </c>
      <c r="B17" s="196" t="s">
        <v>101</v>
      </c>
      <c r="C17" s="197">
        <v>0</v>
      </c>
      <c r="D17" s="198">
        <v>0</v>
      </c>
      <c r="E17" s="199">
        <v>0</v>
      </c>
      <c r="F17" s="200" t="s">
        <v>151</v>
      </c>
      <c r="G17" s="201">
        <v>369046</v>
      </c>
      <c r="H17" s="198">
        <v>591618</v>
      </c>
      <c r="I17" s="199">
        <v>222572</v>
      </c>
      <c r="J17" s="200">
        <v>60.310096844295828</v>
      </c>
      <c r="K17" s="201">
        <v>2697</v>
      </c>
      <c r="L17" s="198">
        <v>20295</v>
      </c>
      <c r="M17" s="199">
        <v>17598</v>
      </c>
      <c r="N17" s="200">
        <v>652.50278086763069</v>
      </c>
      <c r="O17" s="166"/>
    </row>
    <row r="18" spans="1:15" s="152" customFormat="1" ht="19.5" customHeight="1">
      <c r="A18" s="195" t="s">
        <v>100</v>
      </c>
      <c r="B18" s="196" t="s">
        <v>102</v>
      </c>
      <c r="C18" s="197">
        <v>0</v>
      </c>
      <c r="D18" s="198">
        <v>0</v>
      </c>
      <c r="E18" s="199">
        <v>0</v>
      </c>
      <c r="F18" s="200" t="s">
        <v>151</v>
      </c>
      <c r="G18" s="201">
        <v>529090</v>
      </c>
      <c r="H18" s="198">
        <v>527981</v>
      </c>
      <c r="I18" s="199">
        <v>-1109</v>
      </c>
      <c r="J18" s="200">
        <v>-0.20960517114291119</v>
      </c>
      <c r="K18" s="201">
        <v>165855</v>
      </c>
      <c r="L18" s="198">
        <v>184753</v>
      </c>
      <c r="M18" s="199">
        <v>18898</v>
      </c>
      <c r="N18" s="200">
        <v>11.39429019324109</v>
      </c>
      <c r="O18" s="166"/>
    </row>
    <row r="19" spans="1:15" s="152" customFormat="1" ht="19.5" customHeight="1">
      <c r="A19" s="195" t="s">
        <v>100</v>
      </c>
      <c r="B19" s="196" t="s">
        <v>103</v>
      </c>
      <c r="C19" s="197">
        <v>0</v>
      </c>
      <c r="D19" s="198">
        <v>0</v>
      </c>
      <c r="E19" s="199">
        <v>0</v>
      </c>
      <c r="F19" s="200" t="s">
        <v>151</v>
      </c>
      <c r="G19" s="201">
        <v>135812</v>
      </c>
      <c r="H19" s="198">
        <v>91156</v>
      </c>
      <c r="I19" s="199">
        <v>-44656</v>
      </c>
      <c r="J19" s="200">
        <v>-32.880746914852878</v>
      </c>
      <c r="K19" s="201">
        <v>169397</v>
      </c>
      <c r="L19" s="198">
        <v>113646</v>
      </c>
      <c r="M19" s="199">
        <v>-55751</v>
      </c>
      <c r="N19" s="200">
        <v>-32.911444712716268</v>
      </c>
      <c r="O19" s="166"/>
    </row>
    <row r="20" spans="1:15" s="152" customFormat="1" ht="19.5" customHeight="1">
      <c r="A20" s="195" t="s">
        <v>100</v>
      </c>
      <c r="B20" s="196" t="s">
        <v>104</v>
      </c>
      <c r="C20" s="197">
        <v>0</v>
      </c>
      <c r="D20" s="198">
        <v>0</v>
      </c>
      <c r="E20" s="199">
        <v>0</v>
      </c>
      <c r="F20" s="200" t="s">
        <v>151</v>
      </c>
      <c r="G20" s="201">
        <v>29362</v>
      </c>
      <c r="H20" s="198">
        <v>31379</v>
      </c>
      <c r="I20" s="199">
        <v>2017</v>
      </c>
      <c r="J20" s="200">
        <v>6.8694230638239873</v>
      </c>
      <c r="K20" s="201">
        <v>1228103</v>
      </c>
      <c r="L20" s="198">
        <v>1027791</v>
      </c>
      <c r="M20" s="199">
        <v>-200312</v>
      </c>
      <c r="N20" s="200">
        <v>-16.310684038716619</v>
      </c>
      <c r="O20" s="166"/>
    </row>
    <row r="21" spans="1:15" s="152" customFormat="1" ht="19.5" customHeight="1">
      <c r="A21" s="195" t="s">
        <v>100</v>
      </c>
      <c r="B21" s="196" t="s">
        <v>105</v>
      </c>
      <c r="C21" s="197">
        <v>0</v>
      </c>
      <c r="D21" s="198">
        <v>0</v>
      </c>
      <c r="E21" s="199">
        <v>0</v>
      </c>
      <c r="F21" s="200" t="s">
        <v>151</v>
      </c>
      <c r="G21" s="201">
        <v>0</v>
      </c>
      <c r="H21" s="198">
        <v>0</v>
      </c>
      <c r="I21" s="199">
        <v>0</v>
      </c>
      <c r="J21" s="200" t="s">
        <v>151</v>
      </c>
      <c r="K21" s="201">
        <v>295947</v>
      </c>
      <c r="L21" s="198">
        <v>315750</v>
      </c>
      <c r="M21" s="199">
        <v>19803</v>
      </c>
      <c r="N21" s="200">
        <v>6.6914008251477526</v>
      </c>
      <c r="O21" s="166"/>
    </row>
    <row r="22" spans="1:15" s="152" customFormat="1" ht="19.5" customHeight="1">
      <c r="A22" s="195" t="s">
        <v>106</v>
      </c>
      <c r="B22" s="196" t="s">
        <v>107</v>
      </c>
      <c r="C22" s="197">
        <v>0</v>
      </c>
      <c r="D22" s="198">
        <v>0</v>
      </c>
      <c r="E22" s="199">
        <v>0</v>
      </c>
      <c r="F22" s="200" t="s">
        <v>151</v>
      </c>
      <c r="G22" s="201">
        <v>26292</v>
      </c>
      <c r="H22" s="198">
        <v>42333</v>
      </c>
      <c r="I22" s="199">
        <v>16041</v>
      </c>
      <c r="J22" s="200">
        <v>61.010953902327721</v>
      </c>
      <c r="K22" s="201">
        <v>30796</v>
      </c>
      <c r="L22" s="198">
        <v>24416</v>
      </c>
      <c r="M22" s="199">
        <v>-6380</v>
      </c>
      <c r="N22" s="200">
        <v>-20.716976230679311</v>
      </c>
      <c r="O22" s="166"/>
    </row>
    <row r="23" spans="1:15" s="152" customFormat="1" ht="19.5" customHeight="1">
      <c r="A23" s="195" t="s">
        <v>106</v>
      </c>
      <c r="B23" s="196" t="s">
        <v>108</v>
      </c>
      <c r="C23" s="197">
        <v>3871</v>
      </c>
      <c r="D23" s="198">
        <v>7651</v>
      </c>
      <c r="E23" s="199">
        <v>3780</v>
      </c>
      <c r="F23" s="200">
        <v>97.649186256781206</v>
      </c>
      <c r="G23" s="201">
        <v>860921</v>
      </c>
      <c r="H23" s="198">
        <v>1062654</v>
      </c>
      <c r="I23" s="199">
        <v>201733</v>
      </c>
      <c r="J23" s="200">
        <v>23.43223129648365</v>
      </c>
      <c r="K23" s="201">
        <v>290137</v>
      </c>
      <c r="L23" s="198">
        <v>229467</v>
      </c>
      <c r="M23" s="199">
        <v>-60670</v>
      </c>
      <c r="N23" s="200">
        <v>-20.910811099583999</v>
      </c>
      <c r="O23" s="166"/>
    </row>
    <row r="24" spans="1:15" s="152" customFormat="1" ht="19.5" customHeight="1">
      <c r="A24" s="195" t="s">
        <v>109</v>
      </c>
      <c r="B24" s="196" t="s">
        <v>110</v>
      </c>
      <c r="C24" s="197">
        <v>0</v>
      </c>
      <c r="D24" s="198">
        <v>0</v>
      </c>
      <c r="E24" s="199">
        <v>0</v>
      </c>
      <c r="F24" s="200" t="s">
        <v>151</v>
      </c>
      <c r="G24" s="201">
        <v>80147</v>
      </c>
      <c r="H24" s="198">
        <v>23059</v>
      </c>
      <c r="I24" s="199">
        <v>-57088</v>
      </c>
      <c r="J24" s="200">
        <v>-71.229116498434124</v>
      </c>
      <c r="K24" s="201">
        <v>103</v>
      </c>
      <c r="L24" s="198">
        <v>3473</v>
      </c>
      <c r="M24" s="199">
        <v>3370</v>
      </c>
      <c r="N24" s="200">
        <v>3271.844660194175</v>
      </c>
      <c r="O24" s="166"/>
    </row>
    <row r="25" spans="1:15" s="152" customFormat="1" ht="19.5" customHeight="1">
      <c r="A25" s="195" t="s">
        <v>109</v>
      </c>
      <c r="B25" s="196" t="s">
        <v>111</v>
      </c>
      <c r="C25" s="197">
        <v>0</v>
      </c>
      <c r="D25" s="198">
        <v>0</v>
      </c>
      <c r="E25" s="199">
        <v>0</v>
      </c>
      <c r="F25" s="200" t="s">
        <v>151</v>
      </c>
      <c r="G25" s="201">
        <v>43788</v>
      </c>
      <c r="H25" s="198">
        <v>19486</v>
      </c>
      <c r="I25" s="199">
        <v>-24302</v>
      </c>
      <c r="J25" s="200">
        <v>-55.499223531561157</v>
      </c>
      <c r="K25" s="201">
        <v>10454</v>
      </c>
      <c r="L25" s="198">
        <v>16252</v>
      </c>
      <c r="M25" s="199">
        <v>5798</v>
      </c>
      <c r="N25" s="200">
        <v>55.462024105605508</v>
      </c>
      <c r="O25" s="166"/>
    </row>
    <row r="26" spans="1:15" s="152" customFormat="1" ht="19.5" customHeight="1">
      <c r="A26" s="195" t="s">
        <v>109</v>
      </c>
      <c r="B26" s="196" t="s">
        <v>112</v>
      </c>
      <c r="C26" s="197">
        <v>8249</v>
      </c>
      <c r="D26" s="198">
        <v>36663</v>
      </c>
      <c r="E26" s="199">
        <v>28414</v>
      </c>
      <c r="F26" s="200">
        <v>344.45387319675109</v>
      </c>
      <c r="G26" s="201">
        <v>330481</v>
      </c>
      <c r="H26" s="198">
        <v>286781</v>
      </c>
      <c r="I26" s="199">
        <v>-43700</v>
      </c>
      <c r="J26" s="200">
        <v>-13.223150498818381</v>
      </c>
      <c r="K26" s="201">
        <v>162600</v>
      </c>
      <c r="L26" s="198">
        <v>169731</v>
      </c>
      <c r="M26" s="199">
        <v>7131</v>
      </c>
      <c r="N26" s="200">
        <v>4.3856088560885667</v>
      </c>
      <c r="O26" s="166"/>
    </row>
    <row r="27" spans="1:15" s="152" customFormat="1" ht="19.5" customHeight="1">
      <c r="A27" s="195" t="s">
        <v>113</v>
      </c>
      <c r="B27" s="196" t="s">
        <v>114</v>
      </c>
      <c r="C27" s="197">
        <v>1512086</v>
      </c>
      <c r="D27" s="198">
        <v>1749503</v>
      </c>
      <c r="E27" s="199">
        <v>237417</v>
      </c>
      <c r="F27" s="200">
        <v>15.701289476921289</v>
      </c>
      <c r="G27" s="201">
        <v>187744</v>
      </c>
      <c r="H27" s="198">
        <v>199773</v>
      </c>
      <c r="I27" s="199">
        <v>12029</v>
      </c>
      <c r="J27" s="200">
        <v>6.4071288563149844</v>
      </c>
      <c r="K27" s="201">
        <v>1724491</v>
      </c>
      <c r="L27" s="198">
        <v>2098256</v>
      </c>
      <c r="M27" s="199">
        <v>373765</v>
      </c>
      <c r="N27" s="200">
        <v>21.673931612284431</v>
      </c>
      <c r="O27" s="166"/>
    </row>
    <row r="28" spans="1:15" s="152" customFormat="1" ht="19.5" customHeight="1">
      <c r="A28" s="195" t="s">
        <v>115</v>
      </c>
      <c r="B28" s="196" t="s">
        <v>116</v>
      </c>
      <c r="C28" s="197">
        <v>131236</v>
      </c>
      <c r="D28" s="198">
        <v>134535</v>
      </c>
      <c r="E28" s="199">
        <v>3299</v>
      </c>
      <c r="F28" s="200">
        <v>2.513791947331526</v>
      </c>
      <c r="G28" s="201">
        <v>12352</v>
      </c>
      <c r="H28" s="198">
        <v>14380</v>
      </c>
      <c r="I28" s="199">
        <v>2028</v>
      </c>
      <c r="J28" s="200">
        <v>16.418393782383419</v>
      </c>
      <c r="K28" s="201">
        <v>14235</v>
      </c>
      <c r="L28" s="198">
        <v>7318</v>
      </c>
      <c r="M28" s="199">
        <v>-6917</v>
      </c>
      <c r="N28" s="200">
        <v>-48.591499824376527</v>
      </c>
      <c r="O28" s="166"/>
    </row>
    <row r="29" spans="1:15" s="152" customFormat="1" ht="19.5" customHeight="1">
      <c r="A29" s="195" t="s">
        <v>115</v>
      </c>
      <c r="B29" s="196" t="s">
        <v>117</v>
      </c>
      <c r="C29" s="197">
        <v>0</v>
      </c>
      <c r="D29" s="198">
        <v>0</v>
      </c>
      <c r="E29" s="199">
        <v>0</v>
      </c>
      <c r="F29" s="200" t="s">
        <v>151</v>
      </c>
      <c r="G29" s="201">
        <v>411504</v>
      </c>
      <c r="H29" s="198">
        <v>508166</v>
      </c>
      <c r="I29" s="199">
        <v>96662</v>
      </c>
      <c r="J29" s="200">
        <v>23.489929624013371</v>
      </c>
      <c r="K29" s="201">
        <v>88592</v>
      </c>
      <c r="L29" s="198">
        <v>108012</v>
      </c>
      <c r="M29" s="199">
        <v>19420</v>
      </c>
      <c r="N29" s="200">
        <v>21.920715188730359</v>
      </c>
      <c r="O29" s="166"/>
    </row>
    <row r="30" spans="1:15" s="152" customFormat="1" ht="19.5" customHeight="1">
      <c r="A30" s="195" t="s">
        <v>115</v>
      </c>
      <c r="B30" s="196" t="s">
        <v>118</v>
      </c>
      <c r="C30" s="197">
        <v>0</v>
      </c>
      <c r="D30" s="198">
        <v>0</v>
      </c>
      <c r="E30" s="199">
        <v>0</v>
      </c>
      <c r="F30" s="200" t="s">
        <v>151</v>
      </c>
      <c r="G30" s="201">
        <v>163453</v>
      </c>
      <c r="H30" s="198">
        <v>36213</v>
      </c>
      <c r="I30" s="199">
        <v>-127240</v>
      </c>
      <c r="J30" s="200">
        <v>-77.845007433329457</v>
      </c>
      <c r="K30" s="201">
        <v>1331466</v>
      </c>
      <c r="L30" s="198">
        <v>1452657</v>
      </c>
      <c r="M30" s="199">
        <v>121191</v>
      </c>
      <c r="N30" s="200">
        <v>9.1020724524696845</v>
      </c>
      <c r="O30" s="166"/>
    </row>
    <row r="31" spans="1:15" s="152" customFormat="1" ht="19.5" customHeight="1">
      <c r="A31" s="195" t="s">
        <v>119</v>
      </c>
      <c r="B31" s="196" t="s">
        <v>120</v>
      </c>
      <c r="C31" s="197">
        <v>0</v>
      </c>
      <c r="D31" s="198">
        <v>0</v>
      </c>
      <c r="E31" s="199">
        <v>0</v>
      </c>
      <c r="F31" s="200" t="s">
        <v>151</v>
      </c>
      <c r="G31" s="201">
        <v>2369173</v>
      </c>
      <c r="H31" s="198">
        <v>1408551</v>
      </c>
      <c r="I31" s="199">
        <v>-960622</v>
      </c>
      <c r="J31" s="200">
        <v>-40.546722421705802</v>
      </c>
      <c r="K31" s="201">
        <v>238788</v>
      </c>
      <c r="L31" s="198">
        <v>164111</v>
      </c>
      <c r="M31" s="199">
        <v>-74677</v>
      </c>
      <c r="N31" s="200">
        <v>-31.27334706936696</v>
      </c>
      <c r="O31" s="166"/>
    </row>
    <row r="32" spans="1:15" s="152" customFormat="1" ht="19.5" customHeight="1">
      <c r="A32" s="195" t="s">
        <v>119</v>
      </c>
      <c r="B32" s="196" t="s">
        <v>121</v>
      </c>
      <c r="C32" s="197">
        <v>0</v>
      </c>
      <c r="D32" s="198">
        <v>0</v>
      </c>
      <c r="E32" s="199">
        <v>0</v>
      </c>
      <c r="F32" s="200" t="s">
        <v>151</v>
      </c>
      <c r="G32" s="201">
        <v>337766</v>
      </c>
      <c r="H32" s="198">
        <v>216635</v>
      </c>
      <c r="I32" s="199">
        <v>-121131</v>
      </c>
      <c r="J32" s="200">
        <v>-35.862401781114741</v>
      </c>
      <c r="K32" s="201">
        <v>77494</v>
      </c>
      <c r="L32" s="198">
        <v>17328</v>
      </c>
      <c r="M32" s="199">
        <v>-60166</v>
      </c>
      <c r="N32" s="200">
        <v>-77.639559191679353</v>
      </c>
      <c r="O32" s="166"/>
    </row>
    <row r="33" spans="1:15" s="152" customFormat="1" ht="19.5" customHeight="1">
      <c r="A33" s="195" t="s">
        <v>119</v>
      </c>
      <c r="B33" s="196" t="s">
        <v>122</v>
      </c>
      <c r="C33" s="197">
        <v>0</v>
      </c>
      <c r="D33" s="198">
        <v>0</v>
      </c>
      <c r="E33" s="199">
        <v>0</v>
      </c>
      <c r="F33" s="200" t="s">
        <v>151</v>
      </c>
      <c r="G33" s="201">
        <v>54581</v>
      </c>
      <c r="H33" s="198">
        <v>4400</v>
      </c>
      <c r="I33" s="199">
        <v>-50181</v>
      </c>
      <c r="J33" s="200">
        <v>-91.938586687675198</v>
      </c>
      <c r="K33" s="201">
        <v>1062264</v>
      </c>
      <c r="L33" s="198">
        <v>897601</v>
      </c>
      <c r="M33" s="199">
        <v>-164663</v>
      </c>
      <c r="N33" s="200">
        <v>-15.501137193767279</v>
      </c>
      <c r="O33" s="166"/>
    </row>
    <row r="34" spans="1:15" s="152" customFormat="1" ht="19.5" customHeight="1">
      <c r="A34" s="195" t="s">
        <v>119</v>
      </c>
      <c r="B34" s="196" t="s">
        <v>123</v>
      </c>
      <c r="C34" s="197">
        <v>22806</v>
      </c>
      <c r="D34" s="198">
        <v>12199</v>
      </c>
      <c r="E34" s="199">
        <v>-10607</v>
      </c>
      <c r="F34" s="200">
        <v>-46.509690432342367</v>
      </c>
      <c r="G34" s="201">
        <v>0</v>
      </c>
      <c r="H34" s="198">
        <v>0</v>
      </c>
      <c r="I34" s="199">
        <v>0</v>
      </c>
      <c r="J34" s="200" t="s">
        <v>151</v>
      </c>
      <c r="K34" s="201">
        <v>666933</v>
      </c>
      <c r="L34" s="198">
        <v>676962</v>
      </c>
      <c r="M34" s="199">
        <v>10029</v>
      </c>
      <c r="N34" s="200">
        <v>1.5037492521737621</v>
      </c>
      <c r="O34" s="166"/>
    </row>
    <row r="35" spans="1:15" s="152" customFormat="1" ht="19.5" customHeight="1">
      <c r="A35" s="195" t="s">
        <v>119</v>
      </c>
      <c r="B35" s="196" t="s">
        <v>124</v>
      </c>
      <c r="C35" s="197">
        <v>0</v>
      </c>
      <c r="D35" s="198">
        <v>0</v>
      </c>
      <c r="E35" s="199">
        <v>0</v>
      </c>
      <c r="F35" s="200" t="s">
        <v>151</v>
      </c>
      <c r="G35" s="201">
        <v>0</v>
      </c>
      <c r="H35" s="198">
        <v>0</v>
      </c>
      <c r="I35" s="199">
        <v>0</v>
      </c>
      <c r="J35" s="200" t="s">
        <v>151</v>
      </c>
      <c r="K35" s="201">
        <v>252087</v>
      </c>
      <c r="L35" s="198">
        <v>300941</v>
      </c>
      <c r="M35" s="199">
        <v>48854</v>
      </c>
      <c r="N35" s="200">
        <v>19.379817285302291</v>
      </c>
      <c r="O35" s="166"/>
    </row>
    <row r="36" spans="1:15" s="152" customFormat="1" ht="19.5" customHeight="1">
      <c r="A36" s="195" t="s">
        <v>119</v>
      </c>
      <c r="B36" s="196" t="s">
        <v>125</v>
      </c>
      <c r="C36" s="197">
        <v>0</v>
      </c>
      <c r="D36" s="198">
        <v>0</v>
      </c>
      <c r="E36" s="199">
        <v>0</v>
      </c>
      <c r="F36" s="200" t="s">
        <v>151</v>
      </c>
      <c r="G36" s="201">
        <v>0</v>
      </c>
      <c r="H36" s="198">
        <v>0</v>
      </c>
      <c r="I36" s="199">
        <v>0</v>
      </c>
      <c r="J36" s="200" t="s">
        <v>151</v>
      </c>
      <c r="K36" s="201">
        <v>380311</v>
      </c>
      <c r="L36" s="198">
        <v>417147</v>
      </c>
      <c r="M36" s="199">
        <v>36836</v>
      </c>
      <c r="N36" s="200">
        <v>9.6857571829371238</v>
      </c>
      <c r="O36" s="166"/>
    </row>
    <row r="37" spans="1:15" s="152" customFormat="1" ht="19.5" customHeight="1">
      <c r="A37" s="195" t="s">
        <v>119</v>
      </c>
      <c r="B37" s="196" t="s">
        <v>126</v>
      </c>
      <c r="C37" s="197">
        <v>395037</v>
      </c>
      <c r="D37" s="198">
        <v>398493</v>
      </c>
      <c r="E37" s="199">
        <v>3456</v>
      </c>
      <c r="F37" s="200">
        <v>0.87485476044015797</v>
      </c>
      <c r="G37" s="201">
        <v>0</v>
      </c>
      <c r="H37" s="198">
        <v>0</v>
      </c>
      <c r="I37" s="199">
        <v>0</v>
      </c>
      <c r="J37" s="200" t="s">
        <v>151</v>
      </c>
      <c r="K37" s="201">
        <v>186653</v>
      </c>
      <c r="L37" s="198">
        <v>211738</v>
      </c>
      <c r="M37" s="199">
        <v>25085</v>
      </c>
      <c r="N37" s="200">
        <v>13.439376811516549</v>
      </c>
      <c r="O37" s="166"/>
    </row>
    <row r="38" spans="1:15" s="152" customFormat="1" ht="19.5" customHeight="1">
      <c r="A38" s="195" t="s">
        <v>119</v>
      </c>
      <c r="B38" s="196" t="s">
        <v>127</v>
      </c>
      <c r="C38" s="197">
        <v>41260</v>
      </c>
      <c r="D38" s="198">
        <v>10027</v>
      </c>
      <c r="E38" s="199">
        <v>-31233</v>
      </c>
      <c r="F38" s="200">
        <v>-75.698012603005338</v>
      </c>
      <c r="G38" s="201">
        <v>74706</v>
      </c>
      <c r="H38" s="198">
        <v>35469</v>
      </c>
      <c r="I38" s="199">
        <v>-39237</v>
      </c>
      <c r="J38" s="200">
        <v>-52.521885792305838</v>
      </c>
      <c r="K38" s="201">
        <v>1873320</v>
      </c>
      <c r="L38" s="198">
        <v>1656779</v>
      </c>
      <c r="M38" s="199">
        <v>-216541</v>
      </c>
      <c r="N38" s="200">
        <v>-11.55921038583905</v>
      </c>
      <c r="O38" s="166"/>
    </row>
    <row r="39" spans="1:15" s="152" customFormat="1" ht="19.5" customHeight="1">
      <c r="A39" s="195" t="s">
        <v>119</v>
      </c>
      <c r="B39" s="196" t="s">
        <v>128</v>
      </c>
      <c r="C39" s="197">
        <v>0</v>
      </c>
      <c r="D39" s="198">
        <v>0</v>
      </c>
      <c r="E39" s="199">
        <v>0</v>
      </c>
      <c r="F39" s="200" t="s">
        <v>151</v>
      </c>
      <c r="G39" s="201">
        <v>0</v>
      </c>
      <c r="H39" s="198">
        <v>0</v>
      </c>
      <c r="I39" s="199">
        <v>0</v>
      </c>
      <c r="J39" s="200" t="s">
        <v>151</v>
      </c>
      <c r="K39" s="201">
        <v>255630</v>
      </c>
      <c r="L39" s="198">
        <v>262888</v>
      </c>
      <c r="M39" s="199">
        <v>7258</v>
      </c>
      <c r="N39" s="200">
        <v>2.8392598677776419</v>
      </c>
      <c r="O39" s="166"/>
    </row>
    <row r="40" spans="1:15" s="152" customFormat="1" ht="19.5" customHeight="1">
      <c r="A40" s="195" t="s">
        <v>119</v>
      </c>
      <c r="B40" s="196" t="s">
        <v>129</v>
      </c>
      <c r="C40" s="197">
        <v>0</v>
      </c>
      <c r="D40" s="198">
        <v>0</v>
      </c>
      <c r="E40" s="199">
        <v>0</v>
      </c>
      <c r="F40" s="200" t="s">
        <v>151</v>
      </c>
      <c r="G40" s="201">
        <v>425740</v>
      </c>
      <c r="H40" s="198">
        <v>347997</v>
      </c>
      <c r="I40" s="199">
        <v>-77743</v>
      </c>
      <c r="J40" s="200">
        <v>-18.260675529665988</v>
      </c>
      <c r="K40" s="201">
        <v>256811</v>
      </c>
      <c r="L40" s="198">
        <v>410072</v>
      </c>
      <c r="M40" s="199">
        <v>153261</v>
      </c>
      <c r="N40" s="200">
        <v>59.678518443524609</v>
      </c>
      <c r="O40" s="166"/>
    </row>
    <row r="41" spans="1:15" s="152" customFormat="1" ht="19.5" customHeight="1">
      <c r="A41" s="195" t="s">
        <v>130</v>
      </c>
      <c r="B41" s="196" t="s">
        <v>131</v>
      </c>
      <c r="C41" s="197">
        <v>0</v>
      </c>
      <c r="D41" s="198">
        <v>0</v>
      </c>
      <c r="E41" s="199">
        <v>0</v>
      </c>
      <c r="F41" s="200" t="s">
        <v>151</v>
      </c>
      <c r="G41" s="201">
        <v>57751</v>
      </c>
      <c r="H41" s="198">
        <v>13700</v>
      </c>
      <c r="I41" s="199">
        <v>-44051</v>
      </c>
      <c r="J41" s="200">
        <v>-76.277467056847499</v>
      </c>
      <c r="K41" s="201">
        <v>385540</v>
      </c>
      <c r="L41" s="198">
        <v>392724</v>
      </c>
      <c r="M41" s="199">
        <v>7184</v>
      </c>
      <c r="N41" s="200">
        <v>1.863360481402708</v>
      </c>
      <c r="O41" s="166"/>
    </row>
    <row r="42" spans="1:15" s="152" customFormat="1" ht="19.5" customHeight="1">
      <c r="A42" s="195" t="s">
        <v>130</v>
      </c>
      <c r="B42" s="196" t="s">
        <v>132</v>
      </c>
      <c r="C42" s="197">
        <v>0</v>
      </c>
      <c r="D42" s="198">
        <v>0</v>
      </c>
      <c r="E42" s="199">
        <v>0</v>
      </c>
      <c r="F42" s="200" t="s">
        <v>151</v>
      </c>
      <c r="G42" s="201">
        <v>0</v>
      </c>
      <c r="H42" s="198">
        <v>0</v>
      </c>
      <c r="I42" s="199">
        <v>0</v>
      </c>
      <c r="J42" s="200" t="s">
        <v>151</v>
      </c>
      <c r="K42" s="201">
        <v>974963</v>
      </c>
      <c r="L42" s="198">
        <v>865968</v>
      </c>
      <c r="M42" s="199">
        <v>-108995</v>
      </c>
      <c r="N42" s="200">
        <v>-11.179398602818781</v>
      </c>
      <c r="O42" s="166"/>
    </row>
    <row r="43" spans="1:15" s="152" customFormat="1" ht="19.5" customHeight="1">
      <c r="A43" s="195" t="s">
        <v>130</v>
      </c>
      <c r="B43" s="196" t="s">
        <v>174</v>
      </c>
      <c r="C43" s="197">
        <v>0</v>
      </c>
      <c r="D43" s="198">
        <v>0</v>
      </c>
      <c r="E43" s="199">
        <v>0</v>
      </c>
      <c r="F43" s="200" t="s">
        <v>151</v>
      </c>
      <c r="G43" s="201">
        <v>0</v>
      </c>
      <c r="H43" s="198">
        <v>0</v>
      </c>
      <c r="I43" s="199">
        <v>0</v>
      </c>
      <c r="J43" s="200" t="s">
        <v>151</v>
      </c>
      <c r="K43" s="201">
        <v>982345</v>
      </c>
      <c r="L43" s="198">
        <v>1067883</v>
      </c>
      <c r="M43" s="199">
        <v>85538</v>
      </c>
      <c r="N43" s="200">
        <v>8.7075314680687512</v>
      </c>
      <c r="O43" s="166"/>
    </row>
    <row r="44" spans="1:15" s="152" customFormat="1" ht="19.5" customHeight="1">
      <c r="A44" s="195" t="s">
        <v>130</v>
      </c>
      <c r="B44" s="196" t="s">
        <v>134</v>
      </c>
      <c r="C44" s="197">
        <v>0</v>
      </c>
      <c r="D44" s="198">
        <v>30</v>
      </c>
      <c r="E44" s="199">
        <v>30</v>
      </c>
      <c r="F44" s="200" t="s">
        <v>151</v>
      </c>
      <c r="G44" s="201">
        <v>13576</v>
      </c>
      <c r="H44" s="198">
        <v>0</v>
      </c>
      <c r="I44" s="199">
        <v>-13576</v>
      </c>
      <c r="J44" s="200">
        <v>-100</v>
      </c>
      <c r="K44" s="201">
        <v>2080848</v>
      </c>
      <c r="L44" s="198">
        <v>2359679</v>
      </c>
      <c r="M44" s="199">
        <v>278831</v>
      </c>
      <c r="N44" s="200">
        <v>13.399873513106201</v>
      </c>
      <c r="O44" s="166"/>
    </row>
    <row r="45" spans="1:15" s="152" customFormat="1" ht="19.5" customHeight="1">
      <c r="A45" s="195" t="s">
        <v>135</v>
      </c>
      <c r="B45" s="196" t="s">
        <v>136</v>
      </c>
      <c r="C45" s="197">
        <v>0</v>
      </c>
      <c r="D45" s="198">
        <v>0</v>
      </c>
      <c r="E45" s="199">
        <v>0</v>
      </c>
      <c r="F45" s="200" t="s">
        <v>151</v>
      </c>
      <c r="G45" s="201">
        <v>0</v>
      </c>
      <c r="H45" s="198">
        <v>0</v>
      </c>
      <c r="I45" s="199">
        <v>0</v>
      </c>
      <c r="J45" s="200" t="s">
        <v>151</v>
      </c>
      <c r="K45" s="201">
        <v>802080</v>
      </c>
      <c r="L45" s="198">
        <v>671435</v>
      </c>
      <c r="M45" s="199">
        <v>-130645</v>
      </c>
      <c r="N45" s="200">
        <v>-16.288275483742272</v>
      </c>
      <c r="O45" s="166"/>
    </row>
    <row r="46" spans="1:15" s="152" customFormat="1" ht="19.5" customHeight="1">
      <c r="A46" s="195" t="s">
        <v>135</v>
      </c>
      <c r="B46" s="196" t="s">
        <v>137</v>
      </c>
      <c r="C46" s="197">
        <v>0</v>
      </c>
      <c r="D46" s="198">
        <v>0</v>
      </c>
      <c r="E46" s="199">
        <v>0</v>
      </c>
      <c r="F46" s="200" t="s">
        <v>151</v>
      </c>
      <c r="G46" s="201">
        <v>0</v>
      </c>
      <c r="H46" s="198">
        <v>0</v>
      </c>
      <c r="I46" s="199">
        <v>0</v>
      </c>
      <c r="J46" s="200" t="s">
        <v>151</v>
      </c>
      <c r="K46" s="201">
        <v>2254463</v>
      </c>
      <c r="L46" s="198">
        <v>2351683</v>
      </c>
      <c r="M46" s="199">
        <v>97220</v>
      </c>
      <c r="N46" s="200">
        <v>4.3123351325792498</v>
      </c>
      <c r="O46" s="166"/>
    </row>
    <row r="47" spans="1:15" s="152" customFormat="1" ht="19.5" customHeight="1">
      <c r="A47" s="195" t="s">
        <v>135</v>
      </c>
      <c r="B47" s="196" t="s">
        <v>53</v>
      </c>
      <c r="C47" s="197">
        <v>0</v>
      </c>
      <c r="D47" s="198">
        <v>0</v>
      </c>
      <c r="E47" s="199">
        <v>0</v>
      </c>
      <c r="F47" s="200" t="s">
        <v>151</v>
      </c>
      <c r="G47" s="201">
        <v>0</v>
      </c>
      <c r="H47" s="198">
        <v>0</v>
      </c>
      <c r="I47" s="199">
        <v>0</v>
      </c>
      <c r="J47" s="200" t="s">
        <v>151</v>
      </c>
      <c r="K47" s="201">
        <v>2792031</v>
      </c>
      <c r="L47" s="198">
        <v>2918393</v>
      </c>
      <c r="M47" s="199">
        <v>126362</v>
      </c>
      <c r="N47" s="200">
        <v>4.5258093481053692</v>
      </c>
      <c r="O47" s="166"/>
    </row>
    <row r="48" spans="1:15" ht="19.5" customHeight="1">
      <c r="A48" s="208" t="s">
        <v>162</v>
      </c>
      <c r="B48" s="208"/>
      <c r="C48" s="189">
        <f>SUM(C8:C47)</f>
        <v>15704313</v>
      </c>
      <c r="D48" s="189">
        <f>SUM(D8:D47)</f>
        <v>14038800</v>
      </c>
      <c r="E48" s="189">
        <f>D48-C48</f>
        <v>-1665513</v>
      </c>
      <c r="F48" s="190">
        <f t="shared" ref="F48" si="0">((D48*100/C48)-100)</f>
        <v>-10.605449598463807</v>
      </c>
      <c r="G48" s="189">
        <f>SUM(G8:G47)</f>
        <v>7525006</v>
      </c>
      <c r="H48" s="189">
        <f>SUM(H8:H47)</f>
        <v>6173538</v>
      </c>
      <c r="I48" s="189">
        <f>H48-G48</f>
        <v>-1351468</v>
      </c>
      <c r="J48" s="190">
        <f t="shared" ref="J48" si="1">((H48*100/G48)-100)</f>
        <v>-17.959693321174754</v>
      </c>
      <c r="K48" s="189">
        <f>SUM(K8:K47)</f>
        <v>21203288</v>
      </c>
      <c r="L48" s="189">
        <f>SUM(L8:L47)</f>
        <v>21592189</v>
      </c>
      <c r="M48" s="189">
        <f>L48-K48</f>
        <v>388901</v>
      </c>
      <c r="N48" s="190">
        <f t="shared" ref="N48" si="2">((L48*100/K48)-100)</f>
        <v>1.8341542123089596</v>
      </c>
    </row>
    <row r="49" spans="1:14" ht="15" customHeight="1">
      <c r="A49" s="128" t="s">
        <v>49</v>
      </c>
      <c r="B49" s="95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</row>
    <row r="53" spans="1:14">
      <c r="D53" s="148"/>
    </row>
    <row r="54" spans="1:14">
      <c r="C54" s="151"/>
      <c r="D54" s="147"/>
      <c r="E54" s="149"/>
    </row>
    <row r="55" spans="1:14">
      <c r="D55" s="150"/>
    </row>
    <row r="62" spans="1:14">
      <c r="D62" s="89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1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70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3B73D-8599-4061-AF70-5AE4083221B9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46" t="s">
        <v>50</v>
      </c>
      <c r="E1" s="19"/>
      <c r="H1" s="18"/>
      <c r="I1" s="18"/>
      <c r="J1" s="18"/>
      <c r="K1" s="18"/>
      <c r="L1" s="18"/>
      <c r="M1" s="18"/>
      <c r="AA1" s="53" t="str">
        <f>"Acumulado "&amp;E6</f>
        <v>Acumulado 2025</v>
      </c>
    </row>
    <row r="2" spans="1:27" ht="15.6" customHeight="1">
      <c r="A2" s="153"/>
      <c r="H2" s="17"/>
      <c r="I2" s="17"/>
      <c r="J2" s="17"/>
      <c r="K2" s="17"/>
      <c r="L2" s="17"/>
      <c r="M2" s="17"/>
      <c r="AA2" s="53" t="str">
        <f>"Acumulado "&amp;D6</f>
        <v>Acumulado 2024</v>
      </c>
    </row>
    <row r="3" spans="1:27" ht="15.6" customHeight="1">
      <c r="H3" s="17"/>
      <c r="I3" s="17"/>
      <c r="J3" s="17"/>
      <c r="K3" s="17"/>
      <c r="L3" s="17"/>
      <c r="M3" s="17"/>
    </row>
    <row r="4" spans="1:27" ht="15.6" customHeight="1">
      <c r="A4" s="45" t="s">
        <v>51</v>
      </c>
    </row>
    <row r="5" spans="1:27" ht="15.6" customHeight="1">
      <c r="A5" s="210" t="s">
        <v>1</v>
      </c>
      <c r="B5" s="12" t="s">
        <v>155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27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27" ht="15.6" customHeight="1">
      <c r="A7" s="202" t="s">
        <v>18</v>
      </c>
      <c r="B7" s="203">
        <v>1159413.912</v>
      </c>
      <c r="C7" s="203">
        <v>780340.89399999997</v>
      </c>
      <c r="D7" s="203">
        <v>1159413.912</v>
      </c>
      <c r="E7" s="203">
        <v>780340.89399999997</v>
      </c>
      <c r="F7" s="204">
        <v>-32.695227655677833</v>
      </c>
      <c r="G7" s="51"/>
    </row>
    <row r="8" spans="1:27" ht="15.6" customHeight="1">
      <c r="A8" s="202" t="s">
        <v>11</v>
      </c>
      <c r="B8" s="203">
        <v>205184.489</v>
      </c>
      <c r="C8" s="203">
        <v>210344</v>
      </c>
      <c r="D8" s="203">
        <v>205184.489</v>
      </c>
      <c r="E8" s="203">
        <v>210344</v>
      </c>
      <c r="F8" s="204">
        <v>2.5145716545854531</v>
      </c>
      <c r="G8" s="20"/>
    </row>
    <row r="9" spans="1:27" ht="15.6" customHeight="1">
      <c r="A9" s="202" t="s">
        <v>8</v>
      </c>
      <c r="B9" s="203">
        <v>390300.505</v>
      </c>
      <c r="C9" s="203">
        <v>356628.13699999999</v>
      </c>
      <c r="D9" s="203">
        <v>390300.505</v>
      </c>
      <c r="E9" s="203">
        <v>356628.13699999999</v>
      </c>
      <c r="F9" s="204">
        <v>-8.6272929623803662</v>
      </c>
      <c r="G9" s="20"/>
    </row>
    <row r="10" spans="1:27" ht="15.6" customHeight="1">
      <c r="A10" s="202" t="s">
        <v>10</v>
      </c>
      <c r="B10" s="203">
        <v>383150.14600000001</v>
      </c>
      <c r="C10" s="203">
        <v>370650.87800000003</v>
      </c>
      <c r="D10" s="203">
        <v>383150.14600000001</v>
      </c>
      <c r="E10" s="203">
        <v>370650.87800000003</v>
      </c>
      <c r="F10" s="204">
        <v>-3.262237566784052</v>
      </c>
    </row>
    <row r="11" spans="1:27" ht="15.6" customHeight="1">
      <c r="A11" s="202" t="s">
        <v>9</v>
      </c>
      <c r="B11" s="203">
        <v>9054063.5370000005</v>
      </c>
      <c r="C11" s="203">
        <v>8171986.0489999996</v>
      </c>
      <c r="D11" s="203">
        <v>9054063.5370000005</v>
      </c>
      <c r="E11" s="203">
        <v>8171986.0489999996</v>
      </c>
      <c r="F11" s="204">
        <v>-9.7423381710911769</v>
      </c>
    </row>
    <row r="12" spans="1:27" ht="15.6" customHeight="1">
      <c r="A12" s="202" t="s">
        <v>6</v>
      </c>
      <c r="B12" s="203">
        <v>406987.62900000002</v>
      </c>
      <c r="C12" s="203">
        <v>479173.41600000003</v>
      </c>
      <c r="D12" s="203">
        <v>406987.62900000002</v>
      </c>
      <c r="E12" s="203">
        <v>479173.41600000003</v>
      </c>
      <c r="F12" s="204">
        <v>17.736604716306971</v>
      </c>
    </row>
    <row r="13" spans="1:27" ht="15.6" customHeight="1">
      <c r="A13" s="202" t="s">
        <v>175</v>
      </c>
      <c r="B13" s="203">
        <v>1113748.737</v>
      </c>
      <c r="C13" s="203">
        <v>1242594.0330000001</v>
      </c>
      <c r="D13" s="203">
        <v>1113748.737</v>
      </c>
      <c r="E13" s="203">
        <v>1242594.0330000001</v>
      </c>
      <c r="F13" s="204">
        <v>11.56861433100778</v>
      </c>
    </row>
    <row r="14" spans="1:27" ht="15.6" customHeight="1">
      <c r="A14" s="202" t="s">
        <v>148</v>
      </c>
      <c r="B14" s="203">
        <v>5048759.2080000006</v>
      </c>
      <c r="C14" s="203">
        <v>4799648.4479999999</v>
      </c>
      <c r="D14" s="203">
        <v>5048759.2080000006</v>
      </c>
      <c r="E14" s="203">
        <v>4799648.4479999999</v>
      </c>
      <c r="F14" s="204">
        <v>-4.9340986515116896</v>
      </c>
    </row>
    <row r="15" spans="1:27" ht="15.6" customHeight="1">
      <c r="A15" s="202" t="s">
        <v>145</v>
      </c>
      <c r="B15" s="203">
        <v>2993746</v>
      </c>
      <c r="C15" s="203">
        <v>2388449</v>
      </c>
      <c r="D15" s="203">
        <v>2993746</v>
      </c>
      <c r="E15" s="203">
        <v>2388449</v>
      </c>
      <c r="F15" s="204">
        <v>-20.218715949850122</v>
      </c>
    </row>
    <row r="16" spans="1:27" ht="15.6" customHeight="1">
      <c r="A16" s="202" t="s">
        <v>144</v>
      </c>
      <c r="B16" s="203">
        <v>3086965.3640000001</v>
      </c>
      <c r="C16" s="203">
        <v>3156461.6510000001</v>
      </c>
      <c r="D16" s="203">
        <v>3086965.3640000001</v>
      </c>
      <c r="E16" s="203">
        <v>3156461.6510000001</v>
      </c>
      <c r="F16" s="204">
        <v>2.2512817218638621</v>
      </c>
      <c r="G16" s="15"/>
    </row>
    <row r="17" spans="1:7" ht="15.6" customHeight="1">
      <c r="A17" s="202" t="s">
        <v>150</v>
      </c>
      <c r="B17" s="203">
        <v>1052164.338</v>
      </c>
      <c r="C17" s="203">
        <v>1473236.83</v>
      </c>
      <c r="D17" s="203">
        <v>1052164.338</v>
      </c>
      <c r="E17" s="203">
        <v>1473236.83</v>
      </c>
      <c r="F17" s="204">
        <v>40.019650618494921</v>
      </c>
      <c r="G17" s="16"/>
    </row>
    <row r="18" spans="1:7" ht="15.6" customHeight="1">
      <c r="A18" s="202" t="s">
        <v>147</v>
      </c>
      <c r="B18" s="203">
        <v>177268</v>
      </c>
      <c r="C18" s="203">
        <v>148028</v>
      </c>
      <c r="D18" s="203">
        <v>177268</v>
      </c>
      <c r="E18" s="203">
        <v>148028</v>
      </c>
      <c r="F18" s="204">
        <v>-16.49479883566126</v>
      </c>
    </row>
    <row r="19" spans="1:7" ht="15.6" customHeight="1">
      <c r="A19" s="202" t="s">
        <v>143</v>
      </c>
      <c r="B19" s="203">
        <v>619447.84</v>
      </c>
      <c r="C19" s="203">
        <v>407584.25099999999</v>
      </c>
      <c r="D19" s="203">
        <v>619447.84</v>
      </c>
      <c r="E19" s="203">
        <v>407584.25099999999</v>
      </c>
      <c r="F19" s="204">
        <v>-34.20200625770201</v>
      </c>
    </row>
    <row r="20" spans="1:7" ht="15.6" customHeight="1">
      <c r="A20" s="202" t="s">
        <v>142</v>
      </c>
      <c r="B20" s="203">
        <v>1333997.575</v>
      </c>
      <c r="C20" s="203">
        <v>1342947.683</v>
      </c>
      <c r="D20" s="203">
        <v>1333997.575</v>
      </c>
      <c r="E20" s="203">
        <v>1342947.683</v>
      </c>
      <c r="F20" s="204">
        <v>0.67092385831359991</v>
      </c>
    </row>
    <row r="21" spans="1:7" ht="15.6" customHeight="1">
      <c r="A21" s="202" t="s">
        <v>149</v>
      </c>
      <c r="B21" s="203">
        <v>3012889.281</v>
      </c>
      <c r="C21" s="203">
        <v>2574636.878</v>
      </c>
      <c r="D21" s="203">
        <v>3012889.281</v>
      </c>
      <c r="E21" s="203">
        <v>2574636.878</v>
      </c>
      <c r="F21" s="204">
        <v>-14.54591795867589</v>
      </c>
    </row>
    <row r="22" spans="1:7" ht="15.6" customHeight="1">
      <c r="A22" s="202" t="s">
        <v>146</v>
      </c>
      <c r="B22" s="203">
        <v>2672260.8590000002</v>
      </c>
      <c r="C22" s="203">
        <v>3128000.59</v>
      </c>
      <c r="D22" s="203">
        <v>2672260.8590000002</v>
      </c>
      <c r="E22" s="203">
        <v>3128000.59</v>
      </c>
      <c r="F22" s="204">
        <v>17.05446268335287</v>
      </c>
    </row>
    <row r="23" spans="1:7" ht="15.6" customHeight="1">
      <c r="A23" s="202" t="s">
        <v>165</v>
      </c>
      <c r="B23" s="203">
        <v>305480.46299999999</v>
      </c>
      <c r="C23" s="203">
        <v>401936.58899999998</v>
      </c>
      <c r="D23" s="203">
        <v>305480.46299999999</v>
      </c>
      <c r="E23" s="203">
        <v>401936.58899999998</v>
      </c>
      <c r="F23" s="204">
        <v>31.575219263694802</v>
      </c>
    </row>
    <row r="24" spans="1:7" ht="15.6" customHeight="1">
      <c r="A24" s="202" t="s">
        <v>141</v>
      </c>
      <c r="B24" s="203">
        <v>302794.46299999999</v>
      </c>
      <c r="C24" s="203">
        <v>182895.15400000001</v>
      </c>
      <c r="D24" s="203">
        <v>302794.46299999999</v>
      </c>
      <c r="E24" s="203">
        <v>182895.15400000001</v>
      </c>
      <c r="F24" s="204">
        <v>-39.597589669266839</v>
      </c>
    </row>
    <row r="25" spans="1:7" ht="15.6" customHeight="1">
      <c r="A25" s="202" t="s">
        <v>140</v>
      </c>
      <c r="B25" s="203">
        <v>42357</v>
      </c>
      <c r="C25" s="203">
        <v>44279</v>
      </c>
      <c r="D25" s="203">
        <v>42357</v>
      </c>
      <c r="E25" s="203">
        <v>44279</v>
      </c>
      <c r="F25" s="204">
        <v>4.537620700238449</v>
      </c>
    </row>
    <row r="26" spans="1:7" ht="15.6" customHeight="1">
      <c r="A26" s="202" t="s">
        <v>152</v>
      </c>
      <c r="B26" s="203">
        <v>262891.63199999998</v>
      </c>
      <c r="C26" s="203">
        <v>209594.375</v>
      </c>
      <c r="D26" s="203">
        <v>262891.63199999998</v>
      </c>
      <c r="E26" s="203">
        <v>209594.375</v>
      </c>
      <c r="F26" s="204">
        <v>-20.27347032483711</v>
      </c>
    </row>
    <row r="27" spans="1:7" ht="15.6" customHeight="1">
      <c r="A27" s="202" t="s">
        <v>173</v>
      </c>
      <c r="B27" s="203">
        <v>253860.25</v>
      </c>
      <c r="C27" s="203">
        <v>210549.973</v>
      </c>
      <c r="D27" s="203">
        <v>253860.25</v>
      </c>
      <c r="E27" s="203">
        <v>210549.973</v>
      </c>
      <c r="F27" s="204">
        <v>-17.06067688816977</v>
      </c>
    </row>
    <row r="28" spans="1:7" ht="15.6" customHeight="1">
      <c r="A28" s="202" t="s">
        <v>177</v>
      </c>
      <c r="B28" s="203">
        <v>1136703.32</v>
      </c>
      <c r="C28" s="203">
        <v>1264381.5630000001</v>
      </c>
      <c r="D28" s="203">
        <v>1136703.32</v>
      </c>
      <c r="E28" s="203">
        <v>1264381.5630000001</v>
      </c>
      <c r="F28" s="204">
        <v>11.23232779860273</v>
      </c>
    </row>
    <row r="29" spans="1:7" ht="15.6" customHeight="1">
      <c r="A29" s="202" t="s">
        <v>178</v>
      </c>
      <c r="B29" s="203">
        <v>689918.74699999997</v>
      </c>
      <c r="C29" s="203">
        <v>416840.43599999999</v>
      </c>
      <c r="D29" s="203">
        <v>689918.74699999997</v>
      </c>
      <c r="E29" s="203">
        <v>416840.43599999999</v>
      </c>
      <c r="F29" s="204">
        <v>-39.581227816672147</v>
      </c>
    </row>
    <row r="30" spans="1:7" ht="15.6" customHeight="1">
      <c r="A30" s="202" t="s">
        <v>179</v>
      </c>
      <c r="B30" s="203">
        <v>393658</v>
      </c>
      <c r="C30" s="203">
        <v>300661</v>
      </c>
      <c r="D30" s="203">
        <v>393658</v>
      </c>
      <c r="E30" s="203">
        <v>300661</v>
      </c>
      <c r="F30" s="204">
        <v>-23.623805435174688</v>
      </c>
    </row>
    <row r="31" spans="1:7" ht="15.6" customHeight="1">
      <c r="A31" s="202" t="s">
        <v>180</v>
      </c>
      <c r="B31" s="203">
        <v>3090434.2009999999</v>
      </c>
      <c r="C31" s="203">
        <v>2337170.7740000002</v>
      </c>
      <c r="D31" s="203">
        <v>3090434.2009999999</v>
      </c>
      <c r="E31" s="203">
        <v>2337170.7740000002</v>
      </c>
      <c r="F31" s="204">
        <v>-24.3740321912131</v>
      </c>
    </row>
    <row r="32" spans="1:7" ht="15.6" customHeight="1">
      <c r="A32" s="202" t="s">
        <v>181</v>
      </c>
      <c r="B32" s="203">
        <v>6158300.2369999997</v>
      </c>
      <c r="C32" s="203">
        <v>6134259.6809999999</v>
      </c>
      <c r="D32" s="203">
        <v>6158300.2369999997</v>
      </c>
      <c r="E32" s="203">
        <v>6134259.6809999999</v>
      </c>
      <c r="F32" s="204">
        <v>-0.39037648498461408</v>
      </c>
    </row>
    <row r="33" spans="1:6" ht="15.6" customHeight="1">
      <c r="A33" s="202" t="s">
        <v>182</v>
      </c>
      <c r="B33" s="203">
        <v>355890.37099999998</v>
      </c>
      <c r="C33" s="203">
        <v>329774.75400000002</v>
      </c>
      <c r="D33" s="203">
        <v>355890.37099999998</v>
      </c>
      <c r="E33" s="203">
        <v>329774.75400000002</v>
      </c>
      <c r="F33" s="204">
        <v>-7.3381072172924746</v>
      </c>
    </row>
    <row r="34" spans="1:6" ht="15.6" customHeight="1">
      <c r="A34" s="202" t="s">
        <v>183</v>
      </c>
      <c r="B34" s="203">
        <v>99612</v>
      </c>
      <c r="C34" s="203">
        <v>91205</v>
      </c>
      <c r="D34" s="203">
        <v>99612</v>
      </c>
      <c r="E34" s="203">
        <v>91205</v>
      </c>
      <c r="F34" s="204">
        <v>-8.4397462153154237</v>
      </c>
    </row>
    <row r="35" spans="1:6" ht="15.6" customHeight="1">
      <c r="A35" s="193" t="s">
        <v>153</v>
      </c>
      <c r="B35" s="192">
        <f>SUM(B7:B34)</f>
        <v>45802248.103999995</v>
      </c>
      <c r="C35" s="91">
        <f>SUM(C7:C34)</f>
        <v>42954259.037</v>
      </c>
      <c r="D35" s="90">
        <f>SUM(D7:D34)</f>
        <v>45802248.103999995</v>
      </c>
      <c r="E35" s="92">
        <f>SUM(E7:E34)</f>
        <v>42954259.037</v>
      </c>
      <c r="F35" s="191">
        <f>E35*100/D35-100</f>
        <v>-6.218011527585432</v>
      </c>
    </row>
    <row r="36" spans="1:6" ht="15.6" customHeight="1">
      <c r="A36" s="87" t="s">
        <v>52</v>
      </c>
      <c r="B36" s="86"/>
      <c r="D36" s="86"/>
      <c r="E36" s="37"/>
    </row>
  </sheetData>
  <mergeCells count="3">
    <mergeCell ref="B5:C5"/>
    <mergeCell ref="D5:F5"/>
    <mergeCell ref="A5:A6"/>
  </mergeCells>
  <conditionalFormatting sqref="A7:F34">
    <cfRule type="expression" dxfId="69" priority="2">
      <formula>MOD(ROW(),2)=0</formula>
    </cfRule>
  </conditionalFormatting>
  <conditionalFormatting sqref="F7:F35">
    <cfRule type="expression" dxfId="6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ED5C7-7619-4E13-8218-FD38074BFB22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54</v>
      </c>
      <c r="E1" s="19"/>
      <c r="H1" s="18"/>
      <c r="I1" s="18"/>
      <c r="J1" s="18"/>
      <c r="K1" s="18"/>
      <c r="L1" s="18"/>
      <c r="M1" s="18"/>
    </row>
    <row r="2" spans="1:14" ht="15.6" customHeight="1">
      <c r="A2" s="93" t="s">
        <v>156</v>
      </c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1155362</v>
      </c>
      <c r="C7" s="203">
        <v>776737</v>
      </c>
      <c r="D7" s="203">
        <v>1155362</v>
      </c>
      <c r="E7" s="203">
        <v>776737</v>
      </c>
      <c r="F7" s="204">
        <v>-32.771114161622073</v>
      </c>
      <c r="G7" s="27"/>
    </row>
    <row r="8" spans="1:14" ht="15.6" customHeight="1">
      <c r="A8" s="202" t="s">
        <v>11</v>
      </c>
      <c r="B8" s="203">
        <v>204239</v>
      </c>
      <c r="C8" s="203">
        <v>209666</v>
      </c>
      <c r="D8" s="203">
        <v>204239</v>
      </c>
      <c r="E8" s="203">
        <v>209666</v>
      </c>
      <c r="F8" s="204">
        <v>2.6571810476941242</v>
      </c>
      <c r="G8" s="20"/>
    </row>
    <row r="9" spans="1:14" ht="15.6" customHeight="1">
      <c r="A9" s="202" t="s">
        <v>8</v>
      </c>
      <c r="B9" s="203">
        <v>383984</v>
      </c>
      <c r="C9" s="203">
        <v>350523</v>
      </c>
      <c r="D9" s="203">
        <v>383984</v>
      </c>
      <c r="E9" s="203">
        <v>350523</v>
      </c>
      <c r="F9" s="204">
        <v>-8.7141651735488921</v>
      </c>
      <c r="G9" s="20"/>
    </row>
    <row r="10" spans="1:14" ht="15.6" customHeight="1">
      <c r="A10" s="202" t="s">
        <v>10</v>
      </c>
      <c r="B10" s="203">
        <v>379755</v>
      </c>
      <c r="C10" s="203">
        <v>366409</v>
      </c>
      <c r="D10" s="203">
        <v>379755</v>
      </c>
      <c r="E10" s="203">
        <v>366409</v>
      </c>
      <c r="F10" s="204">
        <v>-3.5143711076878499</v>
      </c>
    </row>
    <row r="11" spans="1:14" ht="15.6" customHeight="1">
      <c r="A11" s="202" t="s">
        <v>9</v>
      </c>
      <c r="B11" s="203">
        <v>8354876</v>
      </c>
      <c r="C11" s="203">
        <v>7635348</v>
      </c>
      <c r="D11" s="203">
        <v>8354876</v>
      </c>
      <c r="E11" s="203">
        <v>7635348</v>
      </c>
      <c r="F11" s="204">
        <v>-8.6120727584706174</v>
      </c>
    </row>
    <row r="12" spans="1:14" ht="15.6" customHeight="1">
      <c r="A12" s="202" t="s">
        <v>6</v>
      </c>
      <c r="B12" s="203">
        <v>398386</v>
      </c>
      <c r="C12" s="203">
        <v>469793</v>
      </c>
      <c r="D12" s="203">
        <v>398386</v>
      </c>
      <c r="E12" s="203">
        <v>469793</v>
      </c>
      <c r="F12" s="204">
        <v>17.924073637125801</v>
      </c>
    </row>
    <row r="13" spans="1:14" ht="15.6" customHeight="1">
      <c r="A13" s="202" t="s">
        <v>175</v>
      </c>
      <c r="B13" s="203">
        <v>1107049</v>
      </c>
      <c r="C13" s="203">
        <v>1234685</v>
      </c>
      <c r="D13" s="203">
        <v>1107049</v>
      </c>
      <c r="E13" s="203">
        <v>1234685</v>
      </c>
      <c r="F13" s="204">
        <v>11.529390297990419</v>
      </c>
    </row>
    <row r="14" spans="1:14" ht="15.6" customHeight="1">
      <c r="A14" s="202" t="s">
        <v>148</v>
      </c>
      <c r="B14" s="203">
        <v>4935633</v>
      </c>
      <c r="C14" s="203">
        <v>4689901</v>
      </c>
      <c r="D14" s="203">
        <v>4935633</v>
      </c>
      <c r="E14" s="203">
        <v>4689901</v>
      </c>
      <c r="F14" s="204">
        <v>-4.9787332242895701</v>
      </c>
    </row>
    <row r="15" spans="1:14" ht="15.6" customHeight="1">
      <c r="A15" s="202" t="s">
        <v>145</v>
      </c>
      <c r="B15" s="203">
        <v>2984413</v>
      </c>
      <c r="C15" s="203">
        <v>2386800</v>
      </c>
      <c r="D15" s="203">
        <v>2984413</v>
      </c>
      <c r="E15" s="203">
        <v>2386800</v>
      </c>
      <c r="F15" s="204">
        <v>-20.024473824500831</v>
      </c>
    </row>
    <row r="16" spans="1:14" ht="15.6" customHeight="1">
      <c r="A16" s="202" t="s">
        <v>144</v>
      </c>
      <c r="B16" s="203">
        <v>3075010</v>
      </c>
      <c r="C16" s="203">
        <v>3136445</v>
      </c>
      <c r="D16" s="203">
        <v>3075010</v>
      </c>
      <c r="E16" s="203">
        <v>3136445</v>
      </c>
      <c r="F16" s="204">
        <v>1.9978796816920981</v>
      </c>
      <c r="G16" s="15"/>
    </row>
    <row r="17" spans="1:7" ht="15.6" customHeight="1">
      <c r="A17" s="202" t="s">
        <v>150</v>
      </c>
      <c r="B17" s="203">
        <v>1049671</v>
      </c>
      <c r="C17" s="203">
        <v>1472105</v>
      </c>
      <c r="D17" s="203">
        <v>1049671</v>
      </c>
      <c r="E17" s="203">
        <v>1472105</v>
      </c>
      <c r="F17" s="204">
        <v>40.244419441901329</v>
      </c>
      <c r="G17" s="16"/>
    </row>
    <row r="18" spans="1:7" ht="15.6" customHeight="1">
      <c r="A18" s="202" t="s">
        <v>147</v>
      </c>
      <c r="B18" s="203">
        <v>120214</v>
      </c>
      <c r="C18" s="203">
        <v>96305</v>
      </c>
      <c r="D18" s="203">
        <v>120214</v>
      </c>
      <c r="E18" s="203">
        <v>96305</v>
      </c>
      <c r="F18" s="204">
        <v>-19.888698487696939</v>
      </c>
    </row>
    <row r="19" spans="1:7" ht="15.6" customHeight="1">
      <c r="A19" s="202" t="s">
        <v>143</v>
      </c>
      <c r="B19" s="203">
        <v>618851</v>
      </c>
      <c r="C19" s="203">
        <v>407068</v>
      </c>
      <c r="D19" s="203">
        <v>618851</v>
      </c>
      <c r="E19" s="203">
        <v>407068</v>
      </c>
      <c r="F19" s="204">
        <v>-34.221969423980887</v>
      </c>
    </row>
    <row r="20" spans="1:7" ht="15.6" customHeight="1">
      <c r="A20" s="202" t="s">
        <v>142</v>
      </c>
      <c r="B20" s="203">
        <v>1328070</v>
      </c>
      <c r="C20" s="203">
        <v>1342837</v>
      </c>
      <c r="D20" s="203">
        <v>1328070</v>
      </c>
      <c r="E20" s="203">
        <v>1342837</v>
      </c>
      <c r="F20" s="204">
        <v>1.111914281626724</v>
      </c>
    </row>
    <row r="21" spans="1:7" ht="15.6" customHeight="1">
      <c r="A21" s="202" t="s">
        <v>149</v>
      </c>
      <c r="B21" s="203">
        <v>2987525</v>
      </c>
      <c r="C21" s="203">
        <v>2553971</v>
      </c>
      <c r="D21" s="203">
        <v>2987525</v>
      </c>
      <c r="E21" s="203">
        <v>2553971</v>
      </c>
      <c r="F21" s="204">
        <v>-14.51214634187161</v>
      </c>
    </row>
    <row r="22" spans="1:7" ht="15.6" customHeight="1">
      <c r="A22" s="202" t="s">
        <v>146</v>
      </c>
      <c r="B22" s="203">
        <v>2423787</v>
      </c>
      <c r="C22" s="203">
        <v>2898211</v>
      </c>
      <c r="D22" s="203">
        <v>2423787</v>
      </c>
      <c r="E22" s="203">
        <v>2898211</v>
      </c>
      <c r="F22" s="204">
        <v>19.573667158046479</v>
      </c>
    </row>
    <row r="23" spans="1:7" ht="15.6" customHeight="1">
      <c r="A23" s="202" t="s">
        <v>165</v>
      </c>
      <c r="B23" s="203">
        <v>299777</v>
      </c>
      <c r="C23" s="203">
        <v>398506</v>
      </c>
      <c r="D23" s="203">
        <v>299777</v>
      </c>
      <c r="E23" s="203">
        <v>398506</v>
      </c>
      <c r="F23" s="204">
        <v>32.934147716469248</v>
      </c>
    </row>
    <row r="24" spans="1:7" ht="15.6" customHeight="1">
      <c r="A24" s="202" t="s">
        <v>141</v>
      </c>
      <c r="B24" s="203">
        <v>301259</v>
      </c>
      <c r="C24" s="203">
        <v>179277</v>
      </c>
      <c r="D24" s="203">
        <v>301259</v>
      </c>
      <c r="E24" s="203">
        <v>179277</v>
      </c>
      <c r="F24" s="204">
        <v>-40.490740525594248</v>
      </c>
    </row>
    <row r="25" spans="1:7" ht="15.6" customHeight="1">
      <c r="A25" s="202" t="s">
        <v>140</v>
      </c>
      <c r="B25" s="203">
        <v>42234</v>
      </c>
      <c r="C25" s="203">
        <v>44279</v>
      </c>
      <c r="D25" s="203">
        <v>42234</v>
      </c>
      <c r="E25" s="203">
        <v>44279</v>
      </c>
      <c r="F25" s="204">
        <v>4.8420703698442082</v>
      </c>
    </row>
    <row r="26" spans="1:7" ht="15.6" customHeight="1">
      <c r="A26" s="202" t="s">
        <v>152</v>
      </c>
      <c r="B26" s="203">
        <v>260781</v>
      </c>
      <c r="C26" s="203">
        <v>207702</v>
      </c>
      <c r="D26" s="203">
        <v>260781</v>
      </c>
      <c r="E26" s="203">
        <v>207702</v>
      </c>
      <c r="F26" s="204">
        <v>-20.353860135516001</v>
      </c>
    </row>
    <row r="27" spans="1:7" ht="15.6" customHeight="1">
      <c r="A27" s="202" t="s">
        <v>173</v>
      </c>
      <c r="B27" s="203">
        <v>250353</v>
      </c>
      <c r="C27" s="203">
        <v>206556</v>
      </c>
      <c r="D27" s="203">
        <v>250353</v>
      </c>
      <c r="E27" s="203">
        <v>206556</v>
      </c>
      <c r="F27" s="204">
        <v>-17.494098333153591</v>
      </c>
    </row>
    <row r="28" spans="1:7" ht="15.6" customHeight="1">
      <c r="A28" s="202" t="s">
        <v>177</v>
      </c>
      <c r="B28" s="203">
        <v>1064743</v>
      </c>
      <c r="C28" s="203">
        <v>1200030</v>
      </c>
      <c r="D28" s="203">
        <v>1064743</v>
      </c>
      <c r="E28" s="203">
        <v>1200030</v>
      </c>
      <c r="F28" s="204">
        <v>12.706070854656939</v>
      </c>
    </row>
    <row r="29" spans="1:7" ht="15.6" customHeight="1">
      <c r="A29" s="202" t="s">
        <v>178</v>
      </c>
      <c r="B29" s="203">
        <v>684201</v>
      </c>
      <c r="C29" s="203">
        <v>412473</v>
      </c>
      <c r="D29" s="203">
        <v>684201</v>
      </c>
      <c r="E29" s="203">
        <v>412473</v>
      </c>
      <c r="F29" s="204">
        <v>-39.714645257753197</v>
      </c>
    </row>
    <row r="30" spans="1:7" ht="15.6" customHeight="1">
      <c r="A30" s="202" t="s">
        <v>179</v>
      </c>
      <c r="B30" s="203">
        <v>390838</v>
      </c>
      <c r="C30" s="203">
        <v>298881</v>
      </c>
      <c r="D30" s="203">
        <v>390838</v>
      </c>
      <c r="E30" s="203">
        <v>298881</v>
      </c>
      <c r="F30" s="204">
        <v>-23.52816256351737</v>
      </c>
    </row>
    <row r="31" spans="1:7" ht="15.6" customHeight="1">
      <c r="A31" s="202" t="s">
        <v>180</v>
      </c>
      <c r="B31" s="203">
        <v>3079921</v>
      </c>
      <c r="C31" s="203">
        <v>2327148</v>
      </c>
      <c r="D31" s="203">
        <v>3079921</v>
      </c>
      <c r="E31" s="203">
        <v>2327148</v>
      </c>
      <c r="F31" s="204">
        <v>-24.441308721879551</v>
      </c>
    </row>
    <row r="32" spans="1:7" ht="15.6" customHeight="1">
      <c r="A32" s="202" t="s">
        <v>181</v>
      </c>
      <c r="B32" s="203">
        <v>6109312</v>
      </c>
      <c r="C32" s="203">
        <v>6092311</v>
      </c>
      <c r="D32" s="203">
        <v>6109312</v>
      </c>
      <c r="E32" s="203">
        <v>6092311</v>
      </c>
      <c r="F32" s="204">
        <v>-0.27828010748181953</v>
      </c>
    </row>
    <row r="33" spans="1:6" ht="15.6" customHeight="1">
      <c r="A33" s="202" t="s">
        <v>182</v>
      </c>
      <c r="B33" s="203">
        <v>343259</v>
      </c>
      <c r="C33" s="203">
        <v>319765</v>
      </c>
      <c r="D33" s="203">
        <v>343259</v>
      </c>
      <c r="E33" s="203">
        <v>319765</v>
      </c>
      <c r="F33" s="204">
        <v>-6.8443944659863254</v>
      </c>
    </row>
    <row r="34" spans="1:6" ht="15.6" customHeight="1">
      <c r="A34" s="202" t="s">
        <v>183</v>
      </c>
      <c r="B34" s="203">
        <v>99104</v>
      </c>
      <c r="C34" s="203">
        <v>90795</v>
      </c>
      <c r="D34" s="203">
        <v>99104</v>
      </c>
      <c r="E34" s="203">
        <v>90795</v>
      </c>
      <c r="F34" s="204">
        <v>-8.3841217307071361</v>
      </c>
    </row>
    <row r="35" spans="1:6" ht="15.6" customHeight="1">
      <c r="A35" s="170" t="s">
        <v>153</v>
      </c>
      <c r="B35" s="192">
        <f>SUM(B7:B34)</f>
        <v>44432607</v>
      </c>
      <c r="C35" s="192">
        <f>SUM(C7:C34)</f>
        <v>41804527</v>
      </c>
      <c r="D35" s="90">
        <f>SUM(D7:D34)</f>
        <v>44432607</v>
      </c>
      <c r="E35" s="92">
        <f>SUM(E7:E34)</f>
        <v>41804527</v>
      </c>
      <c r="F35" s="154">
        <f>E35*100/D35-100</f>
        <v>-5.9147553507270061</v>
      </c>
    </row>
    <row r="36" spans="1:6" ht="15.6" customHeight="1">
      <c r="A36" s="87" t="s">
        <v>52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239F1-FBB9-4132-AA96-4EE51C55A391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55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1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1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719904</v>
      </c>
      <c r="C7" s="203">
        <v>503931</v>
      </c>
      <c r="D7" s="203">
        <v>719904</v>
      </c>
      <c r="E7" s="203">
        <v>503931</v>
      </c>
      <c r="F7" s="204">
        <v>-30.000250033337782</v>
      </c>
      <c r="G7" s="51"/>
    </row>
    <row r="8" spans="1:14" ht="15.6" customHeight="1">
      <c r="A8" s="202" t="s">
        <v>11</v>
      </c>
      <c r="B8" s="203">
        <v>9007</v>
      </c>
      <c r="C8" s="203">
        <v>4031</v>
      </c>
      <c r="D8" s="203">
        <v>9007</v>
      </c>
      <c r="E8" s="203">
        <v>4031</v>
      </c>
      <c r="F8" s="204">
        <v>-55.245919840124351</v>
      </c>
      <c r="G8" s="20"/>
    </row>
    <row r="9" spans="1:14" ht="15.6" customHeight="1">
      <c r="A9" s="202" t="s">
        <v>8</v>
      </c>
      <c r="B9" s="203">
        <v>18511</v>
      </c>
      <c r="C9" s="203">
        <v>0</v>
      </c>
      <c r="D9" s="203">
        <v>18511</v>
      </c>
      <c r="E9" s="203">
        <v>0</v>
      </c>
      <c r="F9" s="204">
        <v>-100</v>
      </c>
      <c r="G9" s="20"/>
    </row>
    <row r="10" spans="1:14" ht="15.6" customHeight="1">
      <c r="A10" s="202" t="s">
        <v>10</v>
      </c>
      <c r="B10" s="203">
        <v>61421</v>
      </c>
      <c r="C10" s="203">
        <v>32180</v>
      </c>
      <c r="D10" s="203">
        <v>61421</v>
      </c>
      <c r="E10" s="203">
        <v>32180</v>
      </c>
      <c r="F10" s="204">
        <v>-47.607495807622797</v>
      </c>
    </row>
    <row r="11" spans="1:14" ht="15.6" customHeight="1">
      <c r="A11" s="202" t="s">
        <v>9</v>
      </c>
      <c r="B11" s="203">
        <v>2813920</v>
      </c>
      <c r="C11" s="203">
        <v>2204856</v>
      </c>
      <c r="D11" s="203">
        <v>2813920</v>
      </c>
      <c r="E11" s="203">
        <v>2204856</v>
      </c>
      <c r="F11" s="204">
        <v>-21.644680730084719</v>
      </c>
    </row>
    <row r="12" spans="1:14" ht="15.6" customHeight="1">
      <c r="A12" s="202" t="s">
        <v>6</v>
      </c>
      <c r="B12" s="203">
        <v>18935</v>
      </c>
      <c r="C12" s="203">
        <v>32846</v>
      </c>
      <c r="D12" s="203">
        <v>18935</v>
      </c>
      <c r="E12" s="203">
        <v>32846</v>
      </c>
      <c r="F12" s="204">
        <v>73.467124372854499</v>
      </c>
    </row>
    <row r="13" spans="1:14" ht="15.6" customHeight="1">
      <c r="A13" s="202" t="s">
        <v>175</v>
      </c>
      <c r="B13" s="203">
        <v>102540</v>
      </c>
      <c r="C13" s="203">
        <v>142236</v>
      </c>
      <c r="D13" s="203">
        <v>102540</v>
      </c>
      <c r="E13" s="203">
        <v>142236</v>
      </c>
      <c r="F13" s="204">
        <v>38.712697483908727</v>
      </c>
    </row>
    <row r="14" spans="1:14" ht="15.6" customHeight="1">
      <c r="A14" s="202" t="s">
        <v>148</v>
      </c>
      <c r="B14" s="203">
        <v>766072</v>
      </c>
      <c r="C14" s="203">
        <v>711291</v>
      </c>
      <c r="D14" s="203">
        <v>766072</v>
      </c>
      <c r="E14" s="203">
        <v>711291</v>
      </c>
      <c r="F14" s="204">
        <v>-7.1508944328992641</v>
      </c>
    </row>
    <row r="15" spans="1:14" ht="15.6" customHeight="1">
      <c r="A15" s="202" t="s">
        <v>145</v>
      </c>
      <c r="B15" s="203">
        <v>2134486</v>
      </c>
      <c r="C15" s="203">
        <v>1480144</v>
      </c>
      <c r="D15" s="203">
        <v>2134486</v>
      </c>
      <c r="E15" s="203">
        <v>1480144</v>
      </c>
      <c r="F15" s="204">
        <v>-30.655717582593649</v>
      </c>
    </row>
    <row r="16" spans="1:14" ht="15.6" customHeight="1">
      <c r="A16" s="202" t="s">
        <v>144</v>
      </c>
      <c r="B16" s="203">
        <v>2139041</v>
      </c>
      <c r="C16" s="203">
        <v>2491700</v>
      </c>
      <c r="D16" s="203">
        <v>2139041</v>
      </c>
      <c r="E16" s="203">
        <v>2491700</v>
      </c>
      <c r="F16" s="204">
        <v>16.486780758293079</v>
      </c>
      <c r="G16" s="15"/>
    </row>
    <row r="17" spans="1:7" ht="15.6" customHeight="1">
      <c r="A17" s="202" t="s">
        <v>150</v>
      </c>
      <c r="B17" s="203">
        <v>607958</v>
      </c>
      <c r="C17" s="203">
        <v>829377</v>
      </c>
      <c r="D17" s="203">
        <v>607958</v>
      </c>
      <c r="E17" s="203">
        <v>829377</v>
      </c>
      <c r="F17" s="204">
        <v>36.420114547386497</v>
      </c>
      <c r="G17" s="16"/>
    </row>
    <row r="18" spans="1:7" ht="15.6" customHeight="1">
      <c r="A18" s="202" t="s">
        <v>147</v>
      </c>
      <c r="B18" s="203">
        <v>72593</v>
      </c>
      <c r="C18" s="203">
        <v>43767</v>
      </c>
      <c r="D18" s="203">
        <v>72593</v>
      </c>
      <c r="E18" s="203">
        <v>43767</v>
      </c>
      <c r="F18" s="204">
        <v>-39.709062857300289</v>
      </c>
    </row>
    <row r="19" spans="1:7" ht="15.6" customHeight="1">
      <c r="A19" s="202" t="s">
        <v>143</v>
      </c>
      <c r="B19" s="203">
        <v>177899</v>
      </c>
      <c r="C19" s="203">
        <v>190166</v>
      </c>
      <c r="D19" s="203">
        <v>177899</v>
      </c>
      <c r="E19" s="203">
        <v>190166</v>
      </c>
      <c r="F19" s="204">
        <v>6.8954856407287206</v>
      </c>
    </row>
    <row r="20" spans="1:7" ht="15.6" customHeight="1">
      <c r="A20" s="202" t="s">
        <v>142</v>
      </c>
      <c r="B20" s="203">
        <v>167290</v>
      </c>
      <c r="C20" s="203">
        <v>125812</v>
      </c>
      <c r="D20" s="203">
        <v>167290</v>
      </c>
      <c r="E20" s="203">
        <v>125812</v>
      </c>
      <c r="F20" s="204">
        <v>-24.79407017753601</v>
      </c>
    </row>
    <row r="21" spans="1:7" ht="15.6" customHeight="1">
      <c r="A21" s="202" t="s">
        <v>149</v>
      </c>
      <c r="B21" s="203">
        <v>2309681</v>
      </c>
      <c r="C21" s="203">
        <v>1849987</v>
      </c>
      <c r="D21" s="203">
        <v>2309681</v>
      </c>
      <c r="E21" s="203">
        <v>1849987</v>
      </c>
      <c r="F21" s="204">
        <v>-19.902921658878441</v>
      </c>
    </row>
    <row r="22" spans="1:7" ht="15.6" customHeight="1">
      <c r="A22" s="202" t="s">
        <v>146</v>
      </c>
      <c r="B22" s="203">
        <v>745702</v>
      </c>
      <c r="C22" s="203">
        <v>917064</v>
      </c>
      <c r="D22" s="203">
        <v>745702</v>
      </c>
      <c r="E22" s="203">
        <v>917064</v>
      </c>
      <c r="F22" s="204">
        <v>22.979957141056349</v>
      </c>
    </row>
    <row r="23" spans="1:7" ht="15.6" customHeight="1">
      <c r="A23" s="202" t="s">
        <v>165</v>
      </c>
      <c r="B23" s="203">
        <v>9625</v>
      </c>
      <c r="C23" s="203">
        <v>17664</v>
      </c>
      <c r="D23" s="203">
        <v>9625</v>
      </c>
      <c r="E23" s="203">
        <v>17664</v>
      </c>
      <c r="F23" s="204">
        <v>83.522077922077926</v>
      </c>
    </row>
    <row r="24" spans="1:7" ht="15.6" customHeight="1">
      <c r="A24" s="202" t="s">
        <v>141</v>
      </c>
      <c r="B24" s="203">
        <v>0</v>
      </c>
      <c r="C24" s="203">
        <v>0</v>
      </c>
      <c r="D24" s="203">
        <v>0</v>
      </c>
      <c r="E24" s="203">
        <v>0</v>
      </c>
      <c r="F24" s="204" t="s">
        <v>151</v>
      </c>
    </row>
    <row r="25" spans="1:7" ht="15.6" customHeight="1">
      <c r="A25" s="202" t="s">
        <v>140</v>
      </c>
      <c r="B25" s="203">
        <v>6208</v>
      </c>
      <c r="C25" s="203">
        <v>4578</v>
      </c>
      <c r="D25" s="203">
        <v>6208</v>
      </c>
      <c r="E25" s="203">
        <v>4578</v>
      </c>
      <c r="F25" s="204">
        <v>-26.256443298969071</v>
      </c>
    </row>
    <row r="26" spans="1:7" ht="15.6" customHeight="1">
      <c r="A26" s="202" t="s">
        <v>152</v>
      </c>
      <c r="B26" s="203">
        <v>146166</v>
      </c>
      <c r="C26" s="203">
        <v>111691</v>
      </c>
      <c r="D26" s="203">
        <v>146166</v>
      </c>
      <c r="E26" s="203">
        <v>111691</v>
      </c>
      <c r="F26" s="204">
        <v>-23.5861965162897</v>
      </c>
    </row>
    <row r="27" spans="1:7" ht="15.6" customHeight="1">
      <c r="A27" s="202" t="s">
        <v>173</v>
      </c>
      <c r="B27" s="203">
        <v>0</v>
      </c>
      <c r="C27" s="203">
        <v>0</v>
      </c>
      <c r="D27" s="203">
        <v>0</v>
      </c>
      <c r="E27" s="203">
        <v>0</v>
      </c>
      <c r="F27" s="204" t="s">
        <v>151</v>
      </c>
    </row>
    <row r="28" spans="1:7" ht="15.6" customHeight="1">
      <c r="A28" s="202" t="s">
        <v>177</v>
      </c>
      <c r="B28" s="203">
        <v>314387</v>
      </c>
      <c r="C28" s="203">
        <v>337588</v>
      </c>
      <c r="D28" s="203">
        <v>314387</v>
      </c>
      <c r="E28" s="203">
        <v>337588</v>
      </c>
      <c r="F28" s="204">
        <v>7.379758068876896</v>
      </c>
    </row>
    <row r="29" spans="1:7" ht="15.6" customHeight="1">
      <c r="A29" s="202" t="s">
        <v>178</v>
      </c>
      <c r="B29" s="203">
        <v>19805</v>
      </c>
      <c r="C29" s="203">
        <v>23670</v>
      </c>
      <c r="D29" s="203">
        <v>19805</v>
      </c>
      <c r="E29" s="203">
        <v>23670</v>
      </c>
      <c r="F29" s="204">
        <v>19.515273920727079</v>
      </c>
    </row>
    <row r="30" spans="1:7" ht="15.6" customHeight="1">
      <c r="A30" s="202" t="s">
        <v>179</v>
      </c>
      <c r="B30" s="203">
        <v>61191</v>
      </c>
      <c r="C30" s="203">
        <v>20670</v>
      </c>
      <c r="D30" s="203">
        <v>61191</v>
      </c>
      <c r="E30" s="203">
        <v>20670</v>
      </c>
      <c r="F30" s="204">
        <v>-66.220522625876356</v>
      </c>
    </row>
    <row r="31" spans="1:7" ht="15.6" customHeight="1">
      <c r="A31" s="202" t="s">
        <v>180</v>
      </c>
      <c r="B31" s="203">
        <v>1938824</v>
      </c>
      <c r="C31" s="203">
        <v>1613941</v>
      </c>
      <c r="D31" s="203">
        <v>1938824</v>
      </c>
      <c r="E31" s="203">
        <v>1613941</v>
      </c>
      <c r="F31" s="204">
        <v>-16.756704063906781</v>
      </c>
    </row>
    <row r="32" spans="1:7" ht="15.6" customHeight="1">
      <c r="A32" s="202" t="s">
        <v>181</v>
      </c>
      <c r="B32" s="203">
        <v>335167</v>
      </c>
      <c r="C32" s="203">
        <v>340333</v>
      </c>
      <c r="D32" s="203">
        <v>335167</v>
      </c>
      <c r="E32" s="203">
        <v>340333</v>
      </c>
      <c r="F32" s="204">
        <v>1.541321192122141</v>
      </c>
    </row>
    <row r="33" spans="1:6" ht="15.6" customHeight="1">
      <c r="A33" s="202" t="s">
        <v>182</v>
      </c>
      <c r="B33" s="203">
        <v>0</v>
      </c>
      <c r="C33" s="203">
        <v>0</v>
      </c>
      <c r="D33" s="203">
        <v>0</v>
      </c>
      <c r="E33" s="203">
        <v>0</v>
      </c>
      <c r="F33" s="204" t="s">
        <v>151</v>
      </c>
    </row>
    <row r="34" spans="1:6" ht="15.6" customHeight="1">
      <c r="A34" s="202" t="s">
        <v>183</v>
      </c>
      <c r="B34" s="203">
        <v>7980</v>
      </c>
      <c r="C34" s="203">
        <v>9277</v>
      </c>
      <c r="D34" s="203">
        <v>7980</v>
      </c>
      <c r="E34" s="203">
        <v>9277</v>
      </c>
      <c r="F34" s="204">
        <v>16.253132832080201</v>
      </c>
    </row>
    <row r="35" spans="1:6" ht="15.6" customHeight="1">
      <c r="A35" s="170" t="s">
        <v>153</v>
      </c>
      <c r="B35" s="90">
        <f>SUM(B7:B34)</f>
        <v>15704313</v>
      </c>
      <c r="C35" s="91">
        <f>SUM(C7:C34)</f>
        <v>14038800</v>
      </c>
      <c r="D35" s="90">
        <f>SUM(D7:D34)</f>
        <v>15704313</v>
      </c>
      <c r="E35" s="92">
        <f>SUM(E7:E34)</f>
        <v>14038800</v>
      </c>
      <c r="F35" s="154">
        <f>E35*100/D35-100</f>
        <v>-10.605449598463807</v>
      </c>
    </row>
    <row r="36" spans="1:6" ht="15.6" customHeight="1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1837C-A1E7-41ED-B94A-9185E4114EA1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46" t="s">
        <v>57</v>
      </c>
      <c r="E1" s="19"/>
      <c r="H1" s="18"/>
      <c r="I1" s="18"/>
      <c r="J1" s="18"/>
      <c r="K1" s="18"/>
      <c r="L1" s="18"/>
      <c r="M1" s="18"/>
    </row>
    <row r="2" spans="1:14" ht="15.6" customHeight="1">
      <c r="A2" s="153"/>
      <c r="H2" s="17"/>
      <c r="I2" s="17"/>
      <c r="J2" s="17"/>
      <c r="K2" s="17"/>
      <c r="L2" s="17"/>
      <c r="M2" s="17"/>
    </row>
    <row r="3" spans="1:14" ht="15.6" customHeight="1">
      <c r="H3" s="17"/>
      <c r="I3" s="17"/>
      <c r="J3" s="17"/>
      <c r="K3" s="17"/>
      <c r="L3" s="17"/>
      <c r="M3" s="17"/>
    </row>
    <row r="4" spans="1:14" ht="15.6" customHeight="1">
      <c r="A4" s="45" t="s">
        <v>51</v>
      </c>
    </row>
    <row r="5" spans="1:14" ht="15.6" customHeight="1">
      <c r="A5" s="210" t="s">
        <v>1</v>
      </c>
      <c r="B5" s="12" t="s">
        <v>176</v>
      </c>
      <c r="C5" s="12"/>
      <c r="D5" s="12" t="s">
        <v>0</v>
      </c>
      <c r="E5" s="12"/>
      <c r="F5" s="12"/>
      <c r="G5" s="20"/>
      <c r="M5" s="47"/>
      <c r="N5" s="88" t="s">
        <v>172</v>
      </c>
    </row>
    <row r="6" spans="1:14" ht="15.6" customHeight="1">
      <c r="A6" s="210"/>
      <c r="B6" s="178">
        <v>2024</v>
      </c>
      <c r="C6" s="178">
        <v>2025</v>
      </c>
      <c r="D6" s="178">
        <v>2024</v>
      </c>
      <c r="E6" s="178">
        <v>2025</v>
      </c>
      <c r="F6" s="168" t="s">
        <v>7</v>
      </c>
      <c r="G6" s="20"/>
    </row>
    <row r="7" spans="1:14" ht="15.6" customHeight="1">
      <c r="A7" s="202" t="s">
        <v>18</v>
      </c>
      <c r="B7" s="203">
        <v>405669</v>
      </c>
      <c r="C7" s="203">
        <v>257913</v>
      </c>
      <c r="D7" s="203">
        <v>405669</v>
      </c>
      <c r="E7" s="203">
        <v>257913</v>
      </c>
      <c r="F7" s="204">
        <v>-36.422797896807502</v>
      </c>
      <c r="G7" s="51"/>
    </row>
    <row r="8" spans="1:14" ht="15.6" customHeight="1">
      <c r="A8" s="202" t="s">
        <v>11</v>
      </c>
      <c r="B8" s="203">
        <v>109123</v>
      </c>
      <c r="C8" s="203">
        <v>94885</v>
      </c>
      <c r="D8" s="203">
        <v>109123</v>
      </c>
      <c r="E8" s="203">
        <v>94885</v>
      </c>
      <c r="F8" s="204">
        <v>-13.047661812816729</v>
      </c>
      <c r="G8" s="20"/>
    </row>
    <row r="9" spans="1:14" ht="15.6" customHeight="1">
      <c r="A9" s="202" t="s">
        <v>8</v>
      </c>
      <c r="B9" s="203">
        <v>256126</v>
      </c>
      <c r="C9" s="203">
        <v>206004</v>
      </c>
      <c r="D9" s="203">
        <v>256126</v>
      </c>
      <c r="E9" s="203">
        <v>206004</v>
      </c>
      <c r="F9" s="204">
        <v>-19.569274497708161</v>
      </c>
      <c r="G9" s="20"/>
    </row>
    <row r="10" spans="1:14" ht="15.6" customHeight="1">
      <c r="A10" s="202" t="s">
        <v>10</v>
      </c>
      <c r="B10" s="203">
        <v>234074</v>
      </c>
      <c r="C10" s="203">
        <v>231849</v>
      </c>
      <c r="D10" s="203">
        <v>234074</v>
      </c>
      <c r="E10" s="203">
        <v>231849</v>
      </c>
      <c r="F10" s="204">
        <v>-0.95055409827661208</v>
      </c>
    </row>
    <row r="11" spans="1:14" ht="15.6" customHeight="1">
      <c r="A11" s="202" t="s">
        <v>9</v>
      </c>
      <c r="B11" s="203">
        <v>42904</v>
      </c>
      <c r="C11" s="203">
        <v>16144</v>
      </c>
      <c r="D11" s="203">
        <v>42904</v>
      </c>
      <c r="E11" s="203">
        <v>16144</v>
      </c>
      <c r="F11" s="204">
        <v>-62.37180682453851</v>
      </c>
    </row>
    <row r="12" spans="1:14" ht="15.6" customHeight="1">
      <c r="A12" s="202" t="s">
        <v>6</v>
      </c>
      <c r="B12" s="203">
        <v>206223</v>
      </c>
      <c r="C12" s="203">
        <v>233593</v>
      </c>
      <c r="D12" s="203">
        <v>206223</v>
      </c>
      <c r="E12" s="203">
        <v>233593</v>
      </c>
      <c r="F12" s="204">
        <v>13.27204046105429</v>
      </c>
    </row>
    <row r="13" spans="1:14" ht="15.6" customHeight="1">
      <c r="A13" s="202" t="s">
        <v>175</v>
      </c>
      <c r="B13" s="203">
        <v>22156</v>
      </c>
      <c r="C13" s="203">
        <v>28459</v>
      </c>
      <c r="D13" s="203">
        <v>22156</v>
      </c>
      <c r="E13" s="203">
        <v>28459</v>
      </c>
      <c r="F13" s="204">
        <v>28.44827586206895</v>
      </c>
    </row>
    <row r="14" spans="1:14" ht="15.6" customHeight="1">
      <c r="A14" s="202" t="s">
        <v>148</v>
      </c>
      <c r="B14" s="203">
        <v>324206</v>
      </c>
      <c r="C14" s="203">
        <v>311158</v>
      </c>
      <c r="D14" s="203">
        <v>324206</v>
      </c>
      <c r="E14" s="203">
        <v>311158</v>
      </c>
      <c r="F14" s="204">
        <v>-4.0246016421657771</v>
      </c>
    </row>
    <row r="15" spans="1:14" ht="15.6" customHeight="1">
      <c r="A15" s="202" t="s">
        <v>145</v>
      </c>
      <c r="B15" s="203">
        <v>280264</v>
      </c>
      <c r="C15" s="203">
        <v>321031</v>
      </c>
      <c r="D15" s="203">
        <v>280264</v>
      </c>
      <c r="E15" s="203">
        <v>321031</v>
      </c>
      <c r="F15" s="204">
        <v>14.5459281249108</v>
      </c>
    </row>
    <row r="16" spans="1:14" ht="15.6" customHeight="1">
      <c r="A16" s="202" t="s">
        <v>144</v>
      </c>
      <c r="B16" s="203">
        <v>878956</v>
      </c>
      <c r="C16" s="203">
        <v>562966</v>
      </c>
      <c r="D16" s="203">
        <v>878956</v>
      </c>
      <c r="E16" s="203">
        <v>562966</v>
      </c>
      <c r="F16" s="204">
        <v>-35.95060503597449</v>
      </c>
      <c r="G16" s="15"/>
    </row>
    <row r="17" spans="1:7" ht="15.6" customHeight="1">
      <c r="A17" s="202" t="s">
        <v>150</v>
      </c>
      <c r="B17" s="203">
        <v>374630</v>
      </c>
      <c r="C17" s="203">
        <v>556584</v>
      </c>
      <c r="D17" s="203">
        <v>374630</v>
      </c>
      <c r="E17" s="203">
        <v>556584</v>
      </c>
      <c r="F17" s="204">
        <v>48.568988068227327</v>
      </c>
      <c r="G17" s="16"/>
    </row>
    <row r="18" spans="1:7" ht="15.6" customHeight="1">
      <c r="A18" s="202" t="s">
        <v>147</v>
      </c>
      <c r="B18" s="203">
        <v>0</v>
      </c>
      <c r="C18" s="203">
        <v>1300</v>
      </c>
      <c r="D18" s="203">
        <v>0</v>
      </c>
      <c r="E18" s="203">
        <v>1300</v>
      </c>
      <c r="F18" s="204" t="s">
        <v>151</v>
      </c>
    </row>
    <row r="19" spans="1:7" ht="15.6" customHeight="1">
      <c r="A19" s="202" t="s">
        <v>143</v>
      </c>
      <c r="B19" s="203">
        <v>383943</v>
      </c>
      <c r="C19" s="203">
        <v>165665</v>
      </c>
      <c r="D19" s="203">
        <v>383943</v>
      </c>
      <c r="E19" s="203">
        <v>165665</v>
      </c>
      <c r="F19" s="204">
        <v>-56.851668086148202</v>
      </c>
    </row>
    <row r="20" spans="1:7" ht="15.6" customHeight="1">
      <c r="A20" s="202" t="s">
        <v>142</v>
      </c>
      <c r="B20" s="203">
        <v>1021870</v>
      </c>
      <c r="C20" s="203">
        <v>1106568</v>
      </c>
      <c r="D20" s="203">
        <v>1021870</v>
      </c>
      <c r="E20" s="203">
        <v>1106568</v>
      </c>
      <c r="F20" s="204">
        <v>8.2885298521338342</v>
      </c>
    </row>
    <row r="21" spans="1:7" ht="15.6" customHeight="1">
      <c r="A21" s="202" t="s">
        <v>149</v>
      </c>
      <c r="B21" s="203">
        <v>554276</v>
      </c>
      <c r="C21" s="203">
        <v>582451</v>
      </c>
      <c r="D21" s="203">
        <v>554276</v>
      </c>
      <c r="E21" s="203">
        <v>582451</v>
      </c>
      <c r="F21" s="204">
        <v>5.0832076438452987</v>
      </c>
    </row>
    <row r="22" spans="1:7" ht="15.6" customHeight="1">
      <c r="A22" s="202" t="s">
        <v>146</v>
      </c>
      <c r="B22" s="203">
        <v>28101</v>
      </c>
      <c r="C22" s="203">
        <v>37376</v>
      </c>
      <c r="D22" s="203">
        <v>28101</v>
      </c>
      <c r="E22" s="203">
        <v>37376</v>
      </c>
      <c r="F22" s="204">
        <v>33.005942849008932</v>
      </c>
    </row>
    <row r="23" spans="1:7" ht="15.6" customHeight="1">
      <c r="A23" s="202" t="s">
        <v>165</v>
      </c>
      <c r="B23" s="203">
        <v>211039</v>
      </c>
      <c r="C23" s="203">
        <v>89911</v>
      </c>
      <c r="D23" s="203">
        <v>211039</v>
      </c>
      <c r="E23" s="203">
        <v>89911</v>
      </c>
      <c r="F23" s="204">
        <v>-57.396026326887437</v>
      </c>
    </row>
    <row r="24" spans="1:7" ht="15.6" customHeight="1">
      <c r="A24" s="202" t="s">
        <v>141</v>
      </c>
      <c r="B24" s="203">
        <v>217105</v>
      </c>
      <c r="C24" s="203">
        <v>92996</v>
      </c>
      <c r="D24" s="203">
        <v>217105</v>
      </c>
      <c r="E24" s="203">
        <v>92996</v>
      </c>
      <c r="F24" s="204">
        <v>-57.165426867184081</v>
      </c>
    </row>
    <row r="25" spans="1:7" ht="15.6" customHeight="1">
      <c r="A25" s="202" t="s">
        <v>140</v>
      </c>
      <c r="B25" s="203">
        <v>0</v>
      </c>
      <c r="C25" s="203">
        <v>0</v>
      </c>
      <c r="D25" s="203">
        <v>0</v>
      </c>
      <c r="E25" s="203">
        <v>0</v>
      </c>
      <c r="F25" s="204" t="s">
        <v>151</v>
      </c>
    </row>
    <row r="26" spans="1:7" ht="15.6" customHeight="1">
      <c r="A26" s="202" t="s">
        <v>152</v>
      </c>
      <c r="B26" s="203">
        <v>63942</v>
      </c>
      <c r="C26" s="203">
        <v>29992</v>
      </c>
      <c r="D26" s="203">
        <v>63942</v>
      </c>
      <c r="E26" s="203">
        <v>29992</v>
      </c>
      <c r="F26" s="204">
        <v>-53.094992336805227</v>
      </c>
    </row>
    <row r="27" spans="1:7" ht="15.6" customHeight="1">
      <c r="A27" s="202" t="s">
        <v>173</v>
      </c>
      <c r="B27" s="203">
        <v>74223</v>
      </c>
      <c r="C27" s="203">
        <v>91379</v>
      </c>
      <c r="D27" s="203">
        <v>74223</v>
      </c>
      <c r="E27" s="203">
        <v>91379</v>
      </c>
      <c r="F27" s="204">
        <v>23.11412904355792</v>
      </c>
    </row>
    <row r="28" spans="1:7" ht="15.6" customHeight="1">
      <c r="A28" s="202" t="s">
        <v>177</v>
      </c>
      <c r="B28" s="203">
        <v>12828</v>
      </c>
      <c r="C28" s="203">
        <v>42931</v>
      </c>
      <c r="D28" s="203">
        <v>12828</v>
      </c>
      <c r="E28" s="203">
        <v>42931</v>
      </c>
      <c r="F28" s="204">
        <v>234.66635484876829</v>
      </c>
    </row>
    <row r="29" spans="1:7" ht="15.6" customHeight="1">
      <c r="A29" s="202" t="s">
        <v>178</v>
      </c>
      <c r="B29" s="203">
        <v>394384</v>
      </c>
      <c r="C29" s="203">
        <v>163939</v>
      </c>
      <c r="D29" s="203">
        <v>394384</v>
      </c>
      <c r="E29" s="203">
        <v>163939</v>
      </c>
      <c r="F29" s="204">
        <v>-58.43163008641325</v>
      </c>
    </row>
    <row r="30" spans="1:7" ht="15.6" customHeight="1">
      <c r="A30" s="202" t="s">
        <v>179</v>
      </c>
      <c r="B30" s="203">
        <v>196995</v>
      </c>
      <c r="C30" s="203">
        <v>143641</v>
      </c>
      <c r="D30" s="203">
        <v>196995</v>
      </c>
      <c r="E30" s="203">
        <v>143641</v>
      </c>
      <c r="F30" s="204">
        <v>-27.083936140511181</v>
      </c>
    </row>
    <row r="31" spans="1:7" ht="15.6" customHeight="1">
      <c r="A31" s="202" t="s">
        <v>180</v>
      </c>
      <c r="B31" s="203">
        <v>996005</v>
      </c>
      <c r="C31" s="203">
        <v>560417</v>
      </c>
      <c r="D31" s="203">
        <v>996005</v>
      </c>
      <c r="E31" s="203">
        <v>560417</v>
      </c>
      <c r="F31" s="204">
        <v>-43.733515393999028</v>
      </c>
    </row>
    <row r="32" spans="1:7" ht="15.6" customHeight="1">
      <c r="A32" s="202" t="s">
        <v>181</v>
      </c>
      <c r="B32" s="203">
        <v>195830</v>
      </c>
      <c r="C32" s="203">
        <v>209588</v>
      </c>
      <c r="D32" s="203">
        <v>195830</v>
      </c>
      <c r="E32" s="203">
        <v>209588</v>
      </c>
      <c r="F32" s="204">
        <v>7.0254812847878298</v>
      </c>
    </row>
    <row r="33" spans="1:6" ht="15.6" customHeight="1">
      <c r="A33" s="202" t="s">
        <v>182</v>
      </c>
      <c r="B33" s="203">
        <v>15432</v>
      </c>
      <c r="C33" s="203">
        <v>16587</v>
      </c>
      <c r="D33" s="203">
        <v>15432</v>
      </c>
      <c r="E33" s="203">
        <v>16587</v>
      </c>
      <c r="F33" s="204">
        <v>7.4844479004665629</v>
      </c>
    </row>
    <row r="34" spans="1:6" ht="15.6" customHeight="1">
      <c r="A34" s="202" t="s">
        <v>183</v>
      </c>
      <c r="B34" s="203">
        <v>24702</v>
      </c>
      <c r="C34" s="203">
        <v>18211</v>
      </c>
      <c r="D34" s="203">
        <v>24702</v>
      </c>
      <c r="E34" s="203">
        <v>18211</v>
      </c>
      <c r="F34" s="204">
        <v>-26.277224516233499</v>
      </c>
    </row>
    <row r="35" spans="1:6" ht="15.6" customHeight="1">
      <c r="A35" s="170" t="s">
        <v>153</v>
      </c>
      <c r="B35" s="90">
        <f>SUM(B7:B34)</f>
        <v>7525006</v>
      </c>
      <c r="C35" s="91">
        <f>SUM(C7:C34)</f>
        <v>6173538</v>
      </c>
      <c r="D35" s="90">
        <f>SUM(D7:D34)</f>
        <v>7525006</v>
      </c>
      <c r="E35" s="92">
        <f>SUM(E7:E34)</f>
        <v>6173538</v>
      </c>
      <c r="F35" s="154">
        <f>E35*100/D35-100</f>
        <v>-17.959693321174754</v>
      </c>
    </row>
    <row r="36" spans="1:6" ht="15.6" customHeight="1">
      <c r="A36" s="87" t="s">
        <v>56</v>
      </c>
      <c r="B36" s="86"/>
      <c r="D36" s="86"/>
      <c r="E36" s="37"/>
      <c r="F36" s="37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2025-09-23T10:59:42Z</dcterms:modified>
  <cp:category/>
</cp:coreProperties>
</file>