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9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drawings/drawing33.xml" ContentType="application/vnd.openxmlformats-officedocument.drawing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charts/chart29.xml" ContentType="application/vnd.openxmlformats-officedocument.drawingml.chart+xml"/>
  <Override PartName="/xl/theme/themeOverride27.xml" ContentType="application/vnd.openxmlformats-officedocument.themeOverride+xml"/>
  <Override PartName="/xl/drawings/drawing35.xml" ContentType="application/vnd.openxmlformats-officedocument.drawing+xml"/>
  <Override PartName="/xl/charts/chart30.xml" ContentType="application/vnd.openxmlformats-officedocument.drawingml.chart+xml"/>
  <Override PartName="/xl/theme/themeOverride28.xml" ContentType="application/vnd.openxmlformats-officedocument.themeOverride+xml"/>
  <Override PartName="/xl/drawings/drawing36.xml" ContentType="application/vnd.openxmlformats-officedocument.drawing+xml"/>
  <Override PartName="/xl/charts/chart31.xml" ContentType="application/vnd.openxmlformats-officedocument.drawingml.chart+xml"/>
  <Override PartName="/xl/theme/themeOverride29.xml" ContentType="application/vnd.openxmlformats-officedocument.themeOverride+xml"/>
  <Override PartName="/xl/drawings/drawing37.xml" ContentType="application/vnd.openxmlformats-officedocument.drawing+xml"/>
  <Override PartName="/xl/charts/chart32.xml" ContentType="application/vnd.openxmlformats-officedocument.drawingml.chart+xml"/>
  <Override PartName="/xl/theme/themeOverride30.xml" ContentType="application/vnd.openxmlformats-officedocument.themeOverride+xml"/>
  <Override PartName="/xl/drawings/drawing38.xml" ContentType="application/vnd.openxmlformats-officedocument.drawing+xml"/>
  <Override PartName="/xl/charts/chart33.xml" ContentType="application/vnd.openxmlformats-officedocument.drawingml.chart+xml"/>
  <Override PartName="/xl/theme/themeOverride31.xml" ContentType="application/vnd.openxmlformats-officedocument.themeOverride+xml"/>
  <Override PartName="/xl/drawings/drawing39.xml" ContentType="application/vnd.openxmlformats-officedocument.drawing+xml"/>
  <Override PartName="/xl/charts/chart34.xml" ContentType="application/vnd.openxmlformats-officedocument.drawingml.chart+xml"/>
  <Override PartName="/xl/theme/themeOverride32.xml" ContentType="application/vnd.openxmlformats-officedocument.themeOverride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4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4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/>
  <mc:AlternateContent xmlns:mc="http://schemas.openxmlformats.org/markup-compatibility/2006">
    <mc:Choice Requires="x15">
      <x15ac:absPath xmlns:x15ac="http://schemas.microsoft.com/office/spreadsheetml/2010/11/ac" url="Z:\Resumen\"/>
    </mc:Choice>
  </mc:AlternateContent>
  <xr:revisionPtr revIDLastSave="0" documentId="13_ncr:1_{CEA7E222-33F0-4B0C-BF90-D4D1878BCF2E}" xr6:coauthVersionLast="47" xr6:coauthVersionMax="47" xr10:uidLastSave="{00000000-0000-0000-0000-000000000000}"/>
  <bookViews>
    <workbookView xWindow="-120" yWindow="-120" windowWidth="29040" windowHeight="17520" tabRatio="863" xr2:uid="{00000000-000D-0000-FFFF-FFFF00000000}"/>
  </bookViews>
  <sheets>
    <sheet name="Portada" sheetId="41" r:id="rId1"/>
    <sheet name="Cálculo" sheetId="37" state="hidden" r:id="rId2"/>
    <sheet name="Resumen general" sheetId="6" r:id="rId3"/>
    <sheet name="Resumen naturalezas3" sheetId="39" state="hidden" r:id="rId4"/>
    <sheet name="Resumen naturalezas" sheetId="40" r:id="rId5"/>
    <sheet name="Total tráfico" sheetId="7" r:id="rId6"/>
    <sheet name="Total presentación" sheetId="9" r:id="rId7"/>
    <sheet name="Líquidos" sheetId="10" r:id="rId8"/>
    <sheet name="Sólidos" sheetId="11" r:id="rId9"/>
    <sheet name="Mercancía general" sheetId="12" r:id="rId10"/>
    <sheet name="Mercancías contenedores" sheetId="13" r:id="rId11"/>
    <sheet name="Pesca" sheetId="14" r:id="rId12"/>
    <sheet name="Avituallamiento" sheetId="15" r:id="rId13"/>
    <sheet name="Avi. combustibles" sheetId="16" r:id="rId14"/>
    <sheet name="Tráfico interior" sheetId="17" r:id="rId15"/>
    <sheet name="Mercancías tránsito" sheetId="18" r:id="rId16"/>
    <sheet name="Mercan. contene. tránsito" sheetId="19" r:id="rId17"/>
    <sheet name="Ro-Ro" sheetId="20" r:id="rId18"/>
    <sheet name="Ro-Ro UTIS" sheetId="21" r:id="rId19"/>
    <sheet name="TEUS" sheetId="22" r:id="rId20"/>
    <sheet name="TEUS tránsito" sheetId="24" r:id="rId21"/>
    <sheet name="TEUS nacional" sheetId="25" r:id="rId22"/>
    <sheet name="TEUS exterior" sheetId="26" r:id="rId23"/>
    <sheet name="Buques número" sheetId="32" r:id="rId24"/>
    <sheet name="Buques GT" sheetId="33" r:id="rId25"/>
    <sheet name="Cruceros" sheetId="34" r:id="rId26"/>
    <sheet name="Pasajeros total" sheetId="28" r:id="rId27"/>
    <sheet name="Pasajeros regulares" sheetId="38" r:id="rId28"/>
    <sheet name="Pasajeros crucero" sheetId="29" r:id="rId29"/>
    <sheet name="Automóviles régimen pasaje" sheetId="30" r:id="rId30"/>
    <sheet name="Automóviles régimen mercancía" sheetId="31" r:id="rId31"/>
    <sheet name="Portada (2)" sheetId="42" r:id="rId32"/>
    <sheet name="Import total" sheetId="43" r:id="rId33"/>
    <sheet name="Import GL" sheetId="44" r:id="rId34"/>
    <sheet name="Import GS" sheetId="45" r:id="rId35"/>
    <sheet name="Import MG" sheetId="46" r:id="rId36"/>
    <sheet name="Export total" sheetId="47" r:id="rId37"/>
    <sheet name="Export GL" sheetId="48" r:id="rId38"/>
    <sheet name="Export GS" sheetId="49" r:id="rId39"/>
    <sheet name="Export MG" sheetId="50" r:id="rId40"/>
    <sheet name="Portada (3)" sheetId="51" r:id="rId41"/>
    <sheet name="Evolución Mensual (t)" sheetId="52" r:id="rId42"/>
    <sheet name="Evolución Mensual %" sheetId="53" r:id="rId43"/>
    <sheet name="Evolución Interanual (t)" sheetId="54" r:id="rId44"/>
    <sheet name="Evolución Interanual %" sheetId="55" r:id="rId45"/>
  </sheets>
  <definedNames>
    <definedName name="_xlnm.Print_Area" localSheetId="30">'Automóviles régimen mercancía'!$A$1:$N$36</definedName>
    <definedName name="_xlnm.Print_Area" localSheetId="29">'Automóviles régimen pasaje'!$A$1:$N$36</definedName>
    <definedName name="_xlnm.Print_Area" localSheetId="13">'Avi. combustibles'!$A$1:$N$36</definedName>
    <definedName name="_xlnm.Print_Area" localSheetId="12">Avituallamiento!$A$1:$N$36</definedName>
    <definedName name="_xlnm.Print_Area" localSheetId="24">'Buques GT'!$A$1:$N$36</definedName>
    <definedName name="_xlnm.Print_Area" localSheetId="23">'Buques número'!$A$1:$N$36</definedName>
    <definedName name="_xlnm.Print_Area" localSheetId="25">Cruceros!$A$1:$N$36</definedName>
    <definedName name="_xlnm.Print_Area" localSheetId="44">'Evolución Interanual %'!$A$1:$X$59</definedName>
    <definedName name="_xlnm.Print_Area" localSheetId="43">'Evolución Interanual (t)'!$A$1:$X$58</definedName>
    <definedName name="_xlnm.Print_Area" localSheetId="42">'Evolución Mensual %'!$A$1:$X$58</definedName>
    <definedName name="_xlnm.Print_Area" localSheetId="41">'Evolución Mensual (t)'!$A$1:$X$58</definedName>
    <definedName name="_xlnm.Print_Area" localSheetId="37">'Export GL'!$A$1:$N$36</definedName>
    <definedName name="_xlnm.Print_Area" localSheetId="38">'Export GS'!$A$1:$N$36</definedName>
    <definedName name="_xlnm.Print_Area" localSheetId="39">'Export MG'!$A$1:$N$36</definedName>
    <definedName name="_xlnm.Print_Area" localSheetId="36">'Export total'!$A$1:$N$36</definedName>
    <definedName name="_xlnm.Print_Area" localSheetId="33">'Import GL'!$A$1:$N$36</definedName>
    <definedName name="_xlnm.Print_Area" localSheetId="34">'Import GS'!$A$1:$N$36</definedName>
    <definedName name="_xlnm.Print_Area" localSheetId="35">'Import MG'!$A$1:$N$36</definedName>
    <definedName name="_xlnm.Print_Area" localSheetId="32">'Import total'!$A$1:$N$36</definedName>
    <definedName name="_xlnm.Print_Area" localSheetId="7">Líquidos!$A$1:$N$36</definedName>
    <definedName name="_xlnm.Print_Area" localSheetId="16">'Mercan. contene. tránsito'!$A$1:$N$36</definedName>
    <definedName name="_xlnm.Print_Area" localSheetId="9">'Mercancía general'!$A$1:$N$36</definedName>
    <definedName name="_xlnm.Print_Area" localSheetId="10">'Mercancías contenedores'!$A$1:$N$36</definedName>
    <definedName name="_xlnm.Print_Area" localSheetId="15">'Mercancías tránsito'!$A$1:$N$36</definedName>
    <definedName name="_xlnm.Print_Area" localSheetId="28">'Pasajeros crucero'!$A$1:$N$36</definedName>
    <definedName name="_xlnm.Print_Area" localSheetId="27">'Pasajeros regulares'!$A$1:$N$36</definedName>
    <definedName name="_xlnm.Print_Area" localSheetId="26">'Pasajeros total'!$A$1:$N$36</definedName>
    <definedName name="_xlnm.Print_Area" localSheetId="11">Pesca!$A$1:$N$36</definedName>
    <definedName name="_xlnm.Print_Area" localSheetId="0">Portada!$A$1:$K$47</definedName>
    <definedName name="_xlnm.Print_Area" localSheetId="31">'Portada (2)'!$A$1:$K$47</definedName>
    <definedName name="_xlnm.Print_Area" localSheetId="40">'Portada (3)'!$A$1:$K$47</definedName>
    <definedName name="_xlnm.Print_Area" localSheetId="2">'Resumen general'!$A$1:$I$36</definedName>
    <definedName name="_xlnm.Print_Area" localSheetId="4">'Resumen naturalezas'!$A$1:$N$49</definedName>
    <definedName name="_xlnm.Print_Area" localSheetId="3">'Resumen naturalezas3'!$A$1:$N$50</definedName>
    <definedName name="_xlnm.Print_Area" localSheetId="17">'Ro-Ro'!$A$1:$N$36</definedName>
    <definedName name="_xlnm.Print_Area" localSheetId="18">'Ro-Ro UTIS'!$A$1:$N$36</definedName>
    <definedName name="_xlnm.Print_Area" localSheetId="8">Sólidos!$A$1:$N$36</definedName>
    <definedName name="_xlnm.Print_Area" localSheetId="19">TEUS!$A$1:$N$36</definedName>
    <definedName name="_xlnm.Print_Area" localSheetId="22">'TEUS exterior'!$A$1:$N$36</definedName>
    <definedName name="_xlnm.Print_Area" localSheetId="21">'TEUS nacional'!$A$1:$N$36</definedName>
    <definedName name="_xlnm.Print_Area" localSheetId="20">'TEUS tránsito'!$A$1:$N$36</definedName>
    <definedName name="_xlnm.Print_Area" localSheetId="6">'Total presentación'!$A$1:$N$36</definedName>
    <definedName name="_xlnm.Print_Area" localSheetId="5">'Total tráfico'!$A$1:$N$36</definedName>
    <definedName name="_xlnm.Print_Area" localSheetId="14">'Tráfico interior'!$A$1:$N$36</definedName>
    <definedName name="CABECERA">#REF!</definedName>
    <definedName name="CONCEPTO">#REF!</definedName>
    <definedName name="LblRes00_Acum">#REF!</definedName>
    <definedName name="LblRes00_Mes">#REF!</definedName>
    <definedName name="LblRes00_Var">#REF!</definedName>
    <definedName name="LblRes01_1_Acum">#REF!</definedName>
    <definedName name="LblRes01_1_Mes">#REF!</definedName>
    <definedName name="LblRes01_Acum">#REF!</definedName>
    <definedName name="LblRes01_Mes">#REF!</definedName>
    <definedName name="LblRes02_Acum">#REF!</definedName>
    <definedName name="LblRes02_Mes">#REF!</definedName>
    <definedName name="LblRes03_Acum">#REF!</definedName>
    <definedName name="LblRes03_Mes">#REF!</definedName>
    <definedName name="LblRes04_Acum">#REF!</definedName>
    <definedName name="LblRes04_Mes">#REF!</definedName>
    <definedName name="LblRes05_Acum">#REF!</definedName>
    <definedName name="LblRes05_Mes">#REF!</definedName>
    <definedName name="LblRes06_Acum">#REF!</definedName>
    <definedName name="LblRes06_Mes">#REF!</definedName>
    <definedName name="LblRes07_1_Acum">#REF!</definedName>
    <definedName name="LblRes07_1_Mes">#REF!</definedName>
    <definedName name="LblRes07_Acum">#REF!</definedName>
    <definedName name="LblRes07_Mes">#REF!</definedName>
    <definedName name="LblRes08_Acum">#REF!</definedName>
    <definedName name="LblRes08_Mes">#REF!</definedName>
    <definedName name="LblRes09_Acum">#REF!</definedName>
    <definedName name="LblRes09_Mes">#REF!</definedName>
    <definedName name="LblRes10_1_Acum">#REF!</definedName>
    <definedName name="LblRes10_1_Mes">#REF!</definedName>
    <definedName name="LblRes10_2_Acum">#REF!</definedName>
    <definedName name="LblRes10_2_Mes">#REF!</definedName>
    <definedName name="LblRes10_3_Acum">#REF!</definedName>
    <definedName name="LblRes10_3_Mes">#REF!</definedName>
    <definedName name="LblRes10_4_Acum">#REF!</definedName>
    <definedName name="LblRes10_4_Mes">#REF!</definedName>
    <definedName name="LblRes10_Acum">#REF!</definedName>
    <definedName name="LblRes10_Mes">#REF!</definedName>
    <definedName name="LblRes11_1_Acum">#REF!</definedName>
    <definedName name="LblRes11_1_Mes">#REF!</definedName>
    <definedName name="LblRes11_2_Acum">#REF!</definedName>
    <definedName name="LblRes11_2_Mes">#REF!</definedName>
    <definedName name="LblRes11_Acum">#REF!</definedName>
    <definedName name="LblRes11_Mes">#REF!</definedName>
    <definedName name="LblRes12_1_Acum">#REF!</definedName>
    <definedName name="LblRes12_1_Mes">#REF!</definedName>
    <definedName name="LblRes12_2_Acum">#REF!</definedName>
    <definedName name="LblRes12_2_Mes">#REF!</definedName>
    <definedName name="LblRes12_3_Acum">#REF!</definedName>
    <definedName name="LblRes12_3_Mes">#REF!</definedName>
    <definedName name="PROVINCIAS">#REF!</definedName>
    <definedName name="TxtFech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5" i="50" l="1"/>
  <c r="F35" i="50" s="1"/>
  <c r="D35" i="50"/>
  <c r="C35" i="50"/>
  <c r="B35" i="50"/>
  <c r="E35" i="49"/>
  <c r="F35" i="49" s="1"/>
  <c r="D35" i="49"/>
  <c r="C35" i="49"/>
  <c r="B35" i="49"/>
  <c r="E35" i="48"/>
  <c r="F35" i="48" s="1"/>
  <c r="D35" i="48"/>
  <c r="C35" i="48"/>
  <c r="B35" i="48"/>
  <c r="F35" i="47"/>
  <c r="E35" i="47"/>
  <c r="D35" i="47"/>
  <c r="C35" i="47"/>
  <c r="B35" i="47"/>
  <c r="E35" i="46"/>
  <c r="F35" i="46" s="1"/>
  <c r="D35" i="46"/>
  <c r="C35" i="46"/>
  <c r="B35" i="46"/>
  <c r="E35" i="45"/>
  <c r="F35" i="45" s="1"/>
  <c r="D35" i="45"/>
  <c r="C35" i="45"/>
  <c r="B35" i="45"/>
  <c r="E35" i="44"/>
  <c r="F35" i="44" s="1"/>
  <c r="D35" i="44"/>
  <c r="C35" i="44"/>
  <c r="B35" i="44"/>
  <c r="F35" i="43"/>
  <c r="E35" i="43"/>
  <c r="D35" i="43"/>
  <c r="C35" i="43"/>
  <c r="B35" i="43"/>
  <c r="AA2" i="43"/>
  <c r="AA1" i="43"/>
  <c r="E35" i="31"/>
  <c r="F35" i="31" s="1"/>
  <c r="D35" i="31"/>
  <c r="C35" i="31"/>
  <c r="B35" i="31"/>
  <c r="E35" i="30"/>
  <c r="F35" i="30" s="1"/>
  <c r="D35" i="30"/>
  <c r="C35" i="30"/>
  <c r="B35" i="30"/>
  <c r="D34" i="6" s="1" a="1"/>
  <c r="F35" i="29"/>
  <c r="E35" i="29"/>
  <c r="D35" i="29"/>
  <c r="C35" i="29"/>
  <c r="B35" i="29"/>
  <c r="E35" i="38"/>
  <c r="F35" i="38" s="1"/>
  <c r="D35" i="38"/>
  <c r="C35" i="38"/>
  <c r="B35" i="38"/>
  <c r="E35" i="28"/>
  <c r="F35" i="28" s="1"/>
  <c r="D35" i="28"/>
  <c r="D31" i="6" s="1" a="1"/>
  <c r="C35" i="28"/>
  <c r="B35" i="28"/>
  <c r="E35" i="34"/>
  <c r="F35" i="34" s="1"/>
  <c r="D35" i="34"/>
  <c r="C35" i="34"/>
  <c r="B35" i="34"/>
  <c r="E35" i="33"/>
  <c r="D35" i="33"/>
  <c r="F35" i="33" s="1"/>
  <c r="C35" i="33"/>
  <c r="B35" i="33"/>
  <c r="D29" i="6" s="1" a="1"/>
  <c r="F35" i="32"/>
  <c r="E35" i="32"/>
  <c r="D35" i="32"/>
  <c r="C35" i="32"/>
  <c r="B35" i="32"/>
  <c r="F35" i="26"/>
  <c r="E35" i="26"/>
  <c r="D35" i="26"/>
  <c r="C35" i="26"/>
  <c r="B35" i="26"/>
  <c r="E35" i="25"/>
  <c r="F35" i="25" s="1"/>
  <c r="D35" i="25"/>
  <c r="C35" i="25"/>
  <c r="B35" i="25"/>
  <c r="E35" i="24"/>
  <c r="F35" i="24" s="1"/>
  <c r="D35" i="24"/>
  <c r="C35" i="24"/>
  <c r="B35" i="24"/>
  <c r="E35" i="22"/>
  <c r="F35" i="22" s="1"/>
  <c r="D35" i="22"/>
  <c r="C35" i="22"/>
  <c r="D24" i="6" s="1" a="1"/>
  <c r="B35" i="22"/>
  <c r="F35" i="21"/>
  <c r="E35" i="21"/>
  <c r="D35" i="21"/>
  <c r="C35" i="21"/>
  <c r="B35" i="21"/>
  <c r="E35" i="20"/>
  <c r="F35" i="20" s="1"/>
  <c r="D35" i="20"/>
  <c r="C35" i="20"/>
  <c r="B35" i="20"/>
  <c r="D22" i="6" s="1" a="1"/>
  <c r="F35" i="19"/>
  <c r="E35" i="19"/>
  <c r="D35" i="19"/>
  <c r="C35" i="19"/>
  <c r="B35" i="19"/>
  <c r="E35" i="18"/>
  <c r="F35" i="18" s="1"/>
  <c r="D35" i="18"/>
  <c r="C35" i="18"/>
  <c r="B35" i="18"/>
  <c r="E35" i="17"/>
  <c r="F35" i="17" s="1"/>
  <c r="D35" i="17"/>
  <c r="D16" i="6" s="1" a="1"/>
  <c r="C35" i="17"/>
  <c r="B35" i="17"/>
  <c r="F35" i="16"/>
  <c r="E35" i="16"/>
  <c r="D35" i="16"/>
  <c r="C35" i="16"/>
  <c r="B35" i="16"/>
  <c r="E35" i="15"/>
  <c r="D35" i="15"/>
  <c r="F35" i="15" s="1"/>
  <c r="C35" i="15"/>
  <c r="B35" i="15"/>
  <c r="D14" i="6" s="1" a="1"/>
  <c r="E35" i="14"/>
  <c r="D35" i="14"/>
  <c r="F35" i="14" s="1"/>
  <c r="C35" i="14"/>
  <c r="B35" i="14"/>
  <c r="F35" i="13"/>
  <c r="E35" i="13"/>
  <c r="D35" i="13"/>
  <c r="C35" i="13"/>
  <c r="B35" i="13"/>
  <c r="E35" i="12"/>
  <c r="D9" i="6" s="1" a="1"/>
  <c r="D35" i="12"/>
  <c r="C35" i="12"/>
  <c r="B35" i="12"/>
  <c r="E35" i="11"/>
  <c r="D35" i="11"/>
  <c r="F35" i="11" s="1"/>
  <c r="C35" i="11"/>
  <c r="B35" i="11"/>
  <c r="E35" i="10"/>
  <c r="F35" i="10" s="1"/>
  <c r="D35" i="10"/>
  <c r="C35" i="10"/>
  <c r="D7" i="6" s="1" a="1"/>
  <c r="B35" i="10"/>
  <c r="E35" i="9"/>
  <c r="F35" i="9" s="1"/>
  <c r="D35" i="9"/>
  <c r="C35" i="9"/>
  <c r="B35" i="9"/>
  <c r="E35" i="7"/>
  <c r="F35" i="7" s="1"/>
  <c r="D35" i="7"/>
  <c r="C35" i="7"/>
  <c r="B35" i="7"/>
  <c r="AA2" i="7"/>
  <c r="AA1" i="7"/>
  <c r="M48" i="40"/>
  <c r="L48" i="40"/>
  <c r="N48" i="40" s="1"/>
  <c r="K48" i="40"/>
  <c r="J48" i="40"/>
  <c r="H48" i="40"/>
  <c r="I48" i="40" s="1"/>
  <c r="G48" i="40"/>
  <c r="D48" i="40"/>
  <c r="E48" i="40" s="1"/>
  <c r="C48" i="40"/>
  <c r="M48" i="39"/>
  <c r="L48" i="39"/>
  <c r="N48" i="39" s="1"/>
  <c r="K48" i="39"/>
  <c r="J48" i="39"/>
  <c r="H48" i="39"/>
  <c r="I48" i="39" s="1"/>
  <c r="G48" i="39"/>
  <c r="D48" i="39"/>
  <c r="E48" i="39" s="1"/>
  <c r="C48" i="39"/>
  <c r="N47" i="39"/>
  <c r="M47" i="39"/>
  <c r="J47" i="39"/>
  <c r="I47" i="39"/>
  <c r="F47" i="39"/>
  <c r="E47" i="39"/>
  <c r="N46" i="39"/>
  <c r="M46" i="39"/>
  <c r="J46" i="39"/>
  <c r="I46" i="39"/>
  <c r="F46" i="39"/>
  <c r="E46" i="39"/>
  <c r="N45" i="39"/>
  <c r="M45" i="39"/>
  <c r="J45" i="39"/>
  <c r="I45" i="39"/>
  <c r="F45" i="39"/>
  <c r="E45" i="39"/>
  <c r="N44" i="39"/>
  <c r="M44" i="39"/>
  <c r="J44" i="39"/>
  <c r="I44" i="39"/>
  <c r="F44" i="39"/>
  <c r="E44" i="39"/>
  <c r="N43" i="39"/>
  <c r="M43" i="39"/>
  <c r="J43" i="39"/>
  <c r="I43" i="39"/>
  <c r="F43" i="39"/>
  <c r="E43" i="39"/>
  <c r="N42" i="39"/>
  <c r="M42" i="39"/>
  <c r="J42" i="39"/>
  <c r="I42" i="39"/>
  <c r="F42" i="39"/>
  <c r="E42" i="39"/>
  <c r="N41" i="39"/>
  <c r="M41" i="39"/>
  <c r="J41" i="39"/>
  <c r="I41" i="39"/>
  <c r="F41" i="39"/>
  <c r="E41" i="39"/>
  <c r="N40" i="39"/>
  <c r="M40" i="39"/>
  <c r="J40" i="39"/>
  <c r="I40" i="39"/>
  <c r="F40" i="39"/>
  <c r="E40" i="39"/>
  <c r="N39" i="39"/>
  <c r="M39" i="39"/>
  <c r="J39" i="39"/>
  <c r="I39" i="39"/>
  <c r="F39" i="39"/>
  <c r="E39" i="39"/>
  <c r="N38" i="39"/>
  <c r="M38" i="39"/>
  <c r="J38" i="39"/>
  <c r="I38" i="39"/>
  <c r="F38" i="39"/>
  <c r="E38" i="39"/>
  <c r="N37" i="39"/>
  <c r="M37" i="39"/>
  <c r="J37" i="39"/>
  <c r="I37" i="39"/>
  <c r="F37" i="39"/>
  <c r="E37" i="39"/>
  <c r="N36" i="39"/>
  <c r="M36" i="39"/>
  <c r="J36" i="39"/>
  <c r="I36" i="39"/>
  <c r="F36" i="39"/>
  <c r="E36" i="39"/>
  <c r="N35" i="39"/>
  <c r="M35" i="39"/>
  <c r="J35" i="39"/>
  <c r="I35" i="39"/>
  <c r="F35" i="39"/>
  <c r="E35" i="39"/>
  <c r="N34" i="39"/>
  <c r="M34" i="39"/>
  <c r="J34" i="39"/>
  <c r="I34" i="39"/>
  <c r="F34" i="39"/>
  <c r="E34" i="39"/>
  <c r="N33" i="39"/>
  <c r="M33" i="39"/>
  <c r="J33" i="39"/>
  <c r="I33" i="39"/>
  <c r="F33" i="39"/>
  <c r="E33" i="39"/>
  <c r="N32" i="39"/>
  <c r="M32" i="39"/>
  <c r="J32" i="39"/>
  <c r="I32" i="39"/>
  <c r="F32" i="39"/>
  <c r="E32" i="39"/>
  <c r="N31" i="39"/>
  <c r="M31" i="39"/>
  <c r="J31" i="39"/>
  <c r="I31" i="39"/>
  <c r="F31" i="39"/>
  <c r="E31" i="39"/>
  <c r="N30" i="39"/>
  <c r="M30" i="39"/>
  <c r="J30" i="39"/>
  <c r="I30" i="39"/>
  <c r="F30" i="39"/>
  <c r="E30" i="39"/>
  <c r="N29" i="39"/>
  <c r="M29" i="39"/>
  <c r="J29" i="39"/>
  <c r="I29" i="39"/>
  <c r="F29" i="39"/>
  <c r="E29" i="39"/>
  <c r="N28" i="39"/>
  <c r="M28" i="39"/>
  <c r="J28" i="39"/>
  <c r="I28" i="39"/>
  <c r="F28" i="39"/>
  <c r="E28" i="39"/>
  <c r="N27" i="39"/>
  <c r="M27" i="39"/>
  <c r="J27" i="39"/>
  <c r="I27" i="39"/>
  <c r="F27" i="39"/>
  <c r="E27" i="39"/>
  <c r="N26" i="39"/>
  <c r="M26" i="39"/>
  <c r="J26" i="39"/>
  <c r="I26" i="39"/>
  <c r="F26" i="39"/>
  <c r="E26" i="39"/>
  <c r="N25" i="39"/>
  <c r="M25" i="39"/>
  <c r="J25" i="39"/>
  <c r="I25" i="39"/>
  <c r="F25" i="39"/>
  <c r="E25" i="39"/>
  <c r="N24" i="39"/>
  <c r="M24" i="39"/>
  <c r="J24" i="39"/>
  <c r="I24" i="39"/>
  <c r="F24" i="39"/>
  <c r="E24" i="39"/>
  <c r="N23" i="39"/>
  <c r="M23" i="39"/>
  <c r="J23" i="39"/>
  <c r="I23" i="39"/>
  <c r="F23" i="39"/>
  <c r="E23" i="39"/>
  <c r="N22" i="39"/>
  <c r="M22" i="39"/>
  <c r="J22" i="39"/>
  <c r="I22" i="39"/>
  <c r="F22" i="39"/>
  <c r="E22" i="39"/>
  <c r="N21" i="39"/>
  <c r="M21" i="39"/>
  <c r="J21" i="39"/>
  <c r="I21" i="39"/>
  <c r="F21" i="39"/>
  <c r="E21" i="39"/>
  <c r="N20" i="39"/>
  <c r="M20" i="39"/>
  <c r="J20" i="39"/>
  <c r="I20" i="39"/>
  <c r="F20" i="39"/>
  <c r="E20" i="39"/>
  <c r="N19" i="39"/>
  <c r="M19" i="39"/>
  <c r="J19" i="39"/>
  <c r="I19" i="39"/>
  <c r="F19" i="39"/>
  <c r="E19" i="39"/>
  <c r="N18" i="39"/>
  <c r="M18" i="39"/>
  <c r="J18" i="39"/>
  <c r="I18" i="39"/>
  <c r="F18" i="39"/>
  <c r="E18" i="39"/>
  <c r="N17" i="39"/>
  <c r="M17" i="39"/>
  <c r="J17" i="39"/>
  <c r="I17" i="39"/>
  <c r="F17" i="39"/>
  <c r="E17" i="39"/>
  <c r="N16" i="39"/>
  <c r="M16" i="39"/>
  <c r="J16" i="39"/>
  <c r="I16" i="39"/>
  <c r="F16" i="39"/>
  <c r="E16" i="39"/>
  <c r="N15" i="39"/>
  <c r="M15" i="39"/>
  <c r="J15" i="39"/>
  <c r="I15" i="39"/>
  <c r="F15" i="39"/>
  <c r="E15" i="39"/>
  <c r="N14" i="39"/>
  <c r="M14" i="39"/>
  <c r="J14" i="39"/>
  <c r="I14" i="39"/>
  <c r="F14" i="39"/>
  <c r="E14" i="39"/>
  <c r="N13" i="39"/>
  <c r="M13" i="39"/>
  <c r="J13" i="39"/>
  <c r="I13" i="39"/>
  <c r="F13" i="39"/>
  <c r="E13" i="39"/>
  <c r="N12" i="39"/>
  <c r="M12" i="39"/>
  <c r="J12" i="39"/>
  <c r="I12" i="39"/>
  <c r="F12" i="39"/>
  <c r="E12" i="39"/>
  <c r="N11" i="39"/>
  <c r="M11" i="39"/>
  <c r="J11" i="39"/>
  <c r="I11" i="39"/>
  <c r="F11" i="39"/>
  <c r="E11" i="39"/>
  <c r="N10" i="39"/>
  <c r="M10" i="39"/>
  <c r="J10" i="39"/>
  <c r="I10" i="39"/>
  <c r="F10" i="39"/>
  <c r="E10" i="39"/>
  <c r="N9" i="39"/>
  <c r="M9" i="39"/>
  <c r="J9" i="39"/>
  <c r="I9" i="39"/>
  <c r="F9" i="39"/>
  <c r="E9" i="39"/>
  <c r="N8" i="39"/>
  <c r="M8" i="39"/>
  <c r="J8" i="39"/>
  <c r="I8" i="39"/>
  <c r="F8" i="39"/>
  <c r="E8" i="39"/>
  <c r="D35" i="6" a="1"/>
  <c r="I35" i="6" s="1"/>
  <c r="D33" i="6" a="1"/>
  <c r="I33" i="6" s="1"/>
  <c r="D33" i="6"/>
  <c r="D32" i="6" a="1"/>
  <c r="I32" i="6" s="1"/>
  <c r="D30" i="6" a="1"/>
  <c r="H30" i="6" s="1"/>
  <c r="D30" i="6"/>
  <c r="H28" i="6"/>
  <c r="D28" i="6" a="1"/>
  <c r="I28" i="6" s="1"/>
  <c r="D27" i="6" a="1"/>
  <c r="D27" i="6" s="1"/>
  <c r="H25" i="6"/>
  <c r="D25" i="6" a="1"/>
  <c r="I25" i="6" s="1"/>
  <c r="D23" i="6" a="1"/>
  <c r="I23" i="6" s="1"/>
  <c r="D21" i="6" a="1"/>
  <c r="H21" i="6" s="1"/>
  <c r="D21" i="6"/>
  <c r="D20" i="6" a="1"/>
  <c r="I20" i="6" s="1"/>
  <c r="D15" i="6" a="1"/>
  <c r="H15" i="6" s="1"/>
  <c r="D15" i="6"/>
  <c r="H13" i="6"/>
  <c r="D13" i="6" a="1"/>
  <c r="D10" i="6" a="1"/>
  <c r="H10" i="6" s="1"/>
  <c r="D10" i="6"/>
  <c r="H8" i="6"/>
  <c r="D8" i="6" a="1"/>
  <c r="I8" i="6" s="1"/>
  <c r="I22" i="6" l="1"/>
  <c r="H22" i="6"/>
  <c r="D22" i="6"/>
  <c r="I14" i="6"/>
  <c r="H14" i="6"/>
  <c r="E17" i="6"/>
  <c r="D14" i="6"/>
  <c r="I9" i="6"/>
  <c r="H9" i="6"/>
  <c r="D9" i="6"/>
  <c r="D11" i="6" s="1"/>
  <c r="G11" i="6"/>
  <c r="F11" i="6"/>
  <c r="E11" i="6"/>
  <c r="H34" i="6"/>
  <c r="I34" i="6"/>
  <c r="D34" i="6"/>
  <c r="I31" i="6"/>
  <c r="H31" i="6"/>
  <c r="D31" i="6"/>
  <c r="I29" i="6"/>
  <c r="H29" i="6"/>
  <c r="D29" i="6"/>
  <c r="I16" i="6"/>
  <c r="H16" i="6"/>
  <c r="D16" i="6"/>
  <c r="G17" i="6"/>
  <c r="E12" i="6"/>
  <c r="H7" i="6"/>
  <c r="G12" i="6"/>
  <c r="D7" i="6"/>
  <c r="I7" i="6"/>
  <c r="F12" i="6"/>
  <c r="F18" i="6" s="1"/>
  <c r="H24" i="6"/>
  <c r="D24" i="6"/>
  <c r="I24" i="6"/>
  <c r="F35" i="12"/>
  <c r="H33" i="6"/>
  <c r="F48" i="40"/>
  <c r="I10" i="6"/>
  <c r="I15" i="6"/>
  <c r="I21" i="6"/>
  <c r="I27" i="6"/>
  <c r="I30" i="6"/>
  <c r="H27" i="6"/>
  <c r="F48" i="39"/>
  <c r="D8" i="6"/>
  <c r="D13" i="6"/>
  <c r="D17" i="6" s="1"/>
  <c r="D25" i="6"/>
  <c r="D28" i="6"/>
  <c r="I13" i="6"/>
  <c r="D20" i="6"/>
  <c r="D23" i="6"/>
  <c r="D32" i="6"/>
  <c r="D35" i="6"/>
  <c r="D26" i="6" a="1"/>
  <c r="F17" i="6"/>
  <c r="H20" i="6"/>
  <c r="H23" i="6"/>
  <c r="H32" i="6"/>
  <c r="H35" i="6"/>
  <c r="I11" i="6" l="1"/>
  <c r="H11" i="6"/>
  <c r="I26" i="6"/>
  <c r="H26" i="6"/>
  <c r="D26" i="6"/>
  <c r="E18" i="6"/>
  <c r="D12" i="6"/>
  <c r="D18" i="6" s="1"/>
  <c r="H12" i="6"/>
  <c r="G18" i="6"/>
  <c r="I12" i="6"/>
  <c r="I17" i="6"/>
  <c r="H17" i="6"/>
  <c r="I18" i="6" l="1"/>
  <c r="H18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<sst xmlns="http://schemas.openxmlformats.org/spreadsheetml/2006/main" count="1889" uniqueCount="243">
  <si>
    <t>Acumulado desde Enero</t>
  </si>
  <si>
    <t>Autoridad Portuaria</t>
  </si>
  <si>
    <t>Total</t>
  </si>
  <si>
    <t>GRANELES LÍQUIDOS</t>
  </si>
  <si>
    <t>GRANELES SÓLIDOS</t>
  </si>
  <si>
    <t>MERCANCÍA GENERAL</t>
  </si>
  <si>
    <t>Bahía de Cádiz</t>
  </si>
  <si>
    <t>Var. (%)</t>
  </si>
  <si>
    <t>Almería</t>
  </si>
  <si>
    <t>Bahía de Algeciras</t>
  </si>
  <si>
    <t>Avilés</t>
  </si>
  <si>
    <t>Alicante</t>
  </si>
  <si>
    <t>Variación</t>
  </si>
  <si>
    <t>Diferencia</t>
  </si>
  <si>
    <t>%</t>
  </si>
  <si>
    <t>CONCEPTO</t>
  </si>
  <si>
    <t>MERCANCÍAS SEGÚN SU PRESENTACIÓN</t>
  </si>
  <si>
    <t>OTRAS MERCANCÍAS</t>
  </si>
  <si>
    <t>A Coruña</t>
  </si>
  <si>
    <t>Datos en toneladas salvo indicación expresa</t>
  </si>
  <si>
    <t>RESUMEN DEL TRÁFICO PORTUARIO</t>
  </si>
  <si>
    <t>Graneles líquidos</t>
  </si>
  <si>
    <t>Graneles sólidos</t>
  </si>
  <si>
    <t>Mercancía general</t>
  </si>
  <si>
    <t>En contenedores</t>
  </si>
  <si>
    <t>Convencional</t>
  </si>
  <si>
    <t>SUBTOTAL</t>
  </si>
  <si>
    <t>Pesca</t>
  </si>
  <si>
    <t>Avituallamiento</t>
  </si>
  <si>
    <t>Combustibles líquidos</t>
  </si>
  <si>
    <t>Trafico interior</t>
  </si>
  <si>
    <t>TRÁFICO PORTUARIO TOTAL (*)</t>
  </si>
  <si>
    <t>Mercancías en tránsito</t>
  </si>
  <si>
    <t>Tráfico ro-ro</t>
  </si>
  <si>
    <t>Total (t)</t>
  </si>
  <si>
    <t>UTIS (uds.)</t>
  </si>
  <si>
    <t>Contenedores (TEUS)</t>
  </si>
  <si>
    <t>Buques mercantes</t>
  </si>
  <si>
    <t>Pasajeros (nº)</t>
  </si>
  <si>
    <t>Automóviles (uds.)</t>
  </si>
  <si>
    <t>En tránsito</t>
  </si>
  <si>
    <t>Total número</t>
  </si>
  <si>
    <t>Total GT</t>
  </si>
  <si>
    <t>Cruceros (nº)</t>
  </si>
  <si>
    <t>En régimen de transporte</t>
  </si>
  <si>
    <t>De crucero</t>
  </si>
  <si>
    <t>En régimen de pasaje</t>
  </si>
  <si>
    <t>RESUMEN DE MERCANCÍAS SEGÚN SU NATURALEZA Y PRESENTACIÓN</t>
  </si>
  <si>
    <t>OTROS DATOS DE TRÁFICO</t>
  </si>
  <si>
    <t>(*) Incluye cargas, descargas, tránsito, transbordo y taras</t>
  </si>
  <si>
    <t>1. TRÁFICO PORTUARIO TOTAL</t>
  </si>
  <si>
    <t>Datos en toneladas</t>
  </si>
  <si>
    <t>Incluye cargas, descargas, tránsito, transbordo y taras</t>
  </si>
  <si>
    <t>Taras de contenedores</t>
  </si>
  <si>
    <t>1.1. MERCANCÍAS SEGÚN SU PRESENTACIÓN</t>
  </si>
  <si>
    <t>2. GRANELES LÍQUIDOS</t>
  </si>
  <si>
    <t>Incluye cargas, descargas, tránsito y transbordo</t>
  </si>
  <si>
    <t>3. GRANELES SÓLIDOS</t>
  </si>
  <si>
    <t>4. MERCANCÍA GENERAL</t>
  </si>
  <si>
    <t>4.1. MERCANCÍA GENERAL EN CONTENEDORES</t>
  </si>
  <si>
    <t>5. PESCA</t>
  </si>
  <si>
    <t>6. AVITUALLAMIENTO</t>
  </si>
  <si>
    <t>6.1. AVITUALLAMIENTO DE COMBUSTIBLES LÍQUIDOS</t>
  </si>
  <si>
    <t>7. TRÁFICO INTERIOR</t>
  </si>
  <si>
    <t>8. MERCANCÍAS EN TRÁNSITO</t>
  </si>
  <si>
    <t>Incluye cargas y descargas en tránsito y taras</t>
  </si>
  <si>
    <t>8.1. MERCANCÍAS EN TRÁNSITO EN CONTENEDORES</t>
  </si>
  <si>
    <t>9. TRÁFICO RO-RO</t>
  </si>
  <si>
    <t>Datos en unidades</t>
  </si>
  <si>
    <t>Incluye camiones, remolques, semirremolques, plataformas, cabezas tractoras, furgones y otros equipos</t>
  </si>
  <si>
    <t>9.1. UNIDADES DE TRANSPORTE INTERMODAL RO-RO</t>
  </si>
  <si>
    <t>10. CONTENEDORES</t>
  </si>
  <si>
    <t>Datos en TEUS</t>
  </si>
  <si>
    <t>10.1. CONTENEDORES EN TRÁNSITO</t>
  </si>
  <si>
    <t>11.1. BUQUES MERCANTES (G.T.)</t>
  </si>
  <si>
    <t>11. BUQUES MERCANTES (NÚMERO)</t>
  </si>
  <si>
    <t>Datos en número</t>
  </si>
  <si>
    <t>Incluye tanques, graneleros, carga general, portacontenedores, ro-ro, de pasaje y otros buques mercantes</t>
  </si>
  <si>
    <t>Datos en GT</t>
  </si>
  <si>
    <t>11.2. BUQUES DE CRUCERO (NÚMERO)</t>
  </si>
  <si>
    <t>Incluye embarques, desembarques y tránsito</t>
  </si>
  <si>
    <t>12. PASAJEROS EN RÉGIMEN DE TRANSPORTE Y DE CRUCERO</t>
  </si>
  <si>
    <t>Incluye cargas de combustibles líquidos</t>
  </si>
  <si>
    <t>12.2. PASAJEROS DE CRUCERO</t>
  </si>
  <si>
    <t>13.1. AUTOMÓVILES EN RÉGIMEN DE PASAJE</t>
  </si>
  <si>
    <t>Incluye embarques y desembarques</t>
  </si>
  <si>
    <t>Incluye descargas de peces, moluscos, crustáceos y otros productos</t>
  </si>
  <si>
    <t>12.1. PASAJEROS EN RÉGIMEN DE TRANSPORTE</t>
  </si>
  <si>
    <t>MERCANCÍAS SEGÚN SU NATURALEZA</t>
  </si>
  <si>
    <t>Acumulado desde enero</t>
  </si>
  <si>
    <t>Grupo energético</t>
  </si>
  <si>
    <t>Petróleo crudo</t>
  </si>
  <si>
    <t>Fueloil</t>
  </si>
  <si>
    <t>Gasoil</t>
  </si>
  <si>
    <t>Gasolina</t>
  </si>
  <si>
    <t>Otros productos petrolíferos</t>
  </si>
  <si>
    <t>Gases energéticos de petróleo</t>
  </si>
  <si>
    <t>Carbón y coque de petróleo</t>
  </si>
  <si>
    <t>Gas natural</t>
  </si>
  <si>
    <t>Biocombustibles</t>
  </si>
  <si>
    <t>Grupo siderometalúrgico</t>
  </si>
  <si>
    <t>Mineral de hierro</t>
  </si>
  <si>
    <t>Otros minerales y residuos metálicos</t>
  </si>
  <si>
    <t>Chatarra de hierro</t>
  </si>
  <si>
    <t>Productos siderúrgicos</t>
  </si>
  <si>
    <t>Otros productos metalúrgicos</t>
  </si>
  <si>
    <t>Grupo minerales no metálicos</t>
  </si>
  <si>
    <t>Sal común</t>
  </si>
  <si>
    <t>Otros minerales no metálicos</t>
  </si>
  <si>
    <t>Grupo abonos</t>
  </si>
  <si>
    <t>Fosfatos</t>
  </si>
  <si>
    <t>Potasas</t>
  </si>
  <si>
    <t>Abonos naturales y artificiales</t>
  </si>
  <si>
    <t>Grupo productos químicos</t>
  </si>
  <si>
    <t>Productos químicos</t>
  </si>
  <si>
    <t>Grupo materiales de construcción</t>
  </si>
  <si>
    <t>Asfalto</t>
  </si>
  <si>
    <t>Cemento y clínker</t>
  </si>
  <si>
    <t>Materiales de construcción elaborados</t>
  </si>
  <si>
    <t>Grupo agroganadero y alimentario</t>
  </si>
  <si>
    <t>Cereales y sus harinas</t>
  </si>
  <si>
    <t>Habas de soja</t>
  </si>
  <si>
    <t>Frutas, hortalizas y legumbres</t>
  </si>
  <si>
    <t>Vinos, bebidas, alcoholes y derivados</t>
  </si>
  <si>
    <t>Conservas</t>
  </si>
  <si>
    <t>Tabaco, cacao, café y especias</t>
  </si>
  <si>
    <t>Aceites y grasas</t>
  </si>
  <si>
    <t>Otros productos alimenticios</t>
  </si>
  <si>
    <t>Pescado congelado y refrigerado</t>
  </si>
  <si>
    <t>Piensos y forrajes</t>
  </si>
  <si>
    <t>Grupo otras mercancías</t>
  </si>
  <si>
    <t>Maderas y corcho</t>
  </si>
  <si>
    <t>Papel y pasta</t>
  </si>
  <si>
    <t>Maquinaria, aparatos, herramientas y respuestos</t>
  </si>
  <si>
    <t>Resto de mercancías</t>
  </si>
  <si>
    <t>Grupo vehículos y elementos de transporte</t>
  </si>
  <si>
    <t>Vehículos y sus piezas</t>
  </si>
  <si>
    <t>Taras de equipamiento ro-ro</t>
  </si>
  <si>
    <t>Tara de contenedores</t>
  </si>
  <si>
    <t>TOTAL MERCANCÍAS SEGÚN SU NATURALEZA Y PRESENTACIÓN  (*)</t>
  </si>
  <si>
    <t>Melilla</t>
  </si>
  <si>
    <t>Marín y Ría de Pontevedra</t>
  </si>
  <si>
    <t>Gijón</t>
  </si>
  <si>
    <t>Ferrol-San Cibrao</t>
  </si>
  <si>
    <t>Cartagena</t>
  </si>
  <si>
    <t>Bilbao</t>
  </si>
  <si>
    <t>Las Palmas</t>
  </si>
  <si>
    <t>Ceuta</t>
  </si>
  <si>
    <t>Barcelona</t>
  </si>
  <si>
    <t>Huelva</t>
  </si>
  <si>
    <t>Castellón</t>
  </si>
  <si>
    <t xml:space="preserve"> </t>
  </si>
  <si>
    <t>Motril</t>
  </si>
  <si>
    <t>TOTAL</t>
  </si>
  <si>
    <t xml:space="preserve"> Abril </t>
  </si>
  <si>
    <t xml:space="preserve"> Abril</t>
  </si>
  <si>
    <t>(graneles líquidos, graneles sólidos y mercancía general)</t>
  </si>
  <si>
    <t>13.2. AUTOMÓVILES EN RÉGIMEN DE MERCANCÍA</t>
  </si>
  <si>
    <t>Incluye tractores, autobuses, turismos, camiones, vehículos especiales, motocicletas y resto</t>
  </si>
  <si>
    <t>Incluye inicio, fin de línea y tránsito</t>
  </si>
  <si>
    <t>Incluye cargas de combustibles líquidos, agua, hielo, provisiones y varios</t>
  </si>
  <si>
    <t>Incluye buques de crucero en cualquier tipo de situación (sin indicencias, en reparación, en avituallamiento, en construcción, en desguace e inactivo)</t>
  </si>
  <si>
    <t xml:space="preserve"> TOTAL MERCANCÍAS SEGÚN SU NATURALEZA Y PRESENTACIÓN  (*)</t>
  </si>
  <si>
    <t xml:space="preserve"> Abril de 2025</t>
  </si>
  <si>
    <t>En régimen de mercancía</t>
  </si>
  <si>
    <t>Málaga</t>
  </si>
  <si>
    <t>10.2. CONTENEDORES ORIGEN-DESTINO NACIONAL</t>
  </si>
  <si>
    <t>Incluye descargas y cargas sin tránsito, y el origen o el destino, respectivamente, es nacional. No incluye transbordo</t>
  </si>
  <si>
    <t>10.3. CONTENEDORES IMPORT-EXPORT</t>
  </si>
  <si>
    <t>Incluye descargas y cargas sin tránsito, y el origen o el destino, respectivamente, no es nacional. No incluye transbordo</t>
  </si>
  <si>
    <t>Import-Export</t>
  </si>
  <si>
    <t>Origen-destino nacional</t>
  </si>
  <si>
    <t>Fecha: 23/9/2025</t>
  </si>
  <si>
    <t>Pasaia</t>
  </si>
  <si>
    <t>Maquinaria, aparatos, herramientas y repuestos</t>
  </si>
  <si>
    <t>Baleares</t>
  </si>
  <si>
    <t xml:space="preserve">Abril </t>
  </si>
  <si>
    <t>Santa Cruz de Tenerife</t>
  </si>
  <si>
    <t>Santander</t>
  </si>
  <si>
    <t>Sevilla</t>
  </si>
  <si>
    <t>Tarragona</t>
  </si>
  <si>
    <t>Valencia</t>
  </si>
  <si>
    <t>Vigo</t>
  </si>
  <si>
    <t>Vilagarcía</t>
  </si>
  <si>
    <t>1. IMPORTACIONES TOTALES</t>
  </si>
  <si>
    <t>Fecha: 23/09/2025</t>
  </si>
  <si>
    <t>Var.(%)</t>
  </si>
  <si>
    <t>No incluye tránsito, ni taras ni transbordo y el país de origen es distinto a España</t>
  </si>
  <si>
    <t>1.1. IMPORTACIONES DE GRANELES LÍQUIDOS</t>
  </si>
  <si>
    <t>1.2. IMPORTACIONES DE GRANELES SÓLIDOS</t>
  </si>
  <si>
    <t>1.3. IMPORTACIONES DE MERCANCÍA GENERAL</t>
  </si>
  <si>
    <t>2. EXPORTACIONES TOTALES</t>
  </si>
  <si>
    <t>No incluye tránsito, ni taras ni transbordo y el país de destino es distinto a España</t>
  </si>
  <si>
    <t>2.1. EXPORTACIONES DE GRANELES LÍQUIDOS</t>
  </si>
  <si>
    <t>2.2. EXPORTACIONES DE GRANELES SÓLIDOS</t>
  </si>
  <si>
    <t>2.3. EXPORTACIONES DE MERCANCÍA GENERAL</t>
  </si>
  <si>
    <t>EVOLUCIÓN MENSUAL (toneladas)</t>
  </si>
  <si>
    <t>En la celda del mes actual del 2022 y 2021 copiar la fórmula del mes anterior y reemplazar el número del mes</t>
  </si>
  <si>
    <t>Año 2021: de enero al mes actual la fórmula está vinculada al resumen 2022 del mes correspondiente, para que los datos sean los más actualizados; para el resto de meses de 2021 la fórmula está vinculada al resumen 2021</t>
  </si>
  <si>
    <t xml:space="preserve">Gráfico 2022: incluir en Selcción datos el mes actual </t>
  </si>
  <si>
    <t>TRAFICO TOTAL</t>
  </si>
  <si>
    <t>GRANELES LIQUIDOS</t>
  </si>
  <si>
    <t>GRANELES SOLIDOS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</si>
  <si>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</si>
  <si>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</si>
  <si>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</si>
  <si>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</si>
  <si>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</si>
  <si>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</si>
  <si>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</si>
  <si>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</si>
  <si>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</si>
  <si>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</si>
  <si>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</si>
  <si>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</si>
  <si>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MERCANCIA GENERAL</t>
  </si>
  <si>
    <t>MERCANCIAS EN CONTENEDORES</t>
  </si>
  <si>
    <t>TEUS</t>
  </si>
  <si>
    <t>EVOLUCIÓN MENSUAL (%)</t>
  </si>
  <si>
    <t>Copiar la fórmula del mes anterior y actualizar de la siguiente forma:</t>
  </si>
  <si>
    <t>Tráfico total: la fórmula debe recoger de la celda AFx a la celda AF9 (para 2022) y de la celda AEx a la AE9 para 2021. Lo mismo para GL y GS pero cambiando la columna</t>
  </si>
  <si>
    <t>Mercancía General: la fórmula debe recoger de la celda AFx a la celda AF36 (para el 2022) y de la celda AEx a la AE36 para el 2021. Igual para M.en contenedores y Teus cambiando la columna</t>
  </si>
  <si>
    <t>Gráfico 2022: se incluirá en Selección datos el mes actual</t>
  </si>
  <si>
    <t>AFx a AF9</t>
  </si>
  <si>
    <t>AEx a AE9</t>
  </si>
  <si>
    <t>AFx a AF36</t>
  </si>
  <si>
    <t>AEx a AE36</t>
  </si>
  <si>
    <t>EVOLUCIÓN INTERANUAL (millones de toneladas)</t>
  </si>
  <si>
    <t>Añadir el mes actual en cada columna y copiar la fórmula del mes anterior, que habrá que cambiar de la siguiente forma:</t>
  </si>
  <si>
    <t>Tráfico total: la fórmula debe recoger de la celda AFx a la celda AF9 (para 2022) y de la celda AE20 a la AEx para 2021. Lo mismo para GL y GS pero cambiando la columna</t>
  </si>
  <si>
    <t>Mercancía General: la fórmula debe recoger de la celda AFx a la celda AF36 (para el 2022) y de la celda AE47 a la Aex para el 2021. Igual para M.en contenedores y Teus cambiando la columna</t>
  </si>
  <si>
    <t>En los gráficos se cambiará la Selección datos para que coja los datos del mes y los once meses anteriores</t>
  </si>
  <si>
    <t>Se marcará en gris la fila con los datos del mes anterior que ya no está en la Selección datos</t>
  </si>
  <si>
    <t>AE20 a AEx</t>
  </si>
  <si>
    <t xml:space="preserve">TEUS </t>
  </si>
  <si>
    <t>AE47 a AEx</t>
  </si>
  <si>
    <t>EVOLUCIÓN INTERANUAL (%)</t>
  </si>
  <si>
    <t>Tráfico total: la fórmula debe recoger de la celda AFx a la celda AF9 (para 2022) y de la celda AE20 a la AEx para 2021; también de la celda Aey a AE9 para el 2021 y de AD20 a Adx para 2020. Lo mismo para GL y GS pero cambiando la columna</t>
  </si>
  <si>
    <t>Mercancía General: la fórmula debe recoger de la celda AFx a la celda AF36 (para el 2022) y de la celda AE47 a la AEx para el 2021; además de la celda AEy a la AE36 para 2021 y de AD47 a Adx para 2020. Igual para M.en contenedores y Teus cambiando la columna</t>
  </si>
  <si>
    <t>AEy a AE9</t>
  </si>
  <si>
    <t>AD20 a ADx</t>
  </si>
  <si>
    <t>AEy a AE36</t>
  </si>
  <si>
    <t>AD47 a ADx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</si>
</sst>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\-yyyy;@"/>
    <numFmt numFmtId="165" formatCode="#,##0.0_ ;[Red]\-#,##0.0\ "/>
    <numFmt numFmtId="166" formatCode="#,##0_ ;[Red]\-#,##0\ "/>
    <numFmt numFmtId="167" formatCode="0.0"/>
    <numFmt numFmtId="168" formatCode="#,##0.0"/>
    <numFmt numFmtId="169" formatCode="[$-C0A]mmm\-yy;@"/>
    <numFmt numFmtId="170" formatCode="[$-C0A]mmmm\-yy;@"/>
  </numFmts>
  <fonts count="45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i/>
      <sz val="15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4" tint="-0.4999237037263100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28"/>
      <color rgb="FF0A0943"/>
      <name val="Archivo"/>
      <family val="2"/>
    </font>
    <font>
      <sz val="11"/>
      <color theme="1"/>
      <name val="Archivo"/>
      <family val="2"/>
    </font>
    <font>
      <sz val="11"/>
      <name val="Calibri"/>
      <family val="2"/>
      <scheme val="minor"/>
    </font>
    <font>
      <i/>
      <sz val="8"/>
      <color theme="1"/>
      <name val="Arial"/>
      <family val="2"/>
    </font>
    <font>
      <sz val="9"/>
      <color theme="1"/>
      <name val="Arial"/>
      <family val="2"/>
    </font>
    <font>
      <b/>
      <sz val="16"/>
      <color rgb="FF0A0A44"/>
      <name val="Arial"/>
      <family val="2"/>
    </font>
    <font>
      <b/>
      <sz val="8"/>
      <color rgb="FF363636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363636"/>
      <name val="Arial"/>
      <family val="2"/>
    </font>
    <font>
      <sz val="11"/>
      <color theme="0"/>
      <name val="Calibri"/>
      <family val="2"/>
      <scheme val="minor"/>
    </font>
    <font>
      <b/>
      <sz val="9"/>
      <color theme="0"/>
      <name val="Arial"/>
      <family val="2"/>
    </font>
    <font>
      <i/>
      <sz val="9"/>
      <color rgb="FFFF0000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12"/>
      <color rgb="FF0A0A44"/>
      <name val="Arial"/>
      <family val="2"/>
    </font>
    <font>
      <b/>
      <sz val="10"/>
      <color theme="0"/>
      <name val="Arial"/>
      <family val="2"/>
    </font>
    <font>
      <b/>
      <sz val="10"/>
      <color rgb="FF363636"/>
      <name val="Arial"/>
      <family val="2"/>
    </font>
    <font>
      <sz val="10"/>
      <color rgb="FF363636"/>
      <name val="Arial"/>
      <family val="2"/>
    </font>
    <font>
      <b/>
      <sz val="9"/>
      <color theme="1"/>
      <name val="Arial"/>
      <family val="2"/>
    </font>
    <font>
      <i/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rgb="FF0A0A44"/>
      <name val="Arial"/>
      <family val="2"/>
    </font>
    <font>
      <sz val="11"/>
      <color theme="0"/>
      <name val="Arial"/>
      <family val="2"/>
    </font>
    <font>
      <b/>
      <sz val="14"/>
      <color theme="1"/>
      <name val="Arial"/>
      <family val="2"/>
    </font>
    <font>
      <b/>
      <sz val="11"/>
      <color theme="0"/>
      <name val="Arial"/>
      <family val="2"/>
    </font>
    <font>
      <b/>
      <sz val="16"/>
      <color rgb="FF00408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A7BCE3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0A0A44"/>
        <bgColor indexed="64"/>
      </patternFill>
    </fill>
    <fill>
      <patternFill patternType="solid">
        <fgColor theme="0"/>
        <bgColor indexed="64"/>
      </patternFill>
    </fill>
  </fills>
  <borders count="75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A7BCE3"/>
      </left>
      <right style="thin">
        <color rgb="FFA7BCE3"/>
      </right>
      <top style="thin">
        <color theme="0"/>
      </top>
      <bottom/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 style="thin">
        <color rgb="FF0A0A44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/>
      <bottom style="thin">
        <color theme="0"/>
      </bottom>
      <diagonal/>
    </border>
    <border>
      <left/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auto="1"/>
      </top>
      <bottom style="thin">
        <color auto="1"/>
      </bottom>
      <diagonal/>
    </border>
    <border>
      <left style="thin">
        <color rgb="FFFFFFFF"/>
      </left>
      <right style="thin">
        <color rgb="FF0A0A44"/>
      </right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rgb="FFFFFFFF"/>
      </bottom>
      <diagonal/>
    </border>
    <border>
      <left/>
      <right/>
      <top style="thin">
        <color auto="1"/>
      </top>
      <bottom style="thin">
        <color rgb="FFFFFFFF"/>
      </bottom>
      <diagonal/>
    </border>
    <border>
      <left/>
      <right style="thin">
        <color auto="1"/>
      </right>
      <top style="thin">
        <color auto="1"/>
      </top>
      <bottom style="thin">
        <color rgb="FFFFFFFF"/>
      </bottom>
      <diagonal/>
    </border>
    <border>
      <left style="thin">
        <color auto="1"/>
      </left>
      <right/>
      <top style="thin">
        <color auto="1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auto="1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theme="0"/>
      </right>
      <top style="thin">
        <color theme="0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/>
      <top/>
      <bottom style="thin">
        <color theme="2" tint="-9.9948118533890809E-2"/>
      </bottom>
      <diagonal/>
    </border>
    <border>
      <left/>
      <right/>
      <top style="thin">
        <color theme="2" tint="-9.9948118533890809E-2"/>
      </top>
      <bottom/>
      <diagonal/>
    </border>
    <border>
      <left style="thin">
        <color theme="0"/>
      </left>
      <right/>
      <top/>
      <bottom style="thin">
        <color theme="2" tint="-9.9948118533890809E-2"/>
      </bottom>
      <diagonal/>
    </border>
    <border>
      <left style="thin">
        <color theme="0"/>
      </left>
      <right/>
      <top style="thin">
        <color theme="2" tint="-9.9948118533890809E-2"/>
      </top>
      <bottom/>
      <diagonal/>
    </border>
    <border>
      <left/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38" fillId="0" borderId="0"/>
  </cellStyleXfs>
  <cellXfs count="284">
    <xf numFmtId="0" fontId="0" fillId="0" borderId="0" xfId="0"/>
    <xf numFmtId="0" fontId="32" fillId="5" borderId="51" xfId="0" applyFont="1" applyFill="1" applyBorder="1" applyAlignment="1">
      <alignment horizontal="center" vertical="center"/>
    </xf>
    <xf numFmtId="0" fontId="32" fillId="5" borderId="46" xfId="0" applyFont="1" applyFill="1" applyBorder="1" applyAlignment="1">
      <alignment horizontal="center" vertical="center"/>
    </xf>
    <xf numFmtId="0" fontId="32" fillId="5" borderId="4" xfId="0" applyFont="1" applyFill="1" applyBorder="1" applyAlignment="1">
      <alignment horizontal="center" vertical="center"/>
    </xf>
    <xf numFmtId="0" fontId="32" fillId="5" borderId="50" xfId="0" applyFont="1" applyFill="1" applyBorder="1" applyAlignment="1">
      <alignment horizontal="center" vertical="center"/>
    </xf>
    <xf numFmtId="0" fontId="20" fillId="3" borderId="5" xfId="0" applyFont="1" applyFill="1" applyBorder="1" applyAlignment="1">
      <alignment horizontal="left" vertical="center" indent="1"/>
    </xf>
    <xf numFmtId="0" fontId="25" fillId="5" borderId="47" xfId="0" applyFont="1" applyFill="1" applyBorder="1" applyAlignment="1">
      <alignment horizontal="right" vertical="center"/>
    </xf>
    <xf numFmtId="0" fontId="20" fillId="3" borderId="48" xfId="0" applyFont="1" applyFill="1" applyBorder="1" applyAlignment="1">
      <alignment horizontal="left" vertical="center" indent="1"/>
    </xf>
    <xf numFmtId="0" fontId="20" fillId="3" borderId="48" xfId="0" applyFont="1" applyFill="1" applyBorder="1" applyAlignment="1">
      <alignment horizontal="left" vertical="center" wrapText="1" indent="1"/>
    </xf>
    <xf numFmtId="0" fontId="20" fillId="4" borderId="49" xfId="0" applyFont="1" applyFill="1" applyBorder="1" applyAlignment="1">
      <alignment horizontal="left" vertical="center"/>
    </xf>
    <xf numFmtId="0" fontId="30" fillId="5" borderId="48" xfId="0" applyFont="1" applyFill="1" applyBorder="1" applyAlignment="1">
      <alignment horizontal="center" vertical="center"/>
    </xf>
    <xf numFmtId="0" fontId="30" fillId="5" borderId="47" xfId="0" applyFont="1" applyFill="1" applyBorder="1" applyAlignment="1">
      <alignment horizontal="center" vertical="center"/>
    </xf>
    <xf numFmtId="0" fontId="30" fillId="5" borderId="46" xfId="0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/>
    <xf numFmtId="0" fontId="2" fillId="0" borderId="0" xfId="0" applyFont="1"/>
    <xf numFmtId="0" fontId="6" fillId="0" borderId="0" xfId="0" applyFont="1"/>
    <xf numFmtId="0" fontId="0" fillId="0" borderId="1" xfId="0" applyBorder="1"/>
    <xf numFmtId="164" fontId="7" fillId="0" borderId="0" xfId="0" applyNumberFormat="1" applyFont="1"/>
    <xf numFmtId="0" fontId="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left" vertical="top"/>
    </xf>
    <xf numFmtId="0" fontId="7" fillId="0" borderId="0" xfId="0" applyFont="1"/>
    <xf numFmtId="0" fontId="13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4" fillId="0" borderId="7" xfId="0" applyFont="1" applyBorder="1"/>
    <xf numFmtId="0" fontId="15" fillId="0" borderId="7" xfId="0" applyFont="1" applyBorder="1"/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1" fillId="0" borderId="0" xfId="0" applyFont="1"/>
    <xf numFmtId="0" fontId="22" fillId="0" borderId="0" xfId="0" applyFont="1" applyAlignment="1">
      <alignment horizontal="right"/>
    </xf>
    <xf numFmtId="0" fontId="23" fillId="2" borderId="4" xfId="0" applyFont="1" applyFill="1" applyBorder="1" applyAlignment="1">
      <alignment horizontal="left" vertical="center"/>
    </xf>
    <xf numFmtId="0" fontId="23" fillId="2" borderId="8" xfId="0" applyFont="1" applyFill="1" applyBorder="1" applyAlignment="1">
      <alignment horizontal="left" vertical="center"/>
    </xf>
    <xf numFmtId="0" fontId="7" fillId="0" borderId="1" xfId="0" applyFont="1" applyBorder="1"/>
    <xf numFmtId="0" fontId="12" fillId="0" borderId="1" xfId="0" applyFont="1" applyBorder="1"/>
    <xf numFmtId="0" fontId="24" fillId="0" borderId="0" xfId="0" applyFont="1"/>
    <xf numFmtId="0" fontId="22" fillId="3" borderId="16" xfId="0" applyFont="1" applyFill="1" applyBorder="1" applyAlignment="1">
      <alignment horizontal="left" vertical="center"/>
    </xf>
    <xf numFmtId="0" fontId="20" fillId="3" borderId="10" xfId="0" applyFont="1" applyFill="1" applyBorder="1" applyAlignment="1">
      <alignment horizontal="right" vertical="center"/>
    </xf>
    <xf numFmtId="0" fontId="20" fillId="4" borderId="4" xfId="0" applyFont="1" applyFill="1" applyBorder="1" applyAlignment="1">
      <alignment horizontal="left" vertical="center"/>
    </xf>
    <xf numFmtId="0" fontId="20" fillId="4" borderId="8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17" fillId="0" borderId="0" xfId="0" applyFont="1" applyAlignment="1">
      <alignment vertical="center"/>
    </xf>
    <xf numFmtId="3" fontId="28" fillId="4" borderId="6" xfId="0" applyNumberFormat="1" applyFont="1" applyFill="1" applyBorder="1" applyAlignment="1">
      <alignment vertical="center"/>
    </xf>
    <xf numFmtId="3" fontId="28" fillId="0" borderId="6" xfId="0" applyNumberFormat="1" applyFont="1" applyBorder="1" applyAlignment="1">
      <alignment vertical="center"/>
    </xf>
    <xf numFmtId="3" fontId="29" fillId="3" borderId="12" xfId="0" applyNumberFormat="1" applyFont="1" applyFill="1" applyBorder="1" applyAlignment="1">
      <alignment horizontal="right" vertical="center"/>
    </xf>
    <xf numFmtId="3" fontId="29" fillId="3" borderId="4" xfId="0" applyNumberFormat="1" applyFont="1" applyFill="1" applyBorder="1" applyAlignment="1">
      <alignment horizontal="right" vertical="center"/>
    </xf>
    <xf numFmtId="3" fontId="28" fillId="4" borderId="12" xfId="0" applyNumberFormat="1" applyFont="1" applyFill="1" applyBorder="1" applyAlignment="1">
      <alignment horizontal="right" vertical="center"/>
    </xf>
    <xf numFmtId="3" fontId="28" fillId="4" borderId="8" xfId="0" applyNumberFormat="1" applyFont="1" applyFill="1" applyBorder="1" applyAlignment="1">
      <alignment horizontal="right" vertical="center"/>
    </xf>
    <xf numFmtId="3" fontId="28" fillId="4" borderId="4" xfId="0" applyNumberFormat="1" applyFont="1" applyFill="1" applyBorder="1" applyAlignment="1">
      <alignment horizontal="right" vertical="center"/>
    </xf>
    <xf numFmtId="3" fontId="28" fillId="4" borderId="10" xfId="0" applyNumberFormat="1" applyFont="1" applyFill="1" applyBorder="1" applyAlignment="1">
      <alignment horizontal="right" vertical="center"/>
    </xf>
    <xf numFmtId="3" fontId="28" fillId="4" borderId="6" xfId="0" applyNumberFormat="1" applyFont="1" applyFill="1" applyBorder="1" applyAlignment="1">
      <alignment horizontal="right" vertical="center"/>
    </xf>
    <xf numFmtId="3" fontId="28" fillId="0" borderId="4" xfId="0" applyNumberFormat="1" applyFont="1" applyBorder="1" applyAlignment="1">
      <alignment horizontal="right" vertical="center"/>
    </xf>
    <xf numFmtId="3" fontId="28" fillId="0" borderId="9" xfId="0" applyNumberFormat="1" applyFont="1" applyBorder="1" applyAlignment="1">
      <alignment horizontal="right" vertical="center"/>
    </xf>
    <xf numFmtId="3" fontId="28" fillId="0" borderId="8" xfId="0" applyNumberFormat="1" applyFont="1" applyBorder="1" applyAlignment="1">
      <alignment horizontal="right" vertical="center"/>
    </xf>
    <xf numFmtId="3" fontId="28" fillId="4" borderId="3" xfId="0" applyNumberFormat="1" applyFont="1" applyFill="1" applyBorder="1" applyAlignment="1">
      <alignment horizontal="right" vertical="center"/>
    </xf>
    <xf numFmtId="3" fontId="28" fillId="4" borderId="13" xfId="0" applyNumberFormat="1" applyFont="1" applyFill="1" applyBorder="1" applyAlignment="1">
      <alignment horizontal="right" vertical="center"/>
    </xf>
    <xf numFmtId="166" fontId="28" fillId="4" borderId="4" xfId="0" applyNumberFormat="1" applyFont="1" applyFill="1" applyBorder="1" applyAlignment="1">
      <alignment horizontal="right" vertical="center"/>
    </xf>
    <xf numFmtId="165" fontId="28" fillId="4" borderId="4" xfId="0" applyNumberFormat="1" applyFont="1" applyFill="1" applyBorder="1" applyAlignment="1">
      <alignment horizontal="right" vertical="center"/>
    </xf>
    <xf numFmtId="3" fontId="28" fillId="2" borderId="4" xfId="0" applyNumberFormat="1" applyFont="1" applyFill="1" applyBorder="1" applyAlignment="1">
      <alignment horizontal="right" vertical="center"/>
    </xf>
    <xf numFmtId="166" fontId="28" fillId="2" borderId="4" xfId="0" applyNumberFormat="1" applyFont="1" applyFill="1" applyBorder="1" applyAlignment="1">
      <alignment horizontal="right" vertical="center"/>
    </xf>
    <xf numFmtId="165" fontId="28" fillId="2" borderId="4" xfId="0" applyNumberFormat="1" applyFont="1" applyFill="1" applyBorder="1" applyAlignment="1">
      <alignment horizontal="right" vertical="center"/>
    </xf>
    <xf numFmtId="3" fontId="28" fillId="4" borderId="1" xfId="0" applyNumberFormat="1" applyFont="1" applyFill="1" applyBorder="1" applyAlignment="1">
      <alignment horizontal="right" vertical="center"/>
    </xf>
    <xf numFmtId="3" fontId="28" fillId="4" borderId="0" xfId="0" applyNumberFormat="1" applyFont="1" applyFill="1" applyAlignment="1">
      <alignment horizontal="right" vertical="center"/>
    </xf>
    <xf numFmtId="3" fontId="28" fillId="0" borderId="14" xfId="0" applyNumberFormat="1" applyFont="1" applyBorder="1" applyAlignment="1">
      <alignment horizontal="right" vertical="center"/>
    </xf>
    <xf numFmtId="3" fontId="28" fillId="0" borderId="1" xfId="0" applyNumberFormat="1" applyFont="1" applyBorder="1" applyAlignment="1">
      <alignment horizontal="right" vertical="center"/>
    </xf>
    <xf numFmtId="3" fontId="28" fillId="0" borderId="6" xfId="0" applyNumberFormat="1" applyFont="1" applyBorder="1" applyAlignment="1">
      <alignment horizontal="right" vertical="center"/>
    </xf>
    <xf numFmtId="3" fontId="28" fillId="0" borderId="0" xfId="0" applyNumberFormat="1" applyFont="1" applyAlignment="1">
      <alignment horizontal="right" vertical="center"/>
    </xf>
    <xf numFmtId="0" fontId="7" fillId="0" borderId="10" xfId="0" applyFont="1" applyBorder="1"/>
    <xf numFmtId="0" fontId="17" fillId="0" borderId="10" xfId="0" applyFont="1" applyBorder="1" applyAlignment="1">
      <alignment vertical="center"/>
    </xf>
    <xf numFmtId="164" fontId="22" fillId="0" borderId="0" xfId="0" applyNumberFormat="1" applyFont="1" applyAlignment="1">
      <alignment horizontal="right" vertical="center"/>
    </xf>
    <xf numFmtId="0" fontId="16" fillId="0" borderId="0" xfId="0" applyFont="1"/>
    <xf numFmtId="3" fontId="30" fillId="5" borderId="12" xfId="0" applyNumberFormat="1" applyFont="1" applyFill="1" applyBorder="1" applyAlignment="1">
      <alignment horizontal="right" vertical="center"/>
    </xf>
    <xf numFmtId="3" fontId="30" fillId="5" borderId="8" xfId="0" applyNumberFormat="1" applyFont="1" applyFill="1" applyBorder="1" applyAlignment="1">
      <alignment horizontal="right" vertical="center"/>
    </xf>
    <xf numFmtId="3" fontId="30" fillId="5" borderId="6" xfId="0" applyNumberFormat="1" applyFont="1" applyFill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0" fontId="19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3" fontId="32" fillId="5" borderId="14" xfId="0" applyNumberFormat="1" applyFont="1" applyFill="1" applyBorder="1" applyAlignment="1">
      <alignment horizontal="right" vertical="center"/>
    </xf>
    <xf numFmtId="165" fontId="32" fillId="5" borderId="14" xfId="0" applyNumberFormat="1" applyFont="1" applyFill="1" applyBorder="1" applyAlignment="1">
      <alignment horizontal="right" vertical="center"/>
    </xf>
    <xf numFmtId="166" fontId="34" fillId="6" borderId="9" xfId="0" applyNumberFormat="1" applyFont="1" applyFill="1" applyBorder="1" applyAlignment="1">
      <alignment horizontal="right" vertical="center"/>
    </xf>
    <xf numFmtId="165" fontId="34" fillId="6" borderId="9" xfId="0" applyNumberFormat="1" applyFont="1" applyFill="1" applyBorder="1" applyAlignment="1">
      <alignment horizontal="right" vertical="center"/>
    </xf>
    <xf numFmtId="0" fontId="32" fillId="5" borderId="6" xfId="0" applyFont="1" applyFill="1" applyBorder="1" applyAlignment="1">
      <alignment horizontal="center" vertical="center"/>
    </xf>
    <xf numFmtId="165" fontId="34" fillId="6" borderId="17" xfId="0" applyNumberFormat="1" applyFont="1" applyFill="1" applyBorder="1" applyAlignment="1">
      <alignment horizontal="right" vertical="center"/>
    </xf>
    <xf numFmtId="0" fontId="33" fillId="0" borderId="8" xfId="0" applyFont="1" applyBorder="1" applyAlignment="1">
      <alignment vertical="center"/>
    </xf>
    <xf numFmtId="3" fontId="34" fillId="0" borderId="18" xfId="0" applyNumberFormat="1" applyFont="1" applyBorder="1" applyAlignment="1">
      <alignment horizontal="right" vertical="center"/>
    </xf>
    <xf numFmtId="3" fontId="34" fillId="0" borderId="19" xfId="0" applyNumberFormat="1" applyFont="1" applyBorder="1" applyAlignment="1">
      <alignment horizontal="right" vertical="center"/>
    </xf>
    <xf numFmtId="3" fontId="34" fillId="0" borderId="20" xfId="0" applyNumberFormat="1" applyFont="1" applyBorder="1" applyAlignment="1">
      <alignment horizontal="right" vertical="center"/>
    </xf>
    <xf numFmtId="3" fontId="34" fillId="0" borderId="9" xfId="0" applyNumberFormat="1" applyFont="1" applyBorder="1" applyAlignment="1">
      <alignment horizontal="right" vertical="center"/>
    </xf>
    <xf numFmtId="3" fontId="34" fillId="0" borderId="21" xfId="0" applyNumberFormat="1" applyFont="1" applyBorder="1" applyAlignment="1">
      <alignment horizontal="right" vertical="center"/>
    </xf>
    <xf numFmtId="3" fontId="34" fillId="0" borderId="22" xfId="0" applyNumberFormat="1" applyFont="1" applyBorder="1" applyAlignment="1">
      <alignment horizontal="right" vertical="center"/>
    </xf>
    <xf numFmtId="3" fontId="34" fillId="0" borderId="23" xfId="0" applyNumberFormat="1" applyFont="1" applyBorder="1" applyAlignment="1">
      <alignment horizontal="right" vertical="center"/>
    </xf>
    <xf numFmtId="166" fontId="34" fillId="6" borderId="19" xfId="0" applyNumberFormat="1" applyFont="1" applyFill="1" applyBorder="1" applyAlignment="1">
      <alignment horizontal="right" vertical="center"/>
    </xf>
    <xf numFmtId="165" fontId="34" fillId="6" borderId="24" xfId="0" applyNumberFormat="1" applyFont="1" applyFill="1" applyBorder="1" applyAlignment="1">
      <alignment horizontal="right" vertical="center"/>
    </xf>
    <xf numFmtId="166" fontId="34" fillId="6" borderId="23" xfId="0" applyNumberFormat="1" applyFont="1" applyFill="1" applyBorder="1" applyAlignment="1">
      <alignment horizontal="right" vertical="center"/>
    </xf>
    <xf numFmtId="165" fontId="34" fillId="6" borderId="25" xfId="0" applyNumberFormat="1" applyFont="1" applyFill="1" applyBorder="1" applyAlignment="1">
      <alignment horizontal="right" vertical="center"/>
    </xf>
    <xf numFmtId="0" fontId="33" fillId="0" borderId="26" xfId="0" applyFont="1" applyBorder="1" applyAlignment="1">
      <alignment vertical="center"/>
    </xf>
    <xf numFmtId="3" fontId="34" fillId="0" borderId="27" xfId="0" applyNumberFormat="1" applyFont="1" applyBorder="1" applyAlignment="1">
      <alignment horizontal="right" vertical="center"/>
    </xf>
    <xf numFmtId="165" fontId="34" fillId="6" borderId="19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vertical="center"/>
    </xf>
    <xf numFmtId="3" fontId="34" fillId="0" borderId="29" xfId="0" applyNumberFormat="1" applyFont="1" applyBorder="1" applyAlignment="1">
      <alignment horizontal="right" vertical="center"/>
    </xf>
    <xf numFmtId="165" fontId="34" fillId="6" borderId="23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horizontal="left" vertical="center"/>
    </xf>
    <xf numFmtId="166" fontId="34" fillId="6" borderId="30" xfId="0" applyNumberFormat="1" applyFont="1" applyFill="1" applyBorder="1" applyAlignment="1">
      <alignment horizontal="right" vertical="center"/>
    </xf>
    <xf numFmtId="165" fontId="34" fillId="6" borderId="30" xfId="0" applyNumberFormat="1" applyFont="1" applyFill="1" applyBorder="1" applyAlignment="1">
      <alignment horizontal="right" vertical="center"/>
    </xf>
    <xf numFmtId="165" fontId="34" fillId="6" borderId="31" xfId="0" applyNumberFormat="1" applyFont="1" applyFill="1" applyBorder="1" applyAlignment="1">
      <alignment horizontal="right" vertical="center"/>
    </xf>
    <xf numFmtId="0" fontId="33" fillId="3" borderId="32" xfId="0" applyFont="1" applyFill="1" applyBorder="1" applyAlignment="1">
      <alignment horizontal="left" vertical="center" wrapText="1"/>
    </xf>
    <xf numFmtId="0" fontId="35" fillId="0" borderId="0" xfId="0" applyFont="1" applyAlignment="1">
      <alignment horizontal="right" vertical="center"/>
    </xf>
    <xf numFmtId="0" fontId="36" fillId="0" borderId="0" xfId="0" applyFont="1" applyAlignment="1">
      <alignment vertical="center"/>
    </xf>
    <xf numFmtId="3" fontId="34" fillId="4" borderId="9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vertical="center"/>
    </xf>
    <xf numFmtId="3" fontId="34" fillId="4" borderId="20" xfId="0" applyNumberFormat="1" applyFont="1" applyFill="1" applyBorder="1" applyAlignment="1">
      <alignment horizontal="right" vertical="center"/>
    </xf>
    <xf numFmtId="0" fontId="33" fillId="4" borderId="26" xfId="0" applyFont="1" applyFill="1" applyBorder="1" applyAlignment="1">
      <alignment vertical="center"/>
    </xf>
    <xf numFmtId="3" fontId="34" fillId="4" borderId="27" xfId="0" applyNumberFormat="1" applyFont="1" applyFill="1" applyBorder="1" applyAlignment="1">
      <alignment horizontal="right" vertical="center"/>
    </xf>
    <xf numFmtId="3" fontId="34" fillId="4" borderId="19" xfId="0" applyNumberFormat="1" applyFont="1" applyFill="1" applyBorder="1" applyAlignment="1">
      <alignment horizontal="right" vertical="center"/>
    </xf>
    <xf numFmtId="0" fontId="33" fillId="4" borderId="28" xfId="0" applyFont="1" applyFill="1" applyBorder="1" applyAlignment="1">
      <alignment vertical="center"/>
    </xf>
    <xf numFmtId="3" fontId="34" fillId="4" borderId="29" xfId="0" applyNumberFormat="1" applyFont="1" applyFill="1" applyBorder="1" applyAlignment="1">
      <alignment horizontal="right" vertical="center"/>
    </xf>
    <xf numFmtId="3" fontId="34" fillId="4" borderId="23" xfId="0" applyNumberFormat="1" applyFont="1" applyFill="1" applyBorder="1" applyAlignment="1">
      <alignment horizontal="right" vertical="center"/>
    </xf>
    <xf numFmtId="0" fontId="33" fillId="4" borderId="33" xfId="0" applyFont="1" applyFill="1" applyBorder="1" applyAlignment="1">
      <alignment vertical="center"/>
    </xf>
    <xf numFmtId="3" fontId="34" fillId="4" borderId="34" xfId="0" applyNumberFormat="1" applyFont="1" applyFill="1" applyBorder="1" applyAlignment="1">
      <alignment horizontal="right" vertical="center"/>
    </xf>
    <xf numFmtId="3" fontId="34" fillId="4" borderId="30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horizontal="left" vertical="center"/>
    </xf>
    <xf numFmtId="3" fontId="34" fillId="4" borderId="21" xfId="0" applyNumberFormat="1" applyFont="1" applyFill="1" applyBorder="1" applyAlignment="1">
      <alignment horizontal="right" vertical="center"/>
    </xf>
    <xf numFmtId="3" fontId="34" fillId="4" borderId="18" xfId="0" applyNumberFormat="1" applyFont="1" applyFill="1" applyBorder="1" applyAlignment="1">
      <alignment horizontal="right" vertical="center"/>
    </xf>
    <xf numFmtId="3" fontId="34" fillId="4" borderId="22" xfId="0" applyNumberFormat="1" applyFont="1" applyFill="1" applyBorder="1" applyAlignment="1">
      <alignment horizontal="right" vertical="center"/>
    </xf>
    <xf numFmtId="3" fontId="34" fillId="4" borderId="35" xfId="0" applyNumberFormat="1" applyFont="1" applyFill="1" applyBorder="1" applyAlignment="1">
      <alignment horizontal="right" vertical="center"/>
    </xf>
    <xf numFmtId="0" fontId="0" fillId="0" borderId="36" xfId="0" applyBorder="1"/>
    <xf numFmtId="0" fontId="0" fillId="6" borderId="0" xfId="0" applyFill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0" xfId="0" applyAlignment="1">
      <alignment horizontal="left"/>
    </xf>
    <xf numFmtId="0" fontId="37" fillId="0" borderId="0" xfId="0" applyFont="1"/>
    <xf numFmtId="168" fontId="30" fillId="5" borderId="10" xfId="0" applyNumberFormat="1" applyFont="1" applyFill="1" applyBorder="1" applyAlignment="1">
      <alignment horizontal="right" vertical="center"/>
    </xf>
    <xf numFmtId="167" fontId="28" fillId="4" borderId="6" xfId="0" applyNumberFormat="1" applyFont="1" applyFill="1" applyBorder="1" applyAlignment="1">
      <alignment horizontal="right" vertical="center"/>
    </xf>
    <xf numFmtId="167" fontId="28" fillId="4" borderId="4" xfId="0" applyNumberFormat="1" applyFont="1" applyFill="1" applyBorder="1" applyAlignment="1">
      <alignment horizontal="right" vertical="center"/>
    </xf>
    <xf numFmtId="167" fontId="28" fillId="0" borderId="3" xfId="0" applyNumberFormat="1" applyFont="1" applyBorder="1" applyAlignment="1">
      <alignment horizontal="right" vertical="center"/>
    </xf>
    <xf numFmtId="167" fontId="28" fillId="0" borderId="1" xfId="0" applyNumberFormat="1" applyFont="1" applyBorder="1" applyAlignment="1">
      <alignment horizontal="right" vertical="center"/>
    </xf>
    <xf numFmtId="167" fontId="29" fillId="3" borderId="6" xfId="0" applyNumberFormat="1" applyFont="1" applyFill="1" applyBorder="1" applyAlignment="1">
      <alignment horizontal="right" vertical="center"/>
    </xf>
    <xf numFmtId="167" fontId="28" fillId="4" borderId="5" xfId="0" applyNumberFormat="1" applyFont="1" applyFill="1" applyBorder="1" applyAlignment="1">
      <alignment horizontal="right" vertical="center"/>
    </xf>
    <xf numFmtId="167" fontId="28" fillId="0" borderId="7" xfId="0" applyNumberFormat="1" applyFont="1" applyBorder="1" applyAlignment="1">
      <alignment horizontal="right" vertical="center"/>
    </xf>
    <xf numFmtId="0" fontId="20" fillId="4" borderId="3" xfId="0" applyFont="1" applyFill="1" applyBorder="1" applyAlignment="1">
      <alignment horizontal="left" vertical="center"/>
    </xf>
    <xf numFmtId="0" fontId="0" fillId="0" borderId="41" xfId="0" applyBorder="1"/>
    <xf numFmtId="0" fontId="0" fillId="0" borderId="42" xfId="0" applyBorder="1"/>
    <xf numFmtId="0" fontId="27" fillId="0" borderId="0" xfId="0" applyFont="1"/>
    <xf numFmtId="0" fontId="0" fillId="0" borderId="36" xfId="0" applyBorder="1" applyAlignment="1">
      <alignment horizontal="left"/>
    </xf>
    <xf numFmtId="3" fontId="25" fillId="5" borderId="0" xfId="0" applyNumberFormat="1" applyFont="1" applyFill="1" applyAlignment="1">
      <alignment horizontal="right" vertical="center"/>
    </xf>
    <xf numFmtId="0" fontId="30" fillId="5" borderId="1" xfId="0" applyFont="1" applyFill="1" applyBorder="1" applyAlignment="1">
      <alignment horizontal="center" vertical="center"/>
    </xf>
    <xf numFmtId="0" fontId="20" fillId="4" borderId="11" xfId="0" applyFont="1" applyFill="1" applyBorder="1" applyAlignment="1">
      <alignment horizontal="left" vertical="center"/>
    </xf>
    <xf numFmtId="0" fontId="30" fillId="5" borderId="10" xfId="0" applyFont="1" applyFill="1" applyBorder="1" applyAlignment="1">
      <alignment horizontal="left" vertical="center" indent="1"/>
    </xf>
    <xf numFmtId="3" fontId="20" fillId="3" borderId="4" xfId="0" applyNumberFormat="1" applyFont="1" applyFill="1" applyBorder="1" applyAlignment="1">
      <alignment horizontal="right" vertical="center"/>
    </xf>
    <xf numFmtId="3" fontId="20" fillId="3" borderId="6" xfId="0" applyNumberFormat="1" applyFont="1" applyFill="1" applyBorder="1" applyAlignment="1">
      <alignment horizontal="right" vertical="center"/>
    </xf>
    <xf numFmtId="3" fontId="20" fillId="3" borderId="12" xfId="0" applyNumberFormat="1" applyFont="1" applyFill="1" applyBorder="1" applyAlignment="1">
      <alignment horizontal="right" vertical="center"/>
    </xf>
    <xf numFmtId="0" fontId="27" fillId="0" borderId="9" xfId="0" applyFont="1" applyBorder="1" applyAlignment="1">
      <alignment vertical="center"/>
    </xf>
    <xf numFmtId="0" fontId="26" fillId="0" borderId="7" xfId="0" applyFont="1" applyBorder="1" applyAlignment="1">
      <alignment vertical="center"/>
    </xf>
    <xf numFmtId="0" fontId="28" fillId="0" borderId="8" xfId="0" applyFont="1" applyBorder="1" applyAlignment="1">
      <alignment horizontal="right" vertical="center"/>
    </xf>
    <xf numFmtId="0" fontId="27" fillId="0" borderId="4" xfId="0" applyFont="1" applyBorder="1" applyAlignment="1">
      <alignment horizontal="left" vertical="center"/>
    </xf>
    <xf numFmtId="0" fontId="30" fillId="5" borderId="4" xfId="0" applyFont="1" applyFill="1" applyBorder="1" applyAlignment="1">
      <alignment horizontal="center" vertical="center"/>
    </xf>
    <xf numFmtId="3" fontId="28" fillId="4" borderId="4" xfId="0" applyNumberFormat="1" applyFont="1" applyFill="1" applyBorder="1" applyAlignment="1">
      <alignment vertical="center"/>
    </xf>
    <xf numFmtId="0" fontId="7" fillId="0" borderId="43" xfId="0" applyFont="1" applyBorder="1"/>
    <xf numFmtId="0" fontId="28" fillId="0" borderId="11" xfId="0" applyFont="1" applyBorder="1" applyAlignment="1">
      <alignment horizontal="right" vertical="center"/>
    </xf>
    <xf numFmtId="0" fontId="28" fillId="0" borderId="4" xfId="0" applyFont="1" applyBorder="1" applyAlignment="1">
      <alignment horizontal="right" vertical="center"/>
    </xf>
    <xf numFmtId="0" fontId="28" fillId="0" borderId="4" xfId="0" applyFont="1" applyBorder="1" applyAlignment="1">
      <alignment vertical="center"/>
    </xf>
    <xf numFmtId="0" fontId="30" fillId="5" borderId="7" xfId="0" applyFont="1" applyFill="1" applyBorder="1" applyAlignment="1">
      <alignment horizontal="center" vertical="center"/>
    </xf>
    <xf numFmtId="0" fontId="7" fillId="0" borderId="44" xfId="0" applyFont="1" applyBorder="1"/>
    <xf numFmtId="3" fontId="25" fillId="5" borderId="8" xfId="0" applyNumberFormat="1" applyFont="1" applyFill="1" applyBorder="1" applyAlignment="1">
      <alignment horizontal="right" vertical="center"/>
    </xf>
    <xf numFmtId="167" fontId="25" fillId="5" borderId="5" xfId="0" applyNumberFormat="1" applyFont="1" applyFill="1" applyBorder="1" applyAlignment="1">
      <alignment horizontal="right" vertical="center"/>
    </xf>
    <xf numFmtId="3" fontId="25" fillId="5" borderId="4" xfId="0" applyNumberFormat="1" applyFont="1" applyFill="1" applyBorder="1" applyAlignment="1">
      <alignment vertical="center"/>
    </xf>
    <xf numFmtId="3" fontId="32" fillId="5" borderId="6" xfId="0" applyNumberFormat="1" applyFont="1" applyFill="1" applyBorder="1" applyAlignment="1">
      <alignment horizontal="right" vertical="center"/>
    </xf>
    <xf numFmtId="165" fontId="32" fillId="5" borderId="6" xfId="0" applyNumberFormat="1" applyFont="1" applyFill="1" applyBorder="1" applyAlignment="1">
      <alignment horizontal="right" vertical="center"/>
    </xf>
    <xf numFmtId="168" fontId="30" fillId="5" borderId="8" xfId="0" applyNumberFormat="1" applyFont="1" applyFill="1" applyBorder="1" applyAlignment="1">
      <alignment horizontal="right" vertical="center"/>
    </xf>
    <xf numFmtId="3" fontId="30" fillId="5" borderId="4" xfId="0" applyNumberFormat="1" applyFont="1" applyFill="1" applyBorder="1" applyAlignment="1">
      <alignment horizontal="right" vertical="center"/>
    </xf>
    <xf numFmtId="0" fontId="30" fillId="5" borderId="7" xfId="0" applyFont="1" applyFill="1" applyBorder="1" applyAlignment="1">
      <alignment horizontal="left" vertical="center" indent="1"/>
    </xf>
    <xf numFmtId="0" fontId="32" fillId="5" borderId="45" xfId="0" applyFont="1" applyFill="1" applyBorder="1" applyAlignment="1">
      <alignment horizontal="center" vertical="center"/>
    </xf>
    <xf numFmtId="0" fontId="33" fillId="3" borderId="53" xfId="0" applyFont="1" applyFill="1" applyBorder="1" applyAlignment="1">
      <alignment horizontal="left" vertical="center" wrapText="1"/>
    </xf>
    <xf numFmtId="0" fontId="33" fillId="2" borderId="54" xfId="0" applyFont="1" applyFill="1" applyBorder="1" applyAlignment="1">
      <alignment horizontal="left" vertical="center" wrapText="1"/>
    </xf>
    <xf numFmtId="3" fontId="34" fillId="2" borderId="55" xfId="0" applyNumberFormat="1" applyFont="1" applyFill="1" applyBorder="1" applyAlignment="1">
      <alignment horizontal="right" vertical="center" wrapText="1"/>
    </xf>
    <xf numFmtId="3" fontId="34" fillId="2" borderId="56" xfId="0" applyNumberFormat="1" applyFont="1" applyFill="1" applyBorder="1" applyAlignment="1">
      <alignment horizontal="right" vertical="center" wrapText="1"/>
    </xf>
    <xf numFmtId="166" fontId="34" fillId="2" borderId="30" xfId="0" applyNumberFormat="1" applyFont="1" applyFill="1" applyBorder="1" applyAlignment="1">
      <alignment horizontal="right" vertical="center" wrapText="1"/>
    </xf>
    <xf numFmtId="165" fontId="34" fillId="2" borderId="57" xfId="0" applyNumberFormat="1" applyFont="1" applyFill="1" applyBorder="1" applyAlignment="1">
      <alignment horizontal="right" vertical="center" wrapText="1"/>
    </xf>
    <xf numFmtId="3" fontId="34" fillId="2" borderId="58" xfId="0" applyNumberFormat="1" applyFont="1" applyFill="1" applyBorder="1" applyAlignment="1">
      <alignment horizontal="right" vertical="center" wrapText="1"/>
    </xf>
    <xf numFmtId="0" fontId="22" fillId="0" borderId="60" xfId="0" applyFont="1" applyBorder="1" applyAlignment="1">
      <alignment horizontal="left" vertical="center" wrapText="1" indent="1"/>
    </xf>
    <xf numFmtId="3" fontId="21" fillId="0" borderId="61" xfId="0" applyNumberFormat="1" applyFont="1" applyBorder="1" applyAlignment="1">
      <alignment horizontal="right" vertical="center" wrapText="1"/>
    </xf>
    <xf numFmtId="168" fontId="21" fillId="0" borderId="61" xfId="0" applyNumberFormat="1" applyFont="1" applyBorder="1" applyAlignment="1">
      <alignment horizontal="right" vertical="center" wrapText="1"/>
    </xf>
    <xf numFmtId="0" fontId="33" fillId="3" borderId="45" xfId="0" applyFont="1" applyFill="1" applyBorder="1" applyAlignment="1">
      <alignment horizontal="left" vertical="center" wrapText="1"/>
    </xf>
    <xf numFmtId="0" fontId="33" fillId="3" borderId="32" xfId="0" applyFont="1" applyFill="1" applyBorder="1" applyAlignment="1">
      <alignment horizontal="left" vertical="center" wrapText="1"/>
    </xf>
    <xf numFmtId="0" fontId="33" fillId="3" borderId="52" xfId="0" applyFont="1" applyFill="1" applyBorder="1" applyAlignment="1">
      <alignment horizontal="left" vertical="center" wrapText="1"/>
    </xf>
    <xf numFmtId="0" fontId="32" fillId="5" borderId="47" xfId="0" applyFont="1" applyFill="1" applyBorder="1" applyAlignment="1">
      <alignment horizontal="right" vertical="center"/>
    </xf>
    <xf numFmtId="0" fontId="32" fillId="5" borderId="59" xfId="0" applyFont="1" applyFill="1" applyBorder="1" applyAlignment="1">
      <alignment horizontal="center" vertical="center"/>
    </xf>
    <xf numFmtId="0" fontId="30" fillId="5" borderId="5" xfId="0" applyFont="1" applyFill="1" applyBorder="1" applyAlignment="1">
      <alignment horizontal="center" vertical="center"/>
    </xf>
    <xf numFmtId="0" fontId="30" fillId="5" borderId="62" xfId="0" applyFont="1" applyFill="1" applyBorder="1" applyAlignment="1">
      <alignment horizontal="center" vertical="center"/>
    </xf>
    <xf numFmtId="0" fontId="38" fillId="0" borderId="2" xfId="1" applyBorder="1"/>
    <xf numFmtId="0" fontId="38" fillId="0" borderId="3" xfId="1" applyBorder="1"/>
    <xf numFmtId="0" fontId="38" fillId="0" borderId="4" xfId="1" applyBorder="1"/>
    <xf numFmtId="0" fontId="38" fillId="0" borderId="5" xfId="1" applyBorder="1"/>
    <xf numFmtId="0" fontId="38" fillId="0" borderId="0" xfId="1"/>
    <xf numFmtId="0" fontId="38" fillId="0" borderId="6" xfId="1" applyBorder="1"/>
    <xf numFmtId="0" fontId="38" fillId="0" borderId="7" xfId="1" applyBorder="1"/>
    <xf numFmtId="0" fontId="38" fillId="0" borderId="8" xfId="1" applyBorder="1"/>
    <xf numFmtId="0" fontId="38" fillId="0" borderId="9" xfId="1" applyBorder="1"/>
    <xf numFmtId="0" fontId="38" fillId="0" borderId="10" xfId="1" applyBorder="1"/>
    <xf numFmtId="0" fontId="38" fillId="0" borderId="11" xfId="1" applyBorder="1"/>
    <xf numFmtId="0" fontId="38" fillId="0" borderId="1" xfId="1" applyBorder="1"/>
    <xf numFmtId="0" fontId="38" fillId="0" borderId="12" xfId="1" applyBorder="1"/>
    <xf numFmtId="0" fontId="38" fillId="0" borderId="13" xfId="1" applyBorder="1"/>
    <xf numFmtId="0" fontId="38" fillId="0" borderId="14" xfId="1" applyBorder="1"/>
    <xf numFmtId="0" fontId="38" fillId="0" borderId="15" xfId="1" applyBorder="1"/>
    <xf numFmtId="0" fontId="14" fillId="0" borderId="7" xfId="1" applyFont="1" applyBorder="1"/>
    <xf numFmtId="0" fontId="15" fillId="0" borderId="7" xfId="1" applyFont="1" applyBorder="1"/>
    <xf numFmtId="0" fontId="38" fillId="0" borderId="41" xfId="1" applyBorder="1"/>
    <xf numFmtId="0" fontId="38" fillId="0" borderId="42" xfId="1" applyBorder="1"/>
    <xf numFmtId="0" fontId="27" fillId="0" borderId="0" xfId="1" applyFont="1"/>
    <xf numFmtId="0" fontId="30" fillId="5" borderId="15" xfId="0" applyFont="1" applyFill="1" applyBorder="1" applyAlignment="1">
      <alignment horizontal="center" vertical="center"/>
    </xf>
    <xf numFmtId="0" fontId="30" fillId="5" borderId="11" xfId="0" applyFont="1" applyFill="1" applyBorder="1" applyAlignment="1">
      <alignment horizontal="center" vertical="center"/>
    </xf>
    <xf numFmtId="0" fontId="30" fillId="5" borderId="6" xfId="0" applyFont="1" applyFill="1" applyBorder="1" applyAlignment="1">
      <alignment horizontal="center" vertical="center"/>
    </xf>
    <xf numFmtId="0" fontId="22" fillId="0" borderId="63" xfId="0" applyFont="1" applyBorder="1" applyAlignment="1">
      <alignment horizontal="left" vertical="center" wrapText="1" indent="1"/>
    </xf>
    <xf numFmtId="3" fontId="21" fillId="0" borderId="64" xfId="0" applyNumberFormat="1" applyFont="1" applyBorder="1" applyAlignment="1">
      <alignment horizontal="right" vertical="center" wrapText="1"/>
    </xf>
    <xf numFmtId="168" fontId="21" fillId="0" borderId="64" xfId="0" applyNumberFormat="1" applyFont="1" applyBorder="1" applyAlignment="1">
      <alignment horizontal="right" vertical="center" wrapText="1"/>
    </xf>
    <xf numFmtId="0" fontId="21" fillId="0" borderId="1" xfId="0" applyFont="1" applyBorder="1"/>
    <xf numFmtId="0" fontId="30" fillId="5" borderId="0" xfId="0" applyFont="1" applyFill="1" applyAlignment="1">
      <alignment horizontal="left" vertical="center" indent="1"/>
    </xf>
    <xf numFmtId="3" fontId="30" fillId="5" borderId="1" xfId="0" applyNumberFormat="1" applyFont="1" applyFill="1" applyBorder="1" applyAlignment="1">
      <alignment horizontal="right" vertical="center"/>
    </xf>
    <xf numFmtId="168" fontId="30" fillId="5" borderId="14" xfId="0" applyNumberFormat="1" applyFont="1" applyFill="1" applyBorder="1" applyAlignment="1">
      <alignment horizontal="right" vertical="center"/>
    </xf>
    <xf numFmtId="0" fontId="0" fillId="0" borderId="65" xfId="0" applyBorder="1"/>
    <xf numFmtId="0" fontId="0" fillId="0" borderId="66" xfId="0" applyBorder="1"/>
    <xf numFmtId="0" fontId="21" fillId="0" borderId="67" xfId="0" applyFont="1" applyBorder="1"/>
    <xf numFmtId="0" fontId="0" fillId="0" borderId="68" xfId="0" applyBorder="1"/>
    <xf numFmtId="0" fontId="0" fillId="0" borderId="0" xfId="0" applyAlignment="1">
      <alignment vertical="center"/>
    </xf>
    <xf numFmtId="0" fontId="0" fillId="0" borderId="0" xfId="0" applyAlignment="1">
      <alignment horizontal="left" indent="1"/>
    </xf>
    <xf numFmtId="0" fontId="0" fillId="0" borderId="69" xfId="0" applyBorder="1"/>
    <xf numFmtId="0" fontId="0" fillId="0" borderId="70" xfId="0" applyBorder="1"/>
    <xf numFmtId="0" fontId="40" fillId="0" borderId="0" xfId="0" applyFont="1" applyAlignment="1">
      <alignment vertical="center"/>
    </xf>
    <xf numFmtId="0" fontId="27" fillId="2" borderId="0" xfId="0" applyFont="1" applyFill="1"/>
    <xf numFmtId="0" fontId="41" fillId="0" borderId="0" xfId="0" applyFont="1"/>
    <xf numFmtId="2" fontId="24" fillId="0" borderId="0" xfId="0" applyNumberFormat="1" applyFont="1"/>
    <xf numFmtId="0" fontId="19" fillId="0" borderId="0" xfId="0" applyFont="1"/>
    <xf numFmtId="0" fontId="42" fillId="2" borderId="0" xfId="0" quotePrefix="1" applyFont="1" applyFill="1" applyAlignment="1">
      <alignment horizontal="right"/>
    </xf>
    <xf numFmtId="0" fontId="43" fillId="0" borderId="0" xfId="0" applyFont="1"/>
    <xf numFmtId="0" fontId="43" fillId="0" borderId="0" xfId="0" applyFont="1" applyAlignment="1">
      <alignment horizontal="center"/>
    </xf>
    <xf numFmtId="3" fontId="41" fillId="0" borderId="0" xfId="0" applyNumberFormat="1" applyFont="1"/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24" fillId="6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44" fillId="2" borderId="0" xfId="0" applyFont="1" applyFill="1" applyAlignment="1">
      <alignment horizontal="center"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center" vertical="center"/>
    </xf>
    <xf numFmtId="0" fontId="24" fillId="6" borderId="71" xfId="0" applyFont="1" applyFill="1" applyBorder="1" applyAlignment="1">
      <alignment vertical="center"/>
    </xf>
    <xf numFmtId="0" fontId="24" fillId="6" borderId="72" xfId="0" applyFont="1" applyFill="1" applyBorder="1" applyAlignment="1">
      <alignment vertical="center"/>
    </xf>
    <xf numFmtId="0" fontId="24" fillId="6" borderId="73" xfId="0" applyFont="1" applyFill="1" applyBorder="1" applyAlignment="1">
      <alignment vertical="center"/>
    </xf>
    <xf numFmtId="0" fontId="24" fillId="6" borderId="74" xfId="0" applyFont="1" applyFill="1" applyBorder="1" applyAlignment="1">
      <alignment vertical="center"/>
    </xf>
    <xf numFmtId="0" fontId="39" fillId="0" borderId="0" xfId="0" applyFont="1"/>
    <xf numFmtId="169" fontId="24" fillId="0" borderId="0" xfId="0" applyNumberFormat="1" applyFont="1"/>
    <xf numFmtId="0" fontId="24" fillId="0" borderId="71" xfId="0" applyFont="1" applyBorder="1"/>
    <xf numFmtId="0" fontId="24" fillId="0" borderId="72" xfId="0" applyFont="1" applyBorder="1"/>
    <xf numFmtId="0" fontId="24" fillId="0" borderId="73" xfId="0" applyFont="1" applyBorder="1"/>
    <xf numFmtId="0" fontId="24" fillId="0" borderId="74" xfId="0" applyFont="1" applyBorder="1"/>
    <xf numFmtId="170" fontId="24" fillId="0" borderId="0" xfId="0" applyNumberFormat="1" applyFont="1"/>
    <xf numFmtId="0" fontId="0" fillId="2" borderId="0" xfId="0" applyFill="1" applyAlignment="1">
      <alignment horizontal="center" vertical="center"/>
    </xf>
    <xf numFmtId="3" fontId="24" fillId="0" borderId="0" xfId="0" applyNumberFormat="1" applyFont="1" applyAlignment="1">
      <alignment vertical="center"/>
    </xf>
    <xf numFmtId="169" fontId="24" fillId="0" borderId="0" xfId="0" applyNumberFormat="1" applyFont="1" applyAlignment="1">
      <alignment vertical="center"/>
    </xf>
    <xf numFmtId="170" fontId="2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</cellXfs>
  <cellStyles count="2">
    <cellStyle name="Normal" xfId="0" builtinId="0"/>
    <cellStyle name="Normal 2" xfId="1" xr:uid="{8B2FCADB-295E-4945-97E7-1FAD0F006D4D}"/>
  </cellStyles>
  <dxfs count="74"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tráfico'!$E$7:$E$34</c:f>
              <c:numCache>
                <c:formatCode>#,##0</c:formatCode>
                <c:ptCount val="28"/>
                <c:pt idx="0">
                  <c:v>4391618.3959999997</c:v>
                </c:pt>
                <c:pt idx="1">
                  <c:v>906081</c:v>
                </c:pt>
                <c:pt idx="2">
                  <c:v>1897555.977</c:v>
                </c:pt>
                <c:pt idx="3">
                  <c:v>1499888.112</c:v>
                </c:pt>
                <c:pt idx="4">
                  <c:v>33776569.053000003</c:v>
                </c:pt>
                <c:pt idx="5">
                  <c:v>1748256.8640000001</c:v>
                </c:pt>
                <c:pt idx="6">
                  <c:v>5492530.1129999999</c:v>
                </c:pt>
                <c:pt idx="7">
                  <c:v>22547824.624000002</c:v>
                </c:pt>
                <c:pt idx="8">
                  <c:v>10889423</c:v>
                </c:pt>
                <c:pt idx="9">
                  <c:v>11312462.081</c:v>
                </c:pt>
                <c:pt idx="10">
                  <c:v>5942330.8689999999</c:v>
                </c:pt>
                <c:pt idx="11">
                  <c:v>670707</c:v>
                </c:pt>
                <c:pt idx="12">
                  <c:v>2132399.1519999998</c:v>
                </c:pt>
                <c:pt idx="13">
                  <c:v>5820438.6639999999</c:v>
                </c:pt>
                <c:pt idx="14">
                  <c:v>9629288.9230000004</c:v>
                </c:pt>
                <c:pt idx="15">
                  <c:v>11765962.435000001</c:v>
                </c:pt>
                <c:pt idx="16">
                  <c:v>1730878.9280000001</c:v>
                </c:pt>
                <c:pt idx="17">
                  <c:v>748846.98499999999</c:v>
                </c:pt>
                <c:pt idx="18">
                  <c:v>175731</c:v>
                </c:pt>
                <c:pt idx="19">
                  <c:v>949174.973</c:v>
                </c:pt>
                <c:pt idx="20">
                  <c:v>1133302.209</c:v>
                </c:pt>
                <c:pt idx="21">
                  <c:v>5020803.5309999986</c:v>
                </c:pt>
                <c:pt idx="22">
                  <c:v>2273207.3309999998</c:v>
                </c:pt>
                <c:pt idx="23">
                  <c:v>1440117</c:v>
                </c:pt>
                <c:pt idx="24">
                  <c:v>9943624.4250000007</c:v>
                </c:pt>
                <c:pt idx="25">
                  <c:v>26451828.500999998</c:v>
                </c:pt>
                <c:pt idx="26">
                  <c:v>1695510.0989999999</c:v>
                </c:pt>
                <c:pt idx="27">
                  <c:v>483588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F-4DA6-823E-2ADBFDB40C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tráfico'!$D$7:$D$34</c:f>
              <c:numCache>
                <c:formatCode>#,##0</c:formatCode>
                <c:ptCount val="28"/>
                <c:pt idx="0">
                  <c:v>4958412.0020000003</c:v>
                </c:pt>
                <c:pt idx="1">
                  <c:v>1106301.179</c:v>
                </c:pt>
                <c:pt idx="2">
                  <c:v>1651493.095</c:v>
                </c:pt>
                <c:pt idx="3">
                  <c:v>1426167.986</c:v>
                </c:pt>
                <c:pt idx="4">
                  <c:v>36125253.935999997</c:v>
                </c:pt>
                <c:pt idx="5">
                  <c:v>1565289.1059999999</c:v>
                </c:pt>
                <c:pt idx="6">
                  <c:v>5189722.9280000003</c:v>
                </c:pt>
                <c:pt idx="7">
                  <c:v>22826714.469999999</c:v>
                </c:pt>
                <c:pt idx="8">
                  <c:v>11564949</c:v>
                </c:pt>
                <c:pt idx="9">
                  <c:v>12455723.392999999</c:v>
                </c:pt>
                <c:pt idx="10">
                  <c:v>5521983.6099999994</c:v>
                </c:pt>
                <c:pt idx="11">
                  <c:v>501841</c:v>
                </c:pt>
                <c:pt idx="12">
                  <c:v>2326909.9920000001</c:v>
                </c:pt>
                <c:pt idx="13">
                  <c:v>4932539.551</c:v>
                </c:pt>
                <c:pt idx="14">
                  <c:v>10741573.454</c:v>
                </c:pt>
                <c:pt idx="15">
                  <c:v>10251144.823000001</c:v>
                </c:pt>
                <c:pt idx="16">
                  <c:v>1310336.183</c:v>
                </c:pt>
                <c:pt idx="17">
                  <c:v>794645.14500000002</c:v>
                </c:pt>
                <c:pt idx="18">
                  <c:v>171799</c:v>
                </c:pt>
                <c:pt idx="19">
                  <c:v>948468.61899999995</c:v>
                </c:pt>
                <c:pt idx="20">
                  <c:v>1122370.4979999999</c:v>
                </c:pt>
                <c:pt idx="21">
                  <c:v>4759035.2009999994</c:v>
                </c:pt>
                <c:pt idx="22">
                  <c:v>2430722.4649999999</c:v>
                </c:pt>
                <c:pt idx="23">
                  <c:v>1401300</c:v>
                </c:pt>
                <c:pt idx="24">
                  <c:v>10631870.120999999</c:v>
                </c:pt>
                <c:pt idx="25">
                  <c:v>26411317.098999999</c:v>
                </c:pt>
                <c:pt idx="26">
                  <c:v>1713185.986</c:v>
                </c:pt>
                <c:pt idx="27">
                  <c:v>483482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DF-4DA6-823E-2ADBFDB40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986979"/>
        <c:axId val="63851989"/>
      </c:barChart>
      <c:catAx>
        <c:axId val="1098697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851989"/>
        <c:crosses val="autoZero"/>
        <c:auto val="1"/>
        <c:lblAlgn val="ctr"/>
        <c:lblOffset val="100"/>
        <c:noMultiLvlLbl val="0"/>
      </c:catAx>
      <c:valAx>
        <c:axId val="6385198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9525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986979"/>
        <c:crosses val="autoZero"/>
        <c:crossBetween val="between"/>
      </c:valAx>
      <c:spPr>
        <a:noFill/>
        <a:ln w="9525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9525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14700</c:v>
                </c:pt>
                <c:pt idx="4">
                  <c:v>1094365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53126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679</c:v>
                </c:pt>
                <c:pt idx="22">
                  <c:v>0</c:v>
                </c:pt>
                <c:pt idx="23">
                  <c:v>0</c:v>
                </c:pt>
                <c:pt idx="24">
                  <c:v>67695</c:v>
                </c:pt>
                <c:pt idx="25">
                  <c:v>0</c:v>
                </c:pt>
                <c:pt idx="26">
                  <c:v>115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8-427E-AF61-270FD6A93B3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1272595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20212</c:v>
                </c:pt>
                <c:pt idx="15">
                  <c:v>12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614</c:v>
                </c:pt>
                <c:pt idx="22">
                  <c:v>0</c:v>
                </c:pt>
                <c:pt idx="23">
                  <c:v>0</c:v>
                </c:pt>
                <c:pt idx="24">
                  <c:v>2100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8-427E-AF61-270FD6A93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3367177"/>
        <c:axId val="3489842"/>
      </c:barChart>
      <c:catAx>
        <c:axId val="5336717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89842"/>
        <c:crosses val="autoZero"/>
        <c:auto val="1"/>
        <c:lblAlgn val="ctr"/>
        <c:lblOffset val="100"/>
        <c:noMultiLvlLbl val="0"/>
      </c:catAx>
      <c:valAx>
        <c:axId val="348984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36717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tránsito'!$E$7:$E$34</c:f>
              <c:numCache>
                <c:formatCode>#,##0</c:formatCode>
                <c:ptCount val="28"/>
                <c:pt idx="0">
                  <c:v>132053</c:v>
                </c:pt>
                <c:pt idx="1">
                  <c:v>7765</c:v>
                </c:pt>
                <c:pt idx="2">
                  <c:v>32</c:v>
                </c:pt>
                <c:pt idx="3">
                  <c:v>0</c:v>
                </c:pt>
                <c:pt idx="4">
                  <c:v>20339826</c:v>
                </c:pt>
                <c:pt idx="5">
                  <c:v>321486</c:v>
                </c:pt>
                <c:pt idx="6">
                  <c:v>4891</c:v>
                </c:pt>
                <c:pt idx="7">
                  <c:v>7835857</c:v>
                </c:pt>
                <c:pt idx="8">
                  <c:v>21901</c:v>
                </c:pt>
                <c:pt idx="9">
                  <c:v>14617</c:v>
                </c:pt>
                <c:pt idx="10">
                  <c:v>59646</c:v>
                </c:pt>
                <c:pt idx="11">
                  <c:v>0</c:v>
                </c:pt>
                <c:pt idx="12">
                  <c:v>121220</c:v>
                </c:pt>
                <c:pt idx="13">
                  <c:v>263956</c:v>
                </c:pt>
                <c:pt idx="14">
                  <c:v>719164</c:v>
                </c:pt>
                <c:pt idx="15">
                  <c:v>5380395</c:v>
                </c:pt>
                <c:pt idx="16">
                  <c:v>1091642</c:v>
                </c:pt>
                <c:pt idx="17">
                  <c:v>61</c:v>
                </c:pt>
                <c:pt idx="18">
                  <c:v>0</c:v>
                </c:pt>
                <c:pt idx="19">
                  <c:v>3762</c:v>
                </c:pt>
                <c:pt idx="20">
                  <c:v>10029</c:v>
                </c:pt>
                <c:pt idx="21">
                  <c:v>499330</c:v>
                </c:pt>
                <c:pt idx="22">
                  <c:v>98442</c:v>
                </c:pt>
                <c:pt idx="23">
                  <c:v>0</c:v>
                </c:pt>
                <c:pt idx="24">
                  <c:v>686869</c:v>
                </c:pt>
                <c:pt idx="25">
                  <c:v>10442687</c:v>
                </c:pt>
                <c:pt idx="26">
                  <c:v>144943</c:v>
                </c:pt>
                <c:pt idx="27">
                  <c:v>12440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8-48A4-B360-C96A9BBF412C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tránsito'!$D$7:$D$34</c:f>
              <c:numCache>
                <c:formatCode>#,##0</c:formatCode>
                <c:ptCount val="28"/>
                <c:pt idx="0">
                  <c:v>155299</c:v>
                </c:pt>
                <c:pt idx="1">
                  <c:v>4679</c:v>
                </c:pt>
                <c:pt idx="2">
                  <c:v>0</c:v>
                </c:pt>
                <c:pt idx="3">
                  <c:v>0</c:v>
                </c:pt>
                <c:pt idx="4">
                  <c:v>21691811</c:v>
                </c:pt>
                <c:pt idx="5">
                  <c:v>229379</c:v>
                </c:pt>
                <c:pt idx="6">
                  <c:v>3861</c:v>
                </c:pt>
                <c:pt idx="7">
                  <c:v>9084063</c:v>
                </c:pt>
                <c:pt idx="8">
                  <c:v>30693</c:v>
                </c:pt>
                <c:pt idx="9">
                  <c:v>82631</c:v>
                </c:pt>
                <c:pt idx="10">
                  <c:v>9877</c:v>
                </c:pt>
                <c:pt idx="11">
                  <c:v>0</c:v>
                </c:pt>
                <c:pt idx="12">
                  <c:v>332539</c:v>
                </c:pt>
                <c:pt idx="13">
                  <c:v>631317</c:v>
                </c:pt>
                <c:pt idx="14">
                  <c:v>882846</c:v>
                </c:pt>
                <c:pt idx="15">
                  <c:v>4421181</c:v>
                </c:pt>
                <c:pt idx="16">
                  <c:v>450559</c:v>
                </c:pt>
                <c:pt idx="17">
                  <c:v>732</c:v>
                </c:pt>
                <c:pt idx="18">
                  <c:v>0</c:v>
                </c:pt>
                <c:pt idx="19">
                  <c:v>3619</c:v>
                </c:pt>
                <c:pt idx="20">
                  <c:v>12048</c:v>
                </c:pt>
                <c:pt idx="21">
                  <c:v>256022</c:v>
                </c:pt>
                <c:pt idx="22">
                  <c:v>100178</c:v>
                </c:pt>
                <c:pt idx="23">
                  <c:v>0</c:v>
                </c:pt>
                <c:pt idx="24">
                  <c:v>278990</c:v>
                </c:pt>
                <c:pt idx="25">
                  <c:v>11143983</c:v>
                </c:pt>
                <c:pt idx="26">
                  <c:v>172381</c:v>
                </c:pt>
                <c:pt idx="27">
                  <c:v>1700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E8-48A4-B360-C96A9BBF4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3431880"/>
        <c:axId val="8213190"/>
      </c:barChart>
      <c:catAx>
        <c:axId val="5343188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213190"/>
        <c:crosses val="autoZero"/>
        <c:auto val="1"/>
        <c:lblAlgn val="ctr"/>
        <c:lblOffset val="100"/>
        <c:noMultiLvlLbl val="0"/>
      </c:catAx>
      <c:valAx>
        <c:axId val="821319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43188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7765</c:v>
                </c:pt>
                <c:pt idx="2">
                  <c:v>32</c:v>
                </c:pt>
                <c:pt idx="3">
                  <c:v>0</c:v>
                </c:pt>
                <c:pt idx="4">
                  <c:v>15312725</c:v>
                </c:pt>
                <c:pt idx="5">
                  <c:v>72497</c:v>
                </c:pt>
                <c:pt idx="6">
                  <c:v>38</c:v>
                </c:pt>
                <c:pt idx="7">
                  <c:v>5449549</c:v>
                </c:pt>
                <c:pt idx="8">
                  <c:v>14623</c:v>
                </c:pt>
                <c:pt idx="9">
                  <c:v>3494</c:v>
                </c:pt>
                <c:pt idx="10">
                  <c:v>59646</c:v>
                </c:pt>
                <c:pt idx="11">
                  <c:v>0</c:v>
                </c:pt>
                <c:pt idx="12">
                  <c:v>67181</c:v>
                </c:pt>
                <c:pt idx="13">
                  <c:v>305</c:v>
                </c:pt>
                <c:pt idx="14">
                  <c:v>63379</c:v>
                </c:pt>
                <c:pt idx="15">
                  <c:v>3503497</c:v>
                </c:pt>
                <c:pt idx="16">
                  <c:v>1079057</c:v>
                </c:pt>
                <c:pt idx="17">
                  <c:v>61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491046</c:v>
                </c:pt>
                <c:pt idx="22">
                  <c:v>93282</c:v>
                </c:pt>
                <c:pt idx="23">
                  <c:v>0</c:v>
                </c:pt>
                <c:pt idx="24">
                  <c:v>81</c:v>
                </c:pt>
                <c:pt idx="25">
                  <c:v>10273514</c:v>
                </c:pt>
                <c:pt idx="26">
                  <c:v>100906</c:v>
                </c:pt>
                <c:pt idx="27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1-4CE0-B3B8-715469C6260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4679</c:v>
                </c:pt>
                <c:pt idx="2">
                  <c:v>0</c:v>
                </c:pt>
                <c:pt idx="3">
                  <c:v>0</c:v>
                </c:pt>
                <c:pt idx="4">
                  <c:v>17130977</c:v>
                </c:pt>
                <c:pt idx="5">
                  <c:v>71573</c:v>
                </c:pt>
                <c:pt idx="6">
                  <c:v>0</c:v>
                </c:pt>
                <c:pt idx="7">
                  <c:v>7202150</c:v>
                </c:pt>
                <c:pt idx="8">
                  <c:v>30693</c:v>
                </c:pt>
                <c:pt idx="9">
                  <c:v>0</c:v>
                </c:pt>
                <c:pt idx="10">
                  <c:v>5877</c:v>
                </c:pt>
                <c:pt idx="11">
                  <c:v>0</c:v>
                </c:pt>
                <c:pt idx="12">
                  <c:v>673</c:v>
                </c:pt>
                <c:pt idx="13">
                  <c:v>11</c:v>
                </c:pt>
                <c:pt idx="14">
                  <c:v>68407</c:v>
                </c:pt>
                <c:pt idx="15">
                  <c:v>3400435</c:v>
                </c:pt>
                <c:pt idx="16">
                  <c:v>408829</c:v>
                </c:pt>
                <c:pt idx="17">
                  <c:v>192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245301</c:v>
                </c:pt>
                <c:pt idx="22">
                  <c:v>83919</c:v>
                </c:pt>
                <c:pt idx="23">
                  <c:v>0</c:v>
                </c:pt>
                <c:pt idx="24">
                  <c:v>0</c:v>
                </c:pt>
                <c:pt idx="25">
                  <c:v>10986966</c:v>
                </c:pt>
                <c:pt idx="26">
                  <c:v>107211</c:v>
                </c:pt>
                <c:pt idx="27">
                  <c:v>1700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1-4CE0-B3B8-715469C62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811037"/>
        <c:axId val="25137297"/>
      </c:barChart>
      <c:catAx>
        <c:axId val="1781103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137297"/>
        <c:crosses val="autoZero"/>
        <c:auto val="1"/>
        <c:lblAlgn val="ctr"/>
        <c:lblOffset val="100"/>
        <c:noMultiLvlLbl val="0"/>
      </c:catAx>
      <c:valAx>
        <c:axId val="2513729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81103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'Ro-Ro'!$E$7:$E$34</c:f>
              <c:numCache>
                <c:formatCode>#,##0</c:formatCode>
                <c:ptCount val="28"/>
                <c:pt idx="0">
                  <c:v>0</c:v>
                </c:pt>
                <c:pt idx="1">
                  <c:v>23929</c:v>
                </c:pt>
                <c:pt idx="2">
                  <c:v>344842</c:v>
                </c:pt>
                <c:pt idx="3">
                  <c:v>0</c:v>
                </c:pt>
                <c:pt idx="4">
                  <c:v>4639557</c:v>
                </c:pt>
                <c:pt idx="5">
                  <c:v>311396</c:v>
                </c:pt>
                <c:pt idx="6">
                  <c:v>4865030</c:v>
                </c:pt>
                <c:pt idx="7">
                  <c:v>3777899</c:v>
                </c:pt>
                <c:pt idx="8">
                  <c:v>407053</c:v>
                </c:pt>
                <c:pt idx="9">
                  <c:v>366</c:v>
                </c:pt>
                <c:pt idx="10">
                  <c:v>0</c:v>
                </c:pt>
                <c:pt idx="11">
                  <c:v>188383</c:v>
                </c:pt>
                <c:pt idx="12">
                  <c:v>7933</c:v>
                </c:pt>
                <c:pt idx="13">
                  <c:v>0</c:v>
                </c:pt>
                <c:pt idx="14">
                  <c:v>226810</c:v>
                </c:pt>
                <c:pt idx="15">
                  <c:v>1868347</c:v>
                </c:pt>
                <c:pt idx="16">
                  <c:v>140331</c:v>
                </c:pt>
                <c:pt idx="17">
                  <c:v>0</c:v>
                </c:pt>
                <c:pt idx="18">
                  <c:v>150271</c:v>
                </c:pt>
                <c:pt idx="19">
                  <c:v>239327</c:v>
                </c:pt>
                <c:pt idx="20">
                  <c:v>167304</c:v>
                </c:pt>
                <c:pt idx="21">
                  <c:v>1573745</c:v>
                </c:pt>
                <c:pt idx="22">
                  <c:v>716527</c:v>
                </c:pt>
                <c:pt idx="23">
                  <c:v>56036</c:v>
                </c:pt>
                <c:pt idx="24">
                  <c:v>129078</c:v>
                </c:pt>
                <c:pt idx="25">
                  <c:v>4539625</c:v>
                </c:pt>
                <c:pt idx="26">
                  <c:v>450819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9-481C-B6E1-E5E25EC171FB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'Ro-Ro'!$D$7:$D$34</c:f>
              <c:numCache>
                <c:formatCode>#,##0</c:formatCode>
                <c:ptCount val="28"/>
                <c:pt idx="0">
                  <c:v>0</c:v>
                </c:pt>
                <c:pt idx="1">
                  <c:v>9207</c:v>
                </c:pt>
                <c:pt idx="2">
                  <c:v>273483</c:v>
                </c:pt>
                <c:pt idx="3">
                  <c:v>0</c:v>
                </c:pt>
                <c:pt idx="4">
                  <c:v>4304148</c:v>
                </c:pt>
                <c:pt idx="5">
                  <c:v>275080</c:v>
                </c:pt>
                <c:pt idx="6">
                  <c:v>4589091</c:v>
                </c:pt>
                <c:pt idx="7">
                  <c:v>3820064</c:v>
                </c:pt>
                <c:pt idx="8">
                  <c:v>320935</c:v>
                </c:pt>
                <c:pt idx="9">
                  <c:v>2460</c:v>
                </c:pt>
                <c:pt idx="10">
                  <c:v>17304</c:v>
                </c:pt>
                <c:pt idx="11">
                  <c:v>181144</c:v>
                </c:pt>
                <c:pt idx="12">
                  <c:v>4176</c:v>
                </c:pt>
                <c:pt idx="13">
                  <c:v>0</c:v>
                </c:pt>
                <c:pt idx="14">
                  <c:v>233160</c:v>
                </c:pt>
                <c:pt idx="15">
                  <c:v>1644238</c:v>
                </c:pt>
                <c:pt idx="16">
                  <c:v>202500</c:v>
                </c:pt>
                <c:pt idx="17">
                  <c:v>0</c:v>
                </c:pt>
                <c:pt idx="18">
                  <c:v>149159</c:v>
                </c:pt>
                <c:pt idx="19">
                  <c:v>183907</c:v>
                </c:pt>
                <c:pt idx="20">
                  <c:v>204199</c:v>
                </c:pt>
                <c:pt idx="21">
                  <c:v>1560180</c:v>
                </c:pt>
                <c:pt idx="22">
                  <c:v>809491</c:v>
                </c:pt>
                <c:pt idx="23">
                  <c:v>58466</c:v>
                </c:pt>
                <c:pt idx="24">
                  <c:v>119047</c:v>
                </c:pt>
                <c:pt idx="25">
                  <c:v>4577392</c:v>
                </c:pt>
                <c:pt idx="26">
                  <c:v>560899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D9-481C-B6E1-E5E25EC17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9341378"/>
        <c:axId val="53348357"/>
      </c:barChart>
      <c:catAx>
        <c:axId val="3934137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348357"/>
        <c:crosses val="autoZero"/>
        <c:auto val="1"/>
        <c:lblAlgn val="ctr"/>
        <c:lblOffset val="100"/>
        <c:noMultiLvlLbl val="0"/>
      </c:catAx>
      <c:valAx>
        <c:axId val="5334835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34137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UTIS'!$E$7:$E$34</c:f>
              <c:numCache>
                <c:formatCode>#,##0</c:formatCode>
                <c:ptCount val="28"/>
                <c:pt idx="0">
                  <c:v>0</c:v>
                </c:pt>
                <c:pt idx="1">
                  <c:v>388</c:v>
                </c:pt>
                <c:pt idx="2">
                  <c:v>17916</c:v>
                </c:pt>
                <c:pt idx="3">
                  <c:v>0</c:v>
                </c:pt>
                <c:pt idx="4">
                  <c:v>192535</c:v>
                </c:pt>
                <c:pt idx="5">
                  <c:v>11220</c:v>
                </c:pt>
                <c:pt idx="6">
                  <c:v>224021</c:v>
                </c:pt>
                <c:pt idx="7">
                  <c:v>135697</c:v>
                </c:pt>
                <c:pt idx="8">
                  <c:v>15309</c:v>
                </c:pt>
                <c:pt idx="9">
                  <c:v>0</c:v>
                </c:pt>
                <c:pt idx="10">
                  <c:v>0</c:v>
                </c:pt>
                <c:pt idx="11">
                  <c:v>10597</c:v>
                </c:pt>
                <c:pt idx="12">
                  <c:v>10</c:v>
                </c:pt>
                <c:pt idx="13">
                  <c:v>0</c:v>
                </c:pt>
                <c:pt idx="14">
                  <c:v>11950</c:v>
                </c:pt>
                <c:pt idx="15">
                  <c:v>114508</c:v>
                </c:pt>
                <c:pt idx="16">
                  <c:v>7180</c:v>
                </c:pt>
                <c:pt idx="17">
                  <c:v>0</c:v>
                </c:pt>
                <c:pt idx="18">
                  <c:v>9555</c:v>
                </c:pt>
                <c:pt idx="19">
                  <c:v>9956</c:v>
                </c:pt>
                <c:pt idx="20">
                  <c:v>972</c:v>
                </c:pt>
                <c:pt idx="21">
                  <c:v>98741</c:v>
                </c:pt>
                <c:pt idx="22">
                  <c:v>15553</c:v>
                </c:pt>
                <c:pt idx="23">
                  <c:v>2882</c:v>
                </c:pt>
                <c:pt idx="24">
                  <c:v>0</c:v>
                </c:pt>
                <c:pt idx="25">
                  <c:v>171655</c:v>
                </c:pt>
                <c:pt idx="26">
                  <c:v>5970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7-4CF7-88FA-6129A2ECC02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UTIS'!$D$7:$D$34</c:f>
              <c:numCache>
                <c:formatCode>#,##0</c:formatCode>
                <c:ptCount val="28"/>
                <c:pt idx="0">
                  <c:v>0</c:v>
                </c:pt>
                <c:pt idx="1">
                  <c:v>237</c:v>
                </c:pt>
                <c:pt idx="2">
                  <c:v>14442</c:v>
                </c:pt>
                <c:pt idx="3">
                  <c:v>0</c:v>
                </c:pt>
                <c:pt idx="4">
                  <c:v>181995</c:v>
                </c:pt>
                <c:pt idx="5">
                  <c:v>8891</c:v>
                </c:pt>
                <c:pt idx="6">
                  <c:v>214089</c:v>
                </c:pt>
                <c:pt idx="7">
                  <c:v>137513</c:v>
                </c:pt>
                <c:pt idx="8">
                  <c:v>11681</c:v>
                </c:pt>
                <c:pt idx="9">
                  <c:v>0</c:v>
                </c:pt>
                <c:pt idx="10">
                  <c:v>0</c:v>
                </c:pt>
                <c:pt idx="11">
                  <c:v>10845</c:v>
                </c:pt>
                <c:pt idx="12">
                  <c:v>12</c:v>
                </c:pt>
                <c:pt idx="13">
                  <c:v>0</c:v>
                </c:pt>
                <c:pt idx="14">
                  <c:v>11640</c:v>
                </c:pt>
                <c:pt idx="15">
                  <c:v>111392</c:v>
                </c:pt>
                <c:pt idx="16">
                  <c:v>9618</c:v>
                </c:pt>
                <c:pt idx="17">
                  <c:v>0</c:v>
                </c:pt>
                <c:pt idx="18">
                  <c:v>9994</c:v>
                </c:pt>
                <c:pt idx="19">
                  <c:v>7615</c:v>
                </c:pt>
                <c:pt idx="20">
                  <c:v>1133</c:v>
                </c:pt>
                <c:pt idx="21">
                  <c:v>102553</c:v>
                </c:pt>
                <c:pt idx="22">
                  <c:v>20611</c:v>
                </c:pt>
                <c:pt idx="23">
                  <c:v>2971</c:v>
                </c:pt>
                <c:pt idx="24">
                  <c:v>0</c:v>
                </c:pt>
                <c:pt idx="25">
                  <c:v>167844</c:v>
                </c:pt>
                <c:pt idx="26">
                  <c:v>8288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47-4CF7-88FA-6129A2EC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4810640"/>
        <c:axId val="33556293"/>
      </c:barChart>
      <c:catAx>
        <c:axId val="648106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556293"/>
        <c:crosses val="autoZero"/>
        <c:auto val="1"/>
        <c:lblAlgn val="ctr"/>
        <c:lblOffset val="100"/>
        <c:noMultiLvlLbl val="0"/>
      </c:catAx>
      <c:valAx>
        <c:axId val="3355629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81064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TEUS!$E$7:$E$34</c:f>
              <c:numCache>
                <c:formatCode>#,##0</c:formatCode>
                <c:ptCount val="28"/>
                <c:pt idx="0">
                  <c:v>2</c:v>
                </c:pt>
                <c:pt idx="1">
                  <c:v>62692.75</c:v>
                </c:pt>
                <c:pt idx="2">
                  <c:v>6465</c:v>
                </c:pt>
                <c:pt idx="3">
                  <c:v>0</c:v>
                </c:pt>
                <c:pt idx="4">
                  <c:v>1439518</c:v>
                </c:pt>
                <c:pt idx="5">
                  <c:v>69692</c:v>
                </c:pt>
                <c:pt idx="6">
                  <c:v>25300</c:v>
                </c:pt>
                <c:pt idx="7">
                  <c:v>1233172.25</c:v>
                </c:pt>
                <c:pt idx="8">
                  <c:v>139425</c:v>
                </c:pt>
                <c:pt idx="9">
                  <c:v>15314</c:v>
                </c:pt>
                <c:pt idx="10">
                  <c:v>31709.5</c:v>
                </c:pt>
                <c:pt idx="11">
                  <c:v>1824</c:v>
                </c:pt>
                <c:pt idx="12">
                  <c:v>10088.25</c:v>
                </c:pt>
                <c:pt idx="13">
                  <c:v>22778</c:v>
                </c:pt>
                <c:pt idx="14">
                  <c:v>40680</c:v>
                </c:pt>
                <c:pt idx="15">
                  <c:v>469524</c:v>
                </c:pt>
                <c:pt idx="16">
                  <c:v>107471.25</c:v>
                </c:pt>
                <c:pt idx="17">
                  <c:v>13086.25</c:v>
                </c:pt>
                <c:pt idx="18">
                  <c:v>1528.75</c:v>
                </c:pt>
                <c:pt idx="19">
                  <c:v>100</c:v>
                </c:pt>
                <c:pt idx="20">
                  <c:v>0</c:v>
                </c:pt>
                <c:pt idx="21">
                  <c:v>188511</c:v>
                </c:pt>
                <c:pt idx="22">
                  <c:v>50250</c:v>
                </c:pt>
                <c:pt idx="23">
                  <c:v>49552.5</c:v>
                </c:pt>
                <c:pt idx="24">
                  <c:v>4534</c:v>
                </c:pt>
                <c:pt idx="25">
                  <c:v>1818904</c:v>
                </c:pt>
                <c:pt idx="26">
                  <c:v>95177</c:v>
                </c:pt>
                <c:pt idx="27">
                  <c:v>10559.5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4-4719-9577-B5C7A17B8D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TEUS!$D$7:$D$34</c:f>
              <c:numCache>
                <c:formatCode>#,##0</c:formatCode>
                <c:ptCount val="28"/>
                <c:pt idx="0">
                  <c:v>2</c:v>
                </c:pt>
                <c:pt idx="1">
                  <c:v>54495.75</c:v>
                </c:pt>
                <c:pt idx="2">
                  <c:v>4867.25</c:v>
                </c:pt>
                <c:pt idx="3">
                  <c:v>0</c:v>
                </c:pt>
                <c:pt idx="4">
                  <c:v>1586245</c:v>
                </c:pt>
                <c:pt idx="5">
                  <c:v>70039</c:v>
                </c:pt>
                <c:pt idx="6">
                  <c:v>26557</c:v>
                </c:pt>
                <c:pt idx="7">
                  <c:v>1293474.5</c:v>
                </c:pt>
                <c:pt idx="8">
                  <c:v>150044.25</c:v>
                </c:pt>
                <c:pt idx="9">
                  <c:v>17266</c:v>
                </c:pt>
                <c:pt idx="10">
                  <c:v>22744.5</c:v>
                </c:pt>
                <c:pt idx="11">
                  <c:v>1841</c:v>
                </c:pt>
                <c:pt idx="12">
                  <c:v>3975.5</c:v>
                </c:pt>
                <c:pt idx="13">
                  <c:v>26761</c:v>
                </c:pt>
                <c:pt idx="14">
                  <c:v>36518.5</c:v>
                </c:pt>
                <c:pt idx="15">
                  <c:v>444007</c:v>
                </c:pt>
                <c:pt idx="16">
                  <c:v>46052</c:v>
                </c:pt>
                <c:pt idx="17">
                  <c:v>15202</c:v>
                </c:pt>
                <c:pt idx="18">
                  <c:v>1853.5</c:v>
                </c:pt>
                <c:pt idx="19">
                  <c:v>123.5</c:v>
                </c:pt>
                <c:pt idx="20">
                  <c:v>0</c:v>
                </c:pt>
                <c:pt idx="21">
                  <c:v>171061</c:v>
                </c:pt>
                <c:pt idx="22">
                  <c:v>43693.25</c:v>
                </c:pt>
                <c:pt idx="23">
                  <c:v>48512.5</c:v>
                </c:pt>
                <c:pt idx="24">
                  <c:v>3891</c:v>
                </c:pt>
                <c:pt idx="25">
                  <c:v>1707061</c:v>
                </c:pt>
                <c:pt idx="26">
                  <c:v>88607</c:v>
                </c:pt>
                <c:pt idx="27">
                  <c:v>11640.25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4-4719-9577-B5C7A17B8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560785"/>
        <c:axId val="18651164"/>
      </c:barChart>
      <c:catAx>
        <c:axId val="1956078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651164"/>
        <c:crosses val="autoZero"/>
        <c:auto val="1"/>
        <c:lblAlgn val="ctr"/>
        <c:lblOffset val="100"/>
        <c:noMultiLvlLbl val="0"/>
      </c:catAx>
      <c:valAx>
        <c:axId val="1865116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56078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787</c:v>
                </c:pt>
                <c:pt idx="2">
                  <c:v>15</c:v>
                </c:pt>
                <c:pt idx="3">
                  <c:v>0</c:v>
                </c:pt>
                <c:pt idx="4">
                  <c:v>1248340</c:v>
                </c:pt>
                <c:pt idx="5">
                  <c:v>6100.75</c:v>
                </c:pt>
                <c:pt idx="6">
                  <c:v>6</c:v>
                </c:pt>
                <c:pt idx="7">
                  <c:v>498917</c:v>
                </c:pt>
                <c:pt idx="8">
                  <c:v>1307.25</c:v>
                </c:pt>
                <c:pt idx="9">
                  <c:v>714</c:v>
                </c:pt>
                <c:pt idx="10">
                  <c:v>4917.5</c:v>
                </c:pt>
                <c:pt idx="11">
                  <c:v>0</c:v>
                </c:pt>
                <c:pt idx="12">
                  <c:v>4298</c:v>
                </c:pt>
                <c:pt idx="13">
                  <c:v>65</c:v>
                </c:pt>
                <c:pt idx="14">
                  <c:v>5666.75</c:v>
                </c:pt>
                <c:pt idx="15">
                  <c:v>269921</c:v>
                </c:pt>
                <c:pt idx="16">
                  <c:v>96053.75</c:v>
                </c:pt>
                <c:pt idx="17">
                  <c:v>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37590</c:v>
                </c:pt>
                <c:pt idx="22">
                  <c:v>7650.75</c:v>
                </c:pt>
                <c:pt idx="23">
                  <c:v>0</c:v>
                </c:pt>
                <c:pt idx="24">
                  <c:v>36</c:v>
                </c:pt>
                <c:pt idx="25">
                  <c:v>841421</c:v>
                </c:pt>
                <c:pt idx="26">
                  <c:v>7522</c:v>
                </c:pt>
                <c:pt idx="2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5-4873-8549-5D52A0BDBFE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500</c:v>
                </c:pt>
                <c:pt idx="2">
                  <c:v>0</c:v>
                </c:pt>
                <c:pt idx="3">
                  <c:v>0</c:v>
                </c:pt>
                <c:pt idx="4">
                  <c:v>1354108</c:v>
                </c:pt>
                <c:pt idx="5">
                  <c:v>6627.5</c:v>
                </c:pt>
                <c:pt idx="6">
                  <c:v>0</c:v>
                </c:pt>
                <c:pt idx="7">
                  <c:v>624924</c:v>
                </c:pt>
                <c:pt idx="8">
                  <c:v>2125.5</c:v>
                </c:pt>
                <c:pt idx="9">
                  <c:v>0</c:v>
                </c:pt>
                <c:pt idx="10">
                  <c:v>304</c:v>
                </c:pt>
                <c:pt idx="11">
                  <c:v>0</c:v>
                </c:pt>
                <c:pt idx="12">
                  <c:v>127.75</c:v>
                </c:pt>
                <c:pt idx="13">
                  <c:v>5</c:v>
                </c:pt>
                <c:pt idx="14">
                  <c:v>4704.25</c:v>
                </c:pt>
                <c:pt idx="15">
                  <c:v>248585</c:v>
                </c:pt>
                <c:pt idx="16">
                  <c:v>38091</c:v>
                </c:pt>
                <c:pt idx="17">
                  <c:v>12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23910</c:v>
                </c:pt>
                <c:pt idx="22">
                  <c:v>7385.5</c:v>
                </c:pt>
                <c:pt idx="23">
                  <c:v>0</c:v>
                </c:pt>
                <c:pt idx="24">
                  <c:v>0</c:v>
                </c:pt>
                <c:pt idx="25">
                  <c:v>865745</c:v>
                </c:pt>
                <c:pt idx="26">
                  <c:v>11911</c:v>
                </c:pt>
                <c:pt idx="27">
                  <c:v>169.25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5-4873-8549-5D52A0BDB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638987"/>
        <c:axId val="64319482"/>
      </c:barChart>
      <c:catAx>
        <c:axId val="363898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319482"/>
        <c:crosses val="autoZero"/>
        <c:auto val="1"/>
        <c:lblAlgn val="ctr"/>
        <c:lblOffset val="100"/>
        <c:noMultiLvlLbl val="0"/>
      </c:catAx>
      <c:valAx>
        <c:axId val="6431948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3898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nacional'!$E$7:$E$34</c:f>
              <c:numCache>
                <c:formatCode>#,##0</c:formatCode>
                <c:ptCount val="28"/>
                <c:pt idx="0">
                  <c:v>0</c:v>
                </c:pt>
                <c:pt idx="1">
                  <c:v>51355.25</c:v>
                </c:pt>
                <c:pt idx="2">
                  <c:v>1332</c:v>
                </c:pt>
                <c:pt idx="3">
                  <c:v>0</c:v>
                </c:pt>
                <c:pt idx="4">
                  <c:v>0</c:v>
                </c:pt>
                <c:pt idx="5">
                  <c:v>53866.75</c:v>
                </c:pt>
                <c:pt idx="6">
                  <c:v>25267</c:v>
                </c:pt>
                <c:pt idx="7">
                  <c:v>73734.25</c:v>
                </c:pt>
                <c:pt idx="8">
                  <c:v>6050.25</c:v>
                </c:pt>
                <c:pt idx="9">
                  <c:v>2682</c:v>
                </c:pt>
                <c:pt idx="10">
                  <c:v>1708.5</c:v>
                </c:pt>
                <c:pt idx="11">
                  <c:v>1782</c:v>
                </c:pt>
                <c:pt idx="12">
                  <c:v>1396</c:v>
                </c:pt>
                <c:pt idx="13">
                  <c:v>4143</c:v>
                </c:pt>
                <c:pt idx="14">
                  <c:v>28180.5</c:v>
                </c:pt>
                <c:pt idx="15">
                  <c:v>171207</c:v>
                </c:pt>
                <c:pt idx="16">
                  <c:v>2510.25</c:v>
                </c:pt>
                <c:pt idx="17">
                  <c:v>2725.75</c:v>
                </c:pt>
                <c:pt idx="18">
                  <c:v>1528.75</c:v>
                </c:pt>
                <c:pt idx="19">
                  <c:v>0</c:v>
                </c:pt>
                <c:pt idx="20">
                  <c:v>0</c:v>
                </c:pt>
                <c:pt idx="21">
                  <c:v>129120</c:v>
                </c:pt>
                <c:pt idx="22">
                  <c:v>7849.75</c:v>
                </c:pt>
                <c:pt idx="23">
                  <c:v>48977.25</c:v>
                </c:pt>
                <c:pt idx="24">
                  <c:v>0</c:v>
                </c:pt>
                <c:pt idx="25">
                  <c:v>69835</c:v>
                </c:pt>
                <c:pt idx="26">
                  <c:v>4005</c:v>
                </c:pt>
                <c:pt idx="27">
                  <c:v>8902.75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5-4040-8761-9E0FE1E8312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nacional'!$D$7:$D$34</c:f>
              <c:numCache>
                <c:formatCode>#,##0</c:formatCode>
                <c:ptCount val="28"/>
                <c:pt idx="0">
                  <c:v>0</c:v>
                </c:pt>
                <c:pt idx="1">
                  <c:v>46790.75</c:v>
                </c:pt>
                <c:pt idx="2">
                  <c:v>1299.75</c:v>
                </c:pt>
                <c:pt idx="3">
                  <c:v>0</c:v>
                </c:pt>
                <c:pt idx="4">
                  <c:v>0</c:v>
                </c:pt>
                <c:pt idx="5">
                  <c:v>53155</c:v>
                </c:pt>
                <c:pt idx="6">
                  <c:v>26555</c:v>
                </c:pt>
                <c:pt idx="7">
                  <c:v>72857</c:v>
                </c:pt>
                <c:pt idx="8">
                  <c:v>6361.5</c:v>
                </c:pt>
                <c:pt idx="9">
                  <c:v>4742</c:v>
                </c:pt>
                <c:pt idx="10">
                  <c:v>2378</c:v>
                </c:pt>
                <c:pt idx="11">
                  <c:v>1766</c:v>
                </c:pt>
                <c:pt idx="12">
                  <c:v>602.75</c:v>
                </c:pt>
                <c:pt idx="13">
                  <c:v>2354</c:v>
                </c:pt>
                <c:pt idx="14">
                  <c:v>27958</c:v>
                </c:pt>
                <c:pt idx="15">
                  <c:v>168387</c:v>
                </c:pt>
                <c:pt idx="16">
                  <c:v>2468</c:v>
                </c:pt>
                <c:pt idx="17">
                  <c:v>1267.75</c:v>
                </c:pt>
                <c:pt idx="18">
                  <c:v>1841.5</c:v>
                </c:pt>
                <c:pt idx="19">
                  <c:v>0</c:v>
                </c:pt>
                <c:pt idx="20">
                  <c:v>0</c:v>
                </c:pt>
                <c:pt idx="21">
                  <c:v>129216</c:v>
                </c:pt>
                <c:pt idx="22">
                  <c:v>8649.5</c:v>
                </c:pt>
                <c:pt idx="23">
                  <c:v>47885.5</c:v>
                </c:pt>
                <c:pt idx="24">
                  <c:v>0</c:v>
                </c:pt>
                <c:pt idx="25">
                  <c:v>70420</c:v>
                </c:pt>
                <c:pt idx="26">
                  <c:v>4699</c:v>
                </c:pt>
                <c:pt idx="27">
                  <c:v>9044.25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5-4040-8761-9E0FE1E83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36878"/>
        <c:axId val="59683231"/>
      </c:barChart>
      <c:catAx>
        <c:axId val="173687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683231"/>
        <c:crosses val="autoZero"/>
        <c:auto val="1"/>
        <c:lblAlgn val="ctr"/>
        <c:lblOffset val="100"/>
        <c:noMultiLvlLbl val="0"/>
      </c:catAx>
      <c:valAx>
        <c:axId val="5968323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3687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exterior'!$E$7:$E$34</c:f>
              <c:numCache>
                <c:formatCode>#,##0</c:formatCode>
                <c:ptCount val="28"/>
                <c:pt idx="0">
                  <c:v>2</c:v>
                </c:pt>
                <c:pt idx="1">
                  <c:v>10550.5</c:v>
                </c:pt>
                <c:pt idx="2">
                  <c:v>5118</c:v>
                </c:pt>
                <c:pt idx="3">
                  <c:v>0</c:v>
                </c:pt>
                <c:pt idx="4">
                  <c:v>191178</c:v>
                </c:pt>
                <c:pt idx="5">
                  <c:v>9724.5</c:v>
                </c:pt>
                <c:pt idx="6">
                  <c:v>27</c:v>
                </c:pt>
                <c:pt idx="7">
                  <c:v>660521</c:v>
                </c:pt>
                <c:pt idx="8">
                  <c:v>132067.5</c:v>
                </c:pt>
                <c:pt idx="9">
                  <c:v>11918</c:v>
                </c:pt>
                <c:pt idx="10">
                  <c:v>25083.5</c:v>
                </c:pt>
                <c:pt idx="11">
                  <c:v>42</c:v>
                </c:pt>
                <c:pt idx="12">
                  <c:v>4394.25</c:v>
                </c:pt>
                <c:pt idx="13">
                  <c:v>18570</c:v>
                </c:pt>
                <c:pt idx="14">
                  <c:v>6832.75</c:v>
                </c:pt>
                <c:pt idx="15">
                  <c:v>28396</c:v>
                </c:pt>
                <c:pt idx="16">
                  <c:v>8907.25</c:v>
                </c:pt>
                <c:pt idx="17">
                  <c:v>10355.5</c:v>
                </c:pt>
                <c:pt idx="18">
                  <c:v>0</c:v>
                </c:pt>
                <c:pt idx="19">
                  <c:v>100</c:v>
                </c:pt>
                <c:pt idx="20">
                  <c:v>0</c:v>
                </c:pt>
                <c:pt idx="21">
                  <c:v>21801</c:v>
                </c:pt>
                <c:pt idx="22">
                  <c:v>34749.5</c:v>
                </c:pt>
                <c:pt idx="23">
                  <c:v>575.25</c:v>
                </c:pt>
                <c:pt idx="24">
                  <c:v>4498</c:v>
                </c:pt>
                <c:pt idx="25">
                  <c:v>907648</c:v>
                </c:pt>
                <c:pt idx="26">
                  <c:v>83650</c:v>
                </c:pt>
                <c:pt idx="27">
                  <c:v>1654.75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9F-468E-AFC3-94BA895CAC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exterior'!$D$7:$D$34</c:f>
              <c:numCache>
                <c:formatCode>#,##0</c:formatCode>
                <c:ptCount val="28"/>
                <c:pt idx="0">
                  <c:v>2</c:v>
                </c:pt>
                <c:pt idx="1">
                  <c:v>7205</c:v>
                </c:pt>
                <c:pt idx="2">
                  <c:v>3567.5</c:v>
                </c:pt>
                <c:pt idx="3">
                  <c:v>0</c:v>
                </c:pt>
                <c:pt idx="4">
                  <c:v>232137</c:v>
                </c:pt>
                <c:pt idx="5">
                  <c:v>10256.5</c:v>
                </c:pt>
                <c:pt idx="6">
                  <c:v>2</c:v>
                </c:pt>
                <c:pt idx="7">
                  <c:v>595693.5</c:v>
                </c:pt>
                <c:pt idx="8">
                  <c:v>141557.25</c:v>
                </c:pt>
                <c:pt idx="9">
                  <c:v>12524</c:v>
                </c:pt>
                <c:pt idx="10">
                  <c:v>20062.5</c:v>
                </c:pt>
                <c:pt idx="11">
                  <c:v>75</c:v>
                </c:pt>
                <c:pt idx="12">
                  <c:v>3245</c:v>
                </c:pt>
                <c:pt idx="13">
                  <c:v>24402</c:v>
                </c:pt>
                <c:pt idx="14">
                  <c:v>3856.25</c:v>
                </c:pt>
                <c:pt idx="15">
                  <c:v>27035</c:v>
                </c:pt>
                <c:pt idx="16">
                  <c:v>5493</c:v>
                </c:pt>
                <c:pt idx="17">
                  <c:v>13922.25</c:v>
                </c:pt>
                <c:pt idx="18">
                  <c:v>12</c:v>
                </c:pt>
                <c:pt idx="19">
                  <c:v>123.5</c:v>
                </c:pt>
                <c:pt idx="20">
                  <c:v>0</c:v>
                </c:pt>
                <c:pt idx="21">
                  <c:v>17935</c:v>
                </c:pt>
                <c:pt idx="22">
                  <c:v>27658.25</c:v>
                </c:pt>
                <c:pt idx="23">
                  <c:v>627</c:v>
                </c:pt>
                <c:pt idx="24">
                  <c:v>3891</c:v>
                </c:pt>
                <c:pt idx="25">
                  <c:v>770896</c:v>
                </c:pt>
                <c:pt idx="26">
                  <c:v>71997</c:v>
                </c:pt>
                <c:pt idx="27">
                  <c:v>2426.75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9F-468E-AFC3-94BA895CA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1908578"/>
        <c:axId val="23032336"/>
      </c:barChart>
      <c:catAx>
        <c:axId val="6190857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032336"/>
        <c:crosses val="autoZero"/>
        <c:auto val="1"/>
        <c:lblAlgn val="ctr"/>
        <c:lblOffset val="100"/>
        <c:noMultiLvlLbl val="0"/>
      </c:catAx>
      <c:valAx>
        <c:axId val="2303233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90857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número'!$E$7:$E$34</c:f>
              <c:numCache>
                <c:formatCode>#,##0</c:formatCode>
                <c:ptCount val="28"/>
                <c:pt idx="0">
                  <c:v>357</c:v>
                </c:pt>
                <c:pt idx="1">
                  <c:v>255</c:v>
                </c:pt>
                <c:pt idx="2">
                  <c:v>421</c:v>
                </c:pt>
                <c:pt idx="3">
                  <c:v>263</c:v>
                </c:pt>
                <c:pt idx="4">
                  <c:v>9083</c:v>
                </c:pt>
                <c:pt idx="5">
                  <c:v>497</c:v>
                </c:pt>
                <c:pt idx="6">
                  <c:v>12230</c:v>
                </c:pt>
                <c:pt idx="7">
                  <c:v>2499</c:v>
                </c:pt>
                <c:pt idx="8">
                  <c:v>831</c:v>
                </c:pt>
                <c:pt idx="9">
                  <c:v>659</c:v>
                </c:pt>
                <c:pt idx="10">
                  <c:v>422</c:v>
                </c:pt>
                <c:pt idx="11">
                  <c:v>3280</c:v>
                </c:pt>
                <c:pt idx="12">
                  <c:v>278</c:v>
                </c:pt>
                <c:pt idx="13">
                  <c:v>380</c:v>
                </c:pt>
                <c:pt idx="14">
                  <c:v>721</c:v>
                </c:pt>
                <c:pt idx="15">
                  <c:v>5068</c:v>
                </c:pt>
                <c:pt idx="16">
                  <c:v>397</c:v>
                </c:pt>
                <c:pt idx="17">
                  <c:v>157</c:v>
                </c:pt>
                <c:pt idx="18">
                  <c:v>242</c:v>
                </c:pt>
                <c:pt idx="19">
                  <c:v>278</c:v>
                </c:pt>
                <c:pt idx="20">
                  <c:v>296</c:v>
                </c:pt>
                <c:pt idx="21">
                  <c:v>6006</c:v>
                </c:pt>
                <c:pt idx="22">
                  <c:v>496</c:v>
                </c:pt>
                <c:pt idx="23">
                  <c:v>304</c:v>
                </c:pt>
                <c:pt idx="24">
                  <c:v>707</c:v>
                </c:pt>
                <c:pt idx="25">
                  <c:v>2327</c:v>
                </c:pt>
                <c:pt idx="26">
                  <c:v>528</c:v>
                </c:pt>
                <c:pt idx="27">
                  <c:v>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E-4CEB-A03E-C97F0E5D8C1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número'!$D$7:$D$34</c:f>
              <c:numCache>
                <c:formatCode>#,##0</c:formatCode>
                <c:ptCount val="28"/>
                <c:pt idx="0">
                  <c:v>369</c:v>
                </c:pt>
                <c:pt idx="1">
                  <c:v>246</c:v>
                </c:pt>
                <c:pt idx="2">
                  <c:v>525</c:v>
                </c:pt>
                <c:pt idx="3">
                  <c:v>245</c:v>
                </c:pt>
                <c:pt idx="4">
                  <c:v>9364</c:v>
                </c:pt>
                <c:pt idx="5">
                  <c:v>453</c:v>
                </c:pt>
                <c:pt idx="6">
                  <c:v>12583</c:v>
                </c:pt>
                <c:pt idx="7">
                  <c:v>2642</c:v>
                </c:pt>
                <c:pt idx="8">
                  <c:v>837</c:v>
                </c:pt>
                <c:pt idx="9">
                  <c:v>676</c:v>
                </c:pt>
                <c:pt idx="10">
                  <c:v>432</c:v>
                </c:pt>
                <c:pt idx="11">
                  <c:v>3231</c:v>
                </c:pt>
                <c:pt idx="12">
                  <c:v>271</c:v>
                </c:pt>
                <c:pt idx="13">
                  <c:v>359</c:v>
                </c:pt>
                <c:pt idx="14">
                  <c:v>770</c:v>
                </c:pt>
                <c:pt idx="15">
                  <c:v>4445</c:v>
                </c:pt>
                <c:pt idx="16">
                  <c:v>491</c:v>
                </c:pt>
                <c:pt idx="17">
                  <c:v>158</c:v>
                </c:pt>
                <c:pt idx="18">
                  <c:v>379</c:v>
                </c:pt>
                <c:pt idx="19">
                  <c:v>307</c:v>
                </c:pt>
                <c:pt idx="20">
                  <c:v>287</c:v>
                </c:pt>
                <c:pt idx="21">
                  <c:v>5639</c:v>
                </c:pt>
                <c:pt idx="22">
                  <c:v>486</c:v>
                </c:pt>
                <c:pt idx="23">
                  <c:v>301</c:v>
                </c:pt>
                <c:pt idx="24">
                  <c:v>750</c:v>
                </c:pt>
                <c:pt idx="25">
                  <c:v>2453</c:v>
                </c:pt>
                <c:pt idx="26">
                  <c:v>608</c:v>
                </c:pt>
                <c:pt idx="27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E-4CEB-A03E-C97F0E5D8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357723"/>
        <c:axId val="3827704"/>
      </c:barChart>
      <c:catAx>
        <c:axId val="1935772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27704"/>
        <c:crosses val="autoZero"/>
        <c:auto val="1"/>
        <c:lblAlgn val="ctr"/>
        <c:lblOffset val="100"/>
        <c:noMultiLvlLbl val="0"/>
      </c:catAx>
      <c:valAx>
        <c:axId val="382770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35772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presentación'!$E$7:$E$34</c:f>
              <c:numCache>
                <c:formatCode>#,##0</c:formatCode>
                <c:ptCount val="28"/>
                <c:pt idx="0">
                  <c:v>4366180</c:v>
                </c:pt>
                <c:pt idx="1">
                  <c:v>902803</c:v>
                </c:pt>
                <c:pt idx="2">
                  <c:v>1876551</c:v>
                </c:pt>
                <c:pt idx="3">
                  <c:v>1466518</c:v>
                </c:pt>
                <c:pt idx="4">
                  <c:v>31700214</c:v>
                </c:pt>
                <c:pt idx="5">
                  <c:v>1710690</c:v>
                </c:pt>
                <c:pt idx="6">
                  <c:v>5461016</c:v>
                </c:pt>
                <c:pt idx="7">
                  <c:v>22031641</c:v>
                </c:pt>
                <c:pt idx="8">
                  <c:v>10881929</c:v>
                </c:pt>
                <c:pt idx="9">
                  <c:v>11232106</c:v>
                </c:pt>
                <c:pt idx="10">
                  <c:v>5936244</c:v>
                </c:pt>
                <c:pt idx="11">
                  <c:v>432895</c:v>
                </c:pt>
                <c:pt idx="12">
                  <c:v>2127804</c:v>
                </c:pt>
                <c:pt idx="13">
                  <c:v>5816916</c:v>
                </c:pt>
                <c:pt idx="14">
                  <c:v>9531346</c:v>
                </c:pt>
                <c:pt idx="15">
                  <c:v>10732059</c:v>
                </c:pt>
                <c:pt idx="16">
                  <c:v>1708278</c:v>
                </c:pt>
                <c:pt idx="17">
                  <c:v>740375</c:v>
                </c:pt>
                <c:pt idx="18">
                  <c:v>175067</c:v>
                </c:pt>
                <c:pt idx="19">
                  <c:v>942216</c:v>
                </c:pt>
                <c:pt idx="20">
                  <c:v>1113181</c:v>
                </c:pt>
                <c:pt idx="21">
                  <c:v>4728909</c:v>
                </c:pt>
                <c:pt idx="22">
                  <c:v>2253600</c:v>
                </c:pt>
                <c:pt idx="23">
                  <c:v>1427581</c:v>
                </c:pt>
                <c:pt idx="24">
                  <c:v>9841586</c:v>
                </c:pt>
                <c:pt idx="25">
                  <c:v>26290248</c:v>
                </c:pt>
                <c:pt idx="26">
                  <c:v>1649717</c:v>
                </c:pt>
                <c:pt idx="27">
                  <c:v>481155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9-4755-865B-2A34AFB513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presentación'!$D$7:$D$34</c:f>
              <c:numCache>
                <c:formatCode>#,##0</c:formatCode>
                <c:ptCount val="28"/>
                <c:pt idx="0">
                  <c:v>4937938</c:v>
                </c:pt>
                <c:pt idx="1">
                  <c:v>1099017</c:v>
                </c:pt>
                <c:pt idx="2">
                  <c:v>1626591</c:v>
                </c:pt>
                <c:pt idx="3">
                  <c:v>1409909</c:v>
                </c:pt>
                <c:pt idx="4">
                  <c:v>33599498</c:v>
                </c:pt>
                <c:pt idx="5">
                  <c:v>1529092</c:v>
                </c:pt>
                <c:pt idx="6">
                  <c:v>5160085</c:v>
                </c:pt>
                <c:pt idx="7">
                  <c:v>22342187</c:v>
                </c:pt>
                <c:pt idx="8">
                  <c:v>11520739</c:v>
                </c:pt>
                <c:pt idx="9">
                  <c:v>12394768</c:v>
                </c:pt>
                <c:pt idx="10">
                  <c:v>5511607</c:v>
                </c:pt>
                <c:pt idx="11">
                  <c:v>345797</c:v>
                </c:pt>
                <c:pt idx="12">
                  <c:v>2322822</c:v>
                </c:pt>
                <c:pt idx="13">
                  <c:v>4917267</c:v>
                </c:pt>
                <c:pt idx="14">
                  <c:v>10677059</c:v>
                </c:pt>
                <c:pt idx="15">
                  <c:v>9275255</c:v>
                </c:pt>
                <c:pt idx="16">
                  <c:v>1285218</c:v>
                </c:pt>
                <c:pt idx="17">
                  <c:v>786274</c:v>
                </c:pt>
                <c:pt idx="18">
                  <c:v>170010</c:v>
                </c:pt>
                <c:pt idx="19">
                  <c:v>940724</c:v>
                </c:pt>
                <c:pt idx="20">
                  <c:v>1105152</c:v>
                </c:pt>
                <c:pt idx="21">
                  <c:v>4406962</c:v>
                </c:pt>
                <c:pt idx="22">
                  <c:v>2410463</c:v>
                </c:pt>
                <c:pt idx="23">
                  <c:v>1390457</c:v>
                </c:pt>
                <c:pt idx="24">
                  <c:v>10592866</c:v>
                </c:pt>
                <c:pt idx="25">
                  <c:v>26200620</c:v>
                </c:pt>
                <c:pt idx="26">
                  <c:v>1669843</c:v>
                </c:pt>
                <c:pt idx="27">
                  <c:v>480037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9-4755-865B-2A34AFB51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5707783"/>
        <c:axId val="56531376"/>
      </c:barChart>
      <c:catAx>
        <c:axId val="3570778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531376"/>
        <c:crosses val="autoZero"/>
        <c:auto val="1"/>
        <c:lblAlgn val="ctr"/>
        <c:lblOffset val="100"/>
        <c:noMultiLvlLbl val="0"/>
      </c:catAx>
      <c:valAx>
        <c:axId val="5653137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70778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GT'!$E$7:$E$34</c:f>
              <c:numCache>
                <c:formatCode>#,##0</c:formatCode>
                <c:ptCount val="28"/>
                <c:pt idx="0">
                  <c:v>9044014</c:v>
                </c:pt>
                <c:pt idx="1">
                  <c:v>4126247</c:v>
                </c:pt>
                <c:pt idx="2">
                  <c:v>7346418</c:v>
                </c:pt>
                <c:pt idx="3">
                  <c:v>1846711</c:v>
                </c:pt>
                <c:pt idx="4">
                  <c:v>171749150</c:v>
                </c:pt>
                <c:pt idx="5">
                  <c:v>9984136</c:v>
                </c:pt>
                <c:pt idx="6">
                  <c:v>73716607</c:v>
                </c:pt>
                <c:pt idx="7">
                  <c:v>104961981</c:v>
                </c:pt>
                <c:pt idx="8">
                  <c:v>16410856</c:v>
                </c:pt>
                <c:pt idx="9">
                  <c:v>14642866</c:v>
                </c:pt>
                <c:pt idx="10">
                  <c:v>6407464</c:v>
                </c:pt>
                <c:pt idx="11">
                  <c:v>23677169</c:v>
                </c:pt>
                <c:pt idx="12">
                  <c:v>4892997</c:v>
                </c:pt>
                <c:pt idx="13">
                  <c:v>6337072</c:v>
                </c:pt>
                <c:pt idx="14">
                  <c:v>13108539</c:v>
                </c:pt>
                <c:pt idx="15">
                  <c:v>126838962</c:v>
                </c:pt>
                <c:pt idx="16">
                  <c:v>18841637</c:v>
                </c:pt>
                <c:pt idx="17">
                  <c:v>1064961</c:v>
                </c:pt>
                <c:pt idx="18">
                  <c:v>6823711</c:v>
                </c:pt>
                <c:pt idx="19">
                  <c:v>4703126</c:v>
                </c:pt>
                <c:pt idx="20">
                  <c:v>2280759</c:v>
                </c:pt>
                <c:pt idx="21">
                  <c:v>85718929</c:v>
                </c:pt>
                <c:pt idx="22">
                  <c:v>9152655</c:v>
                </c:pt>
                <c:pt idx="23">
                  <c:v>1900315</c:v>
                </c:pt>
                <c:pt idx="24">
                  <c:v>14201237</c:v>
                </c:pt>
                <c:pt idx="25">
                  <c:v>93369641</c:v>
                </c:pt>
                <c:pt idx="26">
                  <c:v>14647704</c:v>
                </c:pt>
                <c:pt idx="27">
                  <c:v>911834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BF-4206-8A10-BBCF0B8B449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GT'!$D$7:$D$34</c:f>
              <c:numCache>
                <c:formatCode>#,##0</c:formatCode>
                <c:ptCount val="28"/>
                <c:pt idx="0">
                  <c:v>7901918</c:v>
                </c:pt>
                <c:pt idx="1">
                  <c:v>4159661</c:v>
                </c:pt>
                <c:pt idx="2">
                  <c:v>8488984</c:v>
                </c:pt>
                <c:pt idx="3">
                  <c:v>1966130</c:v>
                </c:pt>
                <c:pt idx="4">
                  <c:v>181068735</c:v>
                </c:pt>
                <c:pt idx="5">
                  <c:v>10017691</c:v>
                </c:pt>
                <c:pt idx="6">
                  <c:v>74098805</c:v>
                </c:pt>
                <c:pt idx="7">
                  <c:v>105659684</c:v>
                </c:pt>
                <c:pt idx="8">
                  <c:v>17322607</c:v>
                </c:pt>
                <c:pt idx="9">
                  <c:v>14612372</c:v>
                </c:pt>
                <c:pt idx="10">
                  <c:v>6199535</c:v>
                </c:pt>
                <c:pt idx="11">
                  <c:v>22822541</c:v>
                </c:pt>
                <c:pt idx="12">
                  <c:v>3671119</c:v>
                </c:pt>
                <c:pt idx="13">
                  <c:v>6003572</c:v>
                </c:pt>
                <c:pt idx="14">
                  <c:v>14316338</c:v>
                </c:pt>
                <c:pt idx="15">
                  <c:v>108241185</c:v>
                </c:pt>
                <c:pt idx="16">
                  <c:v>16187090</c:v>
                </c:pt>
                <c:pt idx="17">
                  <c:v>1095862</c:v>
                </c:pt>
                <c:pt idx="18">
                  <c:v>10861145</c:v>
                </c:pt>
                <c:pt idx="19">
                  <c:v>4307113</c:v>
                </c:pt>
                <c:pt idx="20">
                  <c:v>2297676</c:v>
                </c:pt>
                <c:pt idx="21">
                  <c:v>78702598</c:v>
                </c:pt>
                <c:pt idx="22">
                  <c:v>9504257</c:v>
                </c:pt>
                <c:pt idx="23">
                  <c:v>1850315</c:v>
                </c:pt>
                <c:pt idx="24">
                  <c:v>14331611</c:v>
                </c:pt>
                <c:pt idx="25">
                  <c:v>95451180</c:v>
                </c:pt>
                <c:pt idx="26">
                  <c:v>13846656</c:v>
                </c:pt>
                <c:pt idx="27">
                  <c:v>929016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BF-4206-8A10-BBCF0B8B4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115974"/>
        <c:axId val="20248382"/>
      </c:barChart>
      <c:catAx>
        <c:axId val="211597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248382"/>
        <c:crosses val="autoZero"/>
        <c:auto val="1"/>
        <c:lblAlgn val="ctr"/>
        <c:lblOffset val="100"/>
        <c:noMultiLvlLbl val="0"/>
      </c:catAx>
      <c:valAx>
        <c:axId val="2024838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1597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Cruceros!$E$7:$E$34</c:f>
              <c:numCache>
                <c:formatCode>#,##0</c:formatCode>
                <c:ptCount val="28"/>
                <c:pt idx="0">
                  <c:v>37</c:v>
                </c:pt>
                <c:pt idx="1">
                  <c:v>18</c:v>
                </c:pt>
                <c:pt idx="2">
                  <c:v>8</c:v>
                </c:pt>
                <c:pt idx="3">
                  <c:v>0</c:v>
                </c:pt>
                <c:pt idx="4">
                  <c:v>0</c:v>
                </c:pt>
                <c:pt idx="5">
                  <c:v>84</c:v>
                </c:pt>
                <c:pt idx="6">
                  <c:v>140</c:v>
                </c:pt>
                <c:pt idx="7">
                  <c:v>175</c:v>
                </c:pt>
                <c:pt idx="8">
                  <c:v>7</c:v>
                </c:pt>
                <c:pt idx="9">
                  <c:v>43</c:v>
                </c:pt>
                <c:pt idx="10">
                  <c:v>0</c:v>
                </c:pt>
                <c:pt idx="11">
                  <c:v>5</c:v>
                </c:pt>
                <c:pt idx="12">
                  <c:v>3</c:v>
                </c:pt>
                <c:pt idx="13">
                  <c:v>6</c:v>
                </c:pt>
                <c:pt idx="14">
                  <c:v>1</c:v>
                </c:pt>
                <c:pt idx="15">
                  <c:v>435</c:v>
                </c:pt>
                <c:pt idx="16">
                  <c:v>87</c:v>
                </c:pt>
                <c:pt idx="17">
                  <c:v>0</c:v>
                </c:pt>
                <c:pt idx="18">
                  <c:v>4</c:v>
                </c:pt>
                <c:pt idx="19">
                  <c:v>10</c:v>
                </c:pt>
                <c:pt idx="20">
                  <c:v>1</c:v>
                </c:pt>
                <c:pt idx="21">
                  <c:v>377</c:v>
                </c:pt>
                <c:pt idx="22">
                  <c:v>8</c:v>
                </c:pt>
                <c:pt idx="23">
                  <c:v>22</c:v>
                </c:pt>
                <c:pt idx="24">
                  <c:v>7</c:v>
                </c:pt>
                <c:pt idx="25">
                  <c:v>70</c:v>
                </c:pt>
                <c:pt idx="26">
                  <c:v>29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6-4A50-99F9-0DBF01617224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Cruceros!$D$7:$D$34</c:f>
              <c:numCache>
                <c:formatCode>#,##0</c:formatCode>
                <c:ptCount val="28"/>
                <c:pt idx="0">
                  <c:v>27</c:v>
                </c:pt>
                <c:pt idx="1">
                  <c:v>20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71</c:v>
                </c:pt>
                <c:pt idx="6">
                  <c:v>116</c:v>
                </c:pt>
                <c:pt idx="7">
                  <c:v>144</c:v>
                </c:pt>
                <c:pt idx="8">
                  <c:v>6</c:v>
                </c:pt>
                <c:pt idx="9">
                  <c:v>30</c:v>
                </c:pt>
                <c:pt idx="10">
                  <c:v>1</c:v>
                </c:pt>
                <c:pt idx="11">
                  <c:v>1</c:v>
                </c:pt>
                <c:pt idx="12">
                  <c:v>3</c:v>
                </c:pt>
                <c:pt idx="13">
                  <c:v>3</c:v>
                </c:pt>
                <c:pt idx="14">
                  <c:v>2</c:v>
                </c:pt>
                <c:pt idx="15">
                  <c:v>314</c:v>
                </c:pt>
                <c:pt idx="16">
                  <c:v>54</c:v>
                </c:pt>
                <c:pt idx="17">
                  <c:v>0</c:v>
                </c:pt>
                <c:pt idx="18">
                  <c:v>4</c:v>
                </c:pt>
                <c:pt idx="19">
                  <c:v>9</c:v>
                </c:pt>
                <c:pt idx="20">
                  <c:v>1</c:v>
                </c:pt>
                <c:pt idx="21">
                  <c:v>264</c:v>
                </c:pt>
                <c:pt idx="22">
                  <c:v>3</c:v>
                </c:pt>
                <c:pt idx="23">
                  <c:v>18</c:v>
                </c:pt>
                <c:pt idx="24">
                  <c:v>10</c:v>
                </c:pt>
                <c:pt idx="25">
                  <c:v>58</c:v>
                </c:pt>
                <c:pt idx="26">
                  <c:v>15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6-4A50-99F9-0DBF01617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3690330"/>
        <c:axId val="43475032"/>
      </c:barChart>
      <c:catAx>
        <c:axId val="3369033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475032"/>
        <c:crosses val="autoZero"/>
        <c:auto val="1"/>
        <c:lblAlgn val="ctr"/>
        <c:lblOffset val="100"/>
        <c:noMultiLvlLbl val="0"/>
      </c:catAx>
      <c:valAx>
        <c:axId val="4347503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69033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total'!$E$7:$E$34</c:f>
              <c:numCache>
                <c:formatCode>#,##0</c:formatCode>
                <c:ptCount val="28"/>
                <c:pt idx="0">
                  <c:v>99447</c:v>
                </c:pt>
                <c:pt idx="1">
                  <c:v>78569</c:v>
                </c:pt>
                <c:pt idx="2">
                  <c:v>130362</c:v>
                </c:pt>
                <c:pt idx="3">
                  <c:v>0</c:v>
                </c:pt>
                <c:pt idx="4">
                  <c:v>1447175</c:v>
                </c:pt>
                <c:pt idx="5">
                  <c:v>125253</c:v>
                </c:pt>
                <c:pt idx="6">
                  <c:v>1832810</c:v>
                </c:pt>
                <c:pt idx="7">
                  <c:v>1114304</c:v>
                </c:pt>
                <c:pt idx="8">
                  <c:v>44084</c:v>
                </c:pt>
                <c:pt idx="9">
                  <c:v>48559</c:v>
                </c:pt>
                <c:pt idx="10">
                  <c:v>0</c:v>
                </c:pt>
                <c:pt idx="11">
                  <c:v>575772</c:v>
                </c:pt>
                <c:pt idx="12">
                  <c:v>3614</c:v>
                </c:pt>
                <c:pt idx="13">
                  <c:v>10927</c:v>
                </c:pt>
                <c:pt idx="14">
                  <c:v>14429</c:v>
                </c:pt>
                <c:pt idx="15">
                  <c:v>1585402</c:v>
                </c:pt>
                <c:pt idx="16">
                  <c:v>202240</c:v>
                </c:pt>
                <c:pt idx="17">
                  <c:v>0</c:v>
                </c:pt>
                <c:pt idx="18">
                  <c:v>141891</c:v>
                </c:pt>
                <c:pt idx="19">
                  <c:v>40042</c:v>
                </c:pt>
                <c:pt idx="20">
                  <c:v>422</c:v>
                </c:pt>
                <c:pt idx="21">
                  <c:v>2664734</c:v>
                </c:pt>
                <c:pt idx="22">
                  <c:v>45576</c:v>
                </c:pt>
                <c:pt idx="23">
                  <c:v>4904</c:v>
                </c:pt>
                <c:pt idx="24">
                  <c:v>4254</c:v>
                </c:pt>
                <c:pt idx="25">
                  <c:v>345394</c:v>
                </c:pt>
                <c:pt idx="26">
                  <c:v>69247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F-4435-B65C-C639A4EB950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total'!$D$7:$D$34</c:f>
              <c:numCache>
                <c:formatCode>#,##0</c:formatCode>
                <c:ptCount val="28"/>
                <c:pt idx="0">
                  <c:v>68420</c:v>
                </c:pt>
                <c:pt idx="1">
                  <c:v>71195</c:v>
                </c:pt>
                <c:pt idx="2">
                  <c:v>123421</c:v>
                </c:pt>
                <c:pt idx="3">
                  <c:v>0</c:v>
                </c:pt>
                <c:pt idx="4">
                  <c:v>1316480</c:v>
                </c:pt>
                <c:pt idx="5">
                  <c:v>133431</c:v>
                </c:pt>
                <c:pt idx="6">
                  <c:v>1693182</c:v>
                </c:pt>
                <c:pt idx="7">
                  <c:v>961177</c:v>
                </c:pt>
                <c:pt idx="8">
                  <c:v>37564</c:v>
                </c:pt>
                <c:pt idx="9">
                  <c:v>30049</c:v>
                </c:pt>
                <c:pt idx="10">
                  <c:v>743</c:v>
                </c:pt>
                <c:pt idx="11">
                  <c:v>532074</c:v>
                </c:pt>
                <c:pt idx="12">
                  <c:v>3163</c:v>
                </c:pt>
                <c:pt idx="13">
                  <c:v>3808</c:v>
                </c:pt>
                <c:pt idx="14">
                  <c:v>17933</c:v>
                </c:pt>
                <c:pt idx="15">
                  <c:v>1327075</c:v>
                </c:pt>
                <c:pt idx="16">
                  <c:v>161933</c:v>
                </c:pt>
                <c:pt idx="17">
                  <c:v>0</c:v>
                </c:pt>
                <c:pt idx="18">
                  <c:v>143223</c:v>
                </c:pt>
                <c:pt idx="19">
                  <c:v>39463</c:v>
                </c:pt>
                <c:pt idx="20">
                  <c:v>427</c:v>
                </c:pt>
                <c:pt idx="21">
                  <c:v>2366279</c:v>
                </c:pt>
                <c:pt idx="22">
                  <c:v>54582</c:v>
                </c:pt>
                <c:pt idx="23">
                  <c:v>5900</c:v>
                </c:pt>
                <c:pt idx="24">
                  <c:v>11137</c:v>
                </c:pt>
                <c:pt idx="25">
                  <c:v>341049</c:v>
                </c:pt>
                <c:pt idx="26">
                  <c:v>20190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F-4435-B65C-C639A4EB9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2692012"/>
        <c:axId val="13114179"/>
      </c:barChart>
      <c:catAx>
        <c:axId val="626920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114179"/>
        <c:crosses val="autoZero"/>
        <c:auto val="1"/>
        <c:lblAlgn val="ctr"/>
        <c:lblOffset val="100"/>
        <c:noMultiLvlLbl val="0"/>
      </c:catAx>
      <c:valAx>
        <c:axId val="1311417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69201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regulares'!$E$7:$E$34</c:f>
              <c:numCache>
                <c:formatCode>#,##0</c:formatCode>
                <c:ptCount val="28"/>
                <c:pt idx="0">
                  <c:v>0</c:v>
                </c:pt>
                <c:pt idx="1">
                  <c:v>38484</c:v>
                </c:pt>
                <c:pt idx="2">
                  <c:v>127483</c:v>
                </c:pt>
                <c:pt idx="3">
                  <c:v>0</c:v>
                </c:pt>
                <c:pt idx="4">
                  <c:v>1447175</c:v>
                </c:pt>
                <c:pt idx="5">
                  <c:v>11504</c:v>
                </c:pt>
                <c:pt idx="6">
                  <c:v>1424013</c:v>
                </c:pt>
                <c:pt idx="7">
                  <c:v>360773</c:v>
                </c:pt>
                <c:pt idx="8">
                  <c:v>29618</c:v>
                </c:pt>
                <c:pt idx="9">
                  <c:v>0</c:v>
                </c:pt>
                <c:pt idx="10">
                  <c:v>0</c:v>
                </c:pt>
                <c:pt idx="11">
                  <c:v>571157</c:v>
                </c:pt>
                <c:pt idx="12">
                  <c:v>0</c:v>
                </c:pt>
                <c:pt idx="13">
                  <c:v>0</c:v>
                </c:pt>
                <c:pt idx="14">
                  <c:v>13157</c:v>
                </c:pt>
                <c:pt idx="15">
                  <c:v>434895</c:v>
                </c:pt>
                <c:pt idx="16">
                  <c:v>88801</c:v>
                </c:pt>
                <c:pt idx="17">
                  <c:v>0</c:v>
                </c:pt>
                <c:pt idx="18">
                  <c:v>139835</c:v>
                </c:pt>
                <c:pt idx="19">
                  <c:v>26829</c:v>
                </c:pt>
                <c:pt idx="20">
                  <c:v>3</c:v>
                </c:pt>
                <c:pt idx="21">
                  <c:v>1813751</c:v>
                </c:pt>
                <c:pt idx="22">
                  <c:v>39256</c:v>
                </c:pt>
                <c:pt idx="23">
                  <c:v>0</c:v>
                </c:pt>
                <c:pt idx="24">
                  <c:v>0</c:v>
                </c:pt>
                <c:pt idx="25">
                  <c:v>214439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C-43D5-B0A4-02B0546F78B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regulares'!$D$7:$D$34</c:f>
              <c:numCache>
                <c:formatCode>#,##0</c:formatCode>
                <c:ptCount val="28"/>
                <c:pt idx="0">
                  <c:v>0</c:v>
                </c:pt>
                <c:pt idx="1">
                  <c:v>34339</c:v>
                </c:pt>
                <c:pt idx="2">
                  <c:v>122325</c:v>
                </c:pt>
                <c:pt idx="3">
                  <c:v>0</c:v>
                </c:pt>
                <c:pt idx="4">
                  <c:v>1316480</c:v>
                </c:pt>
                <c:pt idx="5">
                  <c:v>7406</c:v>
                </c:pt>
                <c:pt idx="6">
                  <c:v>1376384</c:v>
                </c:pt>
                <c:pt idx="7">
                  <c:v>365808</c:v>
                </c:pt>
                <c:pt idx="8">
                  <c:v>18408</c:v>
                </c:pt>
                <c:pt idx="9">
                  <c:v>0</c:v>
                </c:pt>
                <c:pt idx="10">
                  <c:v>0</c:v>
                </c:pt>
                <c:pt idx="11">
                  <c:v>531960</c:v>
                </c:pt>
                <c:pt idx="12">
                  <c:v>0</c:v>
                </c:pt>
                <c:pt idx="13">
                  <c:v>0</c:v>
                </c:pt>
                <c:pt idx="14">
                  <c:v>17879</c:v>
                </c:pt>
                <c:pt idx="15">
                  <c:v>436119</c:v>
                </c:pt>
                <c:pt idx="16">
                  <c:v>84259</c:v>
                </c:pt>
                <c:pt idx="17">
                  <c:v>0</c:v>
                </c:pt>
                <c:pt idx="18">
                  <c:v>141354</c:v>
                </c:pt>
                <c:pt idx="19">
                  <c:v>30187</c:v>
                </c:pt>
                <c:pt idx="20">
                  <c:v>0</c:v>
                </c:pt>
                <c:pt idx="21">
                  <c:v>1761812</c:v>
                </c:pt>
                <c:pt idx="22">
                  <c:v>50591</c:v>
                </c:pt>
                <c:pt idx="23">
                  <c:v>0</c:v>
                </c:pt>
                <c:pt idx="24">
                  <c:v>0</c:v>
                </c:pt>
                <c:pt idx="25">
                  <c:v>210623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C-43D5-B0A4-02B0546F7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974729"/>
        <c:axId val="25304557"/>
      </c:barChart>
      <c:catAx>
        <c:axId val="1597472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304557"/>
        <c:crosses val="autoZero"/>
        <c:auto val="1"/>
        <c:lblAlgn val="ctr"/>
        <c:lblOffset val="100"/>
        <c:noMultiLvlLbl val="0"/>
      </c:catAx>
      <c:valAx>
        <c:axId val="2530455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97472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crucero'!$E$7:$E$34</c:f>
              <c:numCache>
                <c:formatCode>#,##0</c:formatCode>
                <c:ptCount val="28"/>
                <c:pt idx="0">
                  <c:v>99447</c:v>
                </c:pt>
                <c:pt idx="1">
                  <c:v>40085</c:v>
                </c:pt>
                <c:pt idx="2">
                  <c:v>2879</c:v>
                </c:pt>
                <c:pt idx="3">
                  <c:v>0</c:v>
                </c:pt>
                <c:pt idx="4">
                  <c:v>0</c:v>
                </c:pt>
                <c:pt idx="5">
                  <c:v>113749</c:v>
                </c:pt>
                <c:pt idx="6">
                  <c:v>408797</c:v>
                </c:pt>
                <c:pt idx="7">
                  <c:v>753531</c:v>
                </c:pt>
                <c:pt idx="8">
                  <c:v>14466</c:v>
                </c:pt>
                <c:pt idx="9">
                  <c:v>48559</c:v>
                </c:pt>
                <c:pt idx="10">
                  <c:v>0</c:v>
                </c:pt>
                <c:pt idx="11">
                  <c:v>4615</c:v>
                </c:pt>
                <c:pt idx="12">
                  <c:v>3614</c:v>
                </c:pt>
                <c:pt idx="13">
                  <c:v>10927</c:v>
                </c:pt>
                <c:pt idx="14">
                  <c:v>1272</c:v>
                </c:pt>
                <c:pt idx="15">
                  <c:v>1150507</c:v>
                </c:pt>
                <c:pt idx="16">
                  <c:v>113439</c:v>
                </c:pt>
                <c:pt idx="17">
                  <c:v>0</c:v>
                </c:pt>
                <c:pt idx="18">
                  <c:v>2056</c:v>
                </c:pt>
                <c:pt idx="19">
                  <c:v>13213</c:v>
                </c:pt>
                <c:pt idx="20">
                  <c:v>419</c:v>
                </c:pt>
                <c:pt idx="21">
                  <c:v>850983</c:v>
                </c:pt>
                <c:pt idx="22">
                  <c:v>6320</c:v>
                </c:pt>
                <c:pt idx="23">
                  <c:v>4904</c:v>
                </c:pt>
                <c:pt idx="24">
                  <c:v>4254</c:v>
                </c:pt>
                <c:pt idx="25">
                  <c:v>130955</c:v>
                </c:pt>
                <c:pt idx="26">
                  <c:v>69247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4-4CA6-AE04-1A99204756F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crucero'!$D$7:$D$34</c:f>
              <c:numCache>
                <c:formatCode>#,##0</c:formatCode>
                <c:ptCount val="28"/>
                <c:pt idx="0">
                  <c:v>68420</c:v>
                </c:pt>
                <c:pt idx="1">
                  <c:v>36856</c:v>
                </c:pt>
                <c:pt idx="2">
                  <c:v>1096</c:v>
                </c:pt>
                <c:pt idx="3">
                  <c:v>0</c:v>
                </c:pt>
                <c:pt idx="4">
                  <c:v>0</c:v>
                </c:pt>
                <c:pt idx="5">
                  <c:v>126025</c:v>
                </c:pt>
                <c:pt idx="6">
                  <c:v>316798</c:v>
                </c:pt>
                <c:pt idx="7">
                  <c:v>595369</c:v>
                </c:pt>
                <c:pt idx="8">
                  <c:v>19156</c:v>
                </c:pt>
                <c:pt idx="9">
                  <c:v>30049</c:v>
                </c:pt>
                <c:pt idx="10">
                  <c:v>743</c:v>
                </c:pt>
                <c:pt idx="11">
                  <c:v>114</c:v>
                </c:pt>
                <c:pt idx="12">
                  <c:v>3163</c:v>
                </c:pt>
                <c:pt idx="13">
                  <c:v>3808</c:v>
                </c:pt>
                <c:pt idx="14">
                  <c:v>54</c:v>
                </c:pt>
                <c:pt idx="15">
                  <c:v>890956</c:v>
                </c:pt>
                <c:pt idx="16">
                  <c:v>77674</c:v>
                </c:pt>
                <c:pt idx="17">
                  <c:v>0</c:v>
                </c:pt>
                <c:pt idx="18">
                  <c:v>1869</c:v>
                </c:pt>
                <c:pt idx="19">
                  <c:v>9276</c:v>
                </c:pt>
                <c:pt idx="20">
                  <c:v>427</c:v>
                </c:pt>
                <c:pt idx="21">
                  <c:v>604467</c:v>
                </c:pt>
                <c:pt idx="22">
                  <c:v>3991</c:v>
                </c:pt>
                <c:pt idx="23">
                  <c:v>5900</c:v>
                </c:pt>
                <c:pt idx="24">
                  <c:v>11137</c:v>
                </c:pt>
                <c:pt idx="25">
                  <c:v>130426</c:v>
                </c:pt>
                <c:pt idx="26">
                  <c:v>20190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B4-4CA6-AE04-1A9920475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2068619"/>
        <c:axId val="34715364"/>
      </c:barChart>
      <c:catAx>
        <c:axId val="6206861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715364"/>
        <c:crosses val="autoZero"/>
        <c:auto val="1"/>
        <c:lblAlgn val="ctr"/>
        <c:lblOffset val="100"/>
        <c:noMultiLvlLbl val="0"/>
      </c:catAx>
      <c:valAx>
        <c:axId val="3471536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06861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pasaje'!$E$7:$E$34</c:f>
              <c:numCache>
                <c:formatCode>#,##0</c:formatCode>
                <c:ptCount val="28"/>
                <c:pt idx="0">
                  <c:v>0</c:v>
                </c:pt>
                <c:pt idx="1">
                  <c:v>16304</c:v>
                </c:pt>
                <c:pt idx="2">
                  <c:v>41125</c:v>
                </c:pt>
                <c:pt idx="3">
                  <c:v>0</c:v>
                </c:pt>
                <c:pt idx="4">
                  <c:v>321002</c:v>
                </c:pt>
                <c:pt idx="5">
                  <c:v>7087</c:v>
                </c:pt>
                <c:pt idx="6">
                  <c:v>326733</c:v>
                </c:pt>
                <c:pt idx="7">
                  <c:v>110239</c:v>
                </c:pt>
                <c:pt idx="8">
                  <c:v>13688</c:v>
                </c:pt>
                <c:pt idx="9">
                  <c:v>0</c:v>
                </c:pt>
                <c:pt idx="10">
                  <c:v>0</c:v>
                </c:pt>
                <c:pt idx="11">
                  <c:v>147139</c:v>
                </c:pt>
                <c:pt idx="12">
                  <c:v>0</c:v>
                </c:pt>
                <c:pt idx="13">
                  <c:v>0</c:v>
                </c:pt>
                <c:pt idx="14">
                  <c:v>8002</c:v>
                </c:pt>
                <c:pt idx="15">
                  <c:v>190803</c:v>
                </c:pt>
                <c:pt idx="16">
                  <c:v>20158</c:v>
                </c:pt>
                <c:pt idx="17">
                  <c:v>0</c:v>
                </c:pt>
                <c:pt idx="18">
                  <c:v>36228</c:v>
                </c:pt>
                <c:pt idx="19">
                  <c:v>7479</c:v>
                </c:pt>
                <c:pt idx="20">
                  <c:v>0</c:v>
                </c:pt>
                <c:pt idx="21">
                  <c:v>562285</c:v>
                </c:pt>
                <c:pt idx="22">
                  <c:v>18853</c:v>
                </c:pt>
                <c:pt idx="23">
                  <c:v>0</c:v>
                </c:pt>
                <c:pt idx="24">
                  <c:v>0</c:v>
                </c:pt>
                <c:pt idx="25">
                  <c:v>62054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3-4BE3-8B92-16935B3EE76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pasaje'!$D$7:$D$34</c:f>
              <c:numCache>
                <c:formatCode>#,##0</c:formatCode>
                <c:ptCount val="28"/>
                <c:pt idx="0">
                  <c:v>0</c:v>
                </c:pt>
                <c:pt idx="1">
                  <c:v>12500</c:v>
                </c:pt>
                <c:pt idx="2">
                  <c:v>37120</c:v>
                </c:pt>
                <c:pt idx="3">
                  <c:v>0</c:v>
                </c:pt>
                <c:pt idx="4">
                  <c:v>284329</c:v>
                </c:pt>
                <c:pt idx="5">
                  <c:v>4591</c:v>
                </c:pt>
                <c:pt idx="6">
                  <c:v>297346</c:v>
                </c:pt>
                <c:pt idx="7">
                  <c:v>100565</c:v>
                </c:pt>
                <c:pt idx="8">
                  <c:v>8873</c:v>
                </c:pt>
                <c:pt idx="9">
                  <c:v>0</c:v>
                </c:pt>
                <c:pt idx="10">
                  <c:v>0</c:v>
                </c:pt>
                <c:pt idx="11">
                  <c:v>131555</c:v>
                </c:pt>
                <c:pt idx="12">
                  <c:v>0</c:v>
                </c:pt>
                <c:pt idx="13">
                  <c:v>0</c:v>
                </c:pt>
                <c:pt idx="14">
                  <c:v>10694</c:v>
                </c:pt>
                <c:pt idx="15">
                  <c:v>189431</c:v>
                </c:pt>
                <c:pt idx="16">
                  <c:v>18497</c:v>
                </c:pt>
                <c:pt idx="17">
                  <c:v>0</c:v>
                </c:pt>
                <c:pt idx="18">
                  <c:v>35341</c:v>
                </c:pt>
                <c:pt idx="19">
                  <c:v>9605</c:v>
                </c:pt>
                <c:pt idx="20">
                  <c:v>0</c:v>
                </c:pt>
                <c:pt idx="21">
                  <c:v>540903</c:v>
                </c:pt>
                <c:pt idx="22">
                  <c:v>23593</c:v>
                </c:pt>
                <c:pt idx="23">
                  <c:v>0</c:v>
                </c:pt>
                <c:pt idx="24">
                  <c:v>0</c:v>
                </c:pt>
                <c:pt idx="25">
                  <c:v>59133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3-4BE3-8B92-16935B3EE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3195797"/>
        <c:axId val="23769099"/>
      </c:barChart>
      <c:catAx>
        <c:axId val="1319579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769099"/>
        <c:crosses val="autoZero"/>
        <c:auto val="1"/>
        <c:lblAlgn val="ctr"/>
        <c:lblOffset val="100"/>
        <c:noMultiLvlLbl val="0"/>
      </c:catAx>
      <c:valAx>
        <c:axId val="2376909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19579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mercancía'!$E$7:$E$34</c:f>
              <c:numCache>
                <c:formatCode>#,##0</c:formatCode>
                <c:ptCount val="28"/>
                <c:pt idx="0">
                  <c:v>0</c:v>
                </c:pt>
                <c:pt idx="1">
                  <c:v>2538</c:v>
                </c:pt>
                <c:pt idx="2">
                  <c:v>1725</c:v>
                </c:pt>
                <c:pt idx="3">
                  <c:v>0</c:v>
                </c:pt>
                <c:pt idx="4">
                  <c:v>1771</c:v>
                </c:pt>
                <c:pt idx="5">
                  <c:v>13277</c:v>
                </c:pt>
                <c:pt idx="6">
                  <c:v>40033</c:v>
                </c:pt>
                <c:pt idx="7">
                  <c:v>228778</c:v>
                </c:pt>
                <c:pt idx="8">
                  <c:v>6761</c:v>
                </c:pt>
                <c:pt idx="9">
                  <c:v>288</c:v>
                </c:pt>
                <c:pt idx="10">
                  <c:v>54</c:v>
                </c:pt>
                <c:pt idx="11">
                  <c:v>496</c:v>
                </c:pt>
                <c:pt idx="12">
                  <c:v>3251</c:v>
                </c:pt>
                <c:pt idx="13">
                  <c:v>145</c:v>
                </c:pt>
                <c:pt idx="14">
                  <c:v>5806</c:v>
                </c:pt>
                <c:pt idx="15">
                  <c:v>191058</c:v>
                </c:pt>
                <c:pt idx="16">
                  <c:v>45874</c:v>
                </c:pt>
                <c:pt idx="17">
                  <c:v>208</c:v>
                </c:pt>
                <c:pt idx="18">
                  <c:v>672</c:v>
                </c:pt>
                <c:pt idx="19">
                  <c:v>2138</c:v>
                </c:pt>
                <c:pt idx="20">
                  <c:v>66222</c:v>
                </c:pt>
                <c:pt idx="21">
                  <c:v>28598</c:v>
                </c:pt>
                <c:pt idx="22">
                  <c:v>130132</c:v>
                </c:pt>
                <c:pt idx="23">
                  <c:v>7043</c:v>
                </c:pt>
                <c:pt idx="24">
                  <c:v>88120</c:v>
                </c:pt>
                <c:pt idx="25">
                  <c:v>158202</c:v>
                </c:pt>
                <c:pt idx="26">
                  <c:v>216532</c:v>
                </c:pt>
                <c:pt idx="27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E-4967-B55B-08375064A4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mercancía'!$D$7:$D$34</c:f>
              <c:numCache>
                <c:formatCode>#,##0</c:formatCode>
                <c:ptCount val="28"/>
                <c:pt idx="0">
                  <c:v>0</c:v>
                </c:pt>
                <c:pt idx="1">
                  <c:v>792</c:v>
                </c:pt>
                <c:pt idx="2">
                  <c:v>1829</c:v>
                </c:pt>
                <c:pt idx="3">
                  <c:v>0</c:v>
                </c:pt>
                <c:pt idx="4">
                  <c:v>1388</c:v>
                </c:pt>
                <c:pt idx="5">
                  <c:v>14104</c:v>
                </c:pt>
                <c:pt idx="6">
                  <c:v>44579</c:v>
                </c:pt>
                <c:pt idx="7">
                  <c:v>246429</c:v>
                </c:pt>
                <c:pt idx="8">
                  <c:v>7510</c:v>
                </c:pt>
                <c:pt idx="9">
                  <c:v>2010</c:v>
                </c:pt>
                <c:pt idx="10">
                  <c:v>179</c:v>
                </c:pt>
                <c:pt idx="11">
                  <c:v>732</c:v>
                </c:pt>
                <c:pt idx="12">
                  <c:v>0</c:v>
                </c:pt>
                <c:pt idx="13">
                  <c:v>6</c:v>
                </c:pt>
                <c:pt idx="14">
                  <c:v>7636</c:v>
                </c:pt>
                <c:pt idx="15">
                  <c:v>112319</c:v>
                </c:pt>
                <c:pt idx="16">
                  <c:v>35104</c:v>
                </c:pt>
                <c:pt idx="17">
                  <c:v>200</c:v>
                </c:pt>
                <c:pt idx="18">
                  <c:v>11478</c:v>
                </c:pt>
                <c:pt idx="19">
                  <c:v>1558</c:v>
                </c:pt>
                <c:pt idx="20">
                  <c:v>84915</c:v>
                </c:pt>
                <c:pt idx="21">
                  <c:v>26069</c:v>
                </c:pt>
                <c:pt idx="22">
                  <c:v>121696</c:v>
                </c:pt>
                <c:pt idx="23">
                  <c:v>2214</c:v>
                </c:pt>
                <c:pt idx="24">
                  <c:v>81351</c:v>
                </c:pt>
                <c:pt idx="25">
                  <c:v>192967</c:v>
                </c:pt>
                <c:pt idx="26">
                  <c:v>223036</c:v>
                </c:pt>
                <c:pt idx="27">
                  <c:v>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E-4967-B55B-08375064A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0683599"/>
        <c:axId val="25310234"/>
      </c:barChart>
      <c:catAx>
        <c:axId val="3068359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310234"/>
        <c:crosses val="autoZero"/>
        <c:auto val="1"/>
        <c:lblAlgn val="ctr"/>
        <c:lblOffset val="100"/>
        <c:noMultiLvlLbl val="0"/>
      </c:catAx>
      <c:valAx>
        <c:axId val="2531023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68359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total'!$E$7:$E$34</c:f>
              <c:numCache>
                <c:formatCode>#,##0</c:formatCode>
                <c:ptCount val="28"/>
                <c:pt idx="0">
                  <c:v>2794651</c:v>
                </c:pt>
                <c:pt idx="1">
                  <c:v>292532</c:v>
                </c:pt>
                <c:pt idx="2">
                  <c:v>309740</c:v>
                </c:pt>
                <c:pt idx="3">
                  <c:v>577386</c:v>
                </c:pt>
                <c:pt idx="4">
                  <c:v>5890216</c:v>
                </c:pt>
                <c:pt idx="5">
                  <c:v>357183</c:v>
                </c:pt>
                <c:pt idx="6">
                  <c:v>60440</c:v>
                </c:pt>
                <c:pt idx="7">
                  <c:v>5976949</c:v>
                </c:pt>
                <c:pt idx="8">
                  <c:v>7302369</c:v>
                </c:pt>
                <c:pt idx="9">
                  <c:v>8118577</c:v>
                </c:pt>
                <c:pt idx="10">
                  <c:v>4210216</c:v>
                </c:pt>
                <c:pt idx="11">
                  <c:v>126212</c:v>
                </c:pt>
                <c:pt idx="12">
                  <c:v>1415606</c:v>
                </c:pt>
                <c:pt idx="13">
                  <c:v>3962418</c:v>
                </c:pt>
                <c:pt idx="14">
                  <c:v>5060085</c:v>
                </c:pt>
                <c:pt idx="15">
                  <c:v>629113</c:v>
                </c:pt>
                <c:pt idx="16">
                  <c:v>315633</c:v>
                </c:pt>
                <c:pt idx="17">
                  <c:v>522500</c:v>
                </c:pt>
                <c:pt idx="18">
                  <c:v>0</c:v>
                </c:pt>
                <c:pt idx="19">
                  <c:v>374005</c:v>
                </c:pt>
                <c:pt idx="20">
                  <c:v>741255</c:v>
                </c:pt>
                <c:pt idx="21">
                  <c:v>396238</c:v>
                </c:pt>
                <c:pt idx="22">
                  <c:v>963809</c:v>
                </c:pt>
                <c:pt idx="23">
                  <c:v>698685</c:v>
                </c:pt>
                <c:pt idx="24">
                  <c:v>7120909</c:v>
                </c:pt>
                <c:pt idx="25">
                  <c:v>5651212</c:v>
                </c:pt>
                <c:pt idx="26">
                  <c:v>567440</c:v>
                </c:pt>
                <c:pt idx="27">
                  <c:v>263945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27-4499-B933-797217E2EE79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total'!$D$7:$D$34</c:f>
              <c:numCache>
                <c:formatCode>#,##0</c:formatCode>
                <c:ptCount val="28"/>
                <c:pt idx="0">
                  <c:v>3109373</c:v>
                </c:pt>
                <c:pt idx="1">
                  <c:v>372273</c:v>
                </c:pt>
                <c:pt idx="2">
                  <c:v>287429</c:v>
                </c:pt>
                <c:pt idx="3">
                  <c:v>689683</c:v>
                </c:pt>
                <c:pt idx="4">
                  <c:v>6265197</c:v>
                </c:pt>
                <c:pt idx="5">
                  <c:v>421178</c:v>
                </c:pt>
                <c:pt idx="6">
                  <c:v>158193</c:v>
                </c:pt>
                <c:pt idx="7">
                  <c:v>5340962</c:v>
                </c:pt>
                <c:pt idx="8">
                  <c:v>7672083</c:v>
                </c:pt>
                <c:pt idx="9">
                  <c:v>8467596</c:v>
                </c:pt>
                <c:pt idx="10">
                  <c:v>3864267</c:v>
                </c:pt>
                <c:pt idx="11">
                  <c:v>90089</c:v>
                </c:pt>
                <c:pt idx="12">
                  <c:v>1415044</c:v>
                </c:pt>
                <c:pt idx="13">
                  <c:v>2914210</c:v>
                </c:pt>
                <c:pt idx="14">
                  <c:v>5754771</c:v>
                </c:pt>
                <c:pt idx="15">
                  <c:v>698940</c:v>
                </c:pt>
                <c:pt idx="16">
                  <c:v>492726</c:v>
                </c:pt>
                <c:pt idx="17">
                  <c:v>512174</c:v>
                </c:pt>
                <c:pt idx="18">
                  <c:v>11</c:v>
                </c:pt>
                <c:pt idx="19">
                  <c:v>478649</c:v>
                </c:pt>
                <c:pt idx="20">
                  <c:v>683920</c:v>
                </c:pt>
                <c:pt idx="21">
                  <c:v>269271</c:v>
                </c:pt>
                <c:pt idx="22">
                  <c:v>1137676</c:v>
                </c:pt>
                <c:pt idx="23">
                  <c:v>731959</c:v>
                </c:pt>
                <c:pt idx="24">
                  <c:v>7982616</c:v>
                </c:pt>
                <c:pt idx="25">
                  <c:v>5273251</c:v>
                </c:pt>
                <c:pt idx="26">
                  <c:v>552709</c:v>
                </c:pt>
                <c:pt idx="27">
                  <c:v>264081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27-4499-B933-797217E2EE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073191"/>
        <c:axId val="45954563"/>
      </c:barChart>
      <c:catAx>
        <c:axId val="3807319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954563"/>
        <c:crosses val="autoZero"/>
        <c:auto val="1"/>
        <c:lblAlgn val="ctr"/>
        <c:lblOffset val="100"/>
        <c:noMultiLvlLbl val="0"/>
      </c:catAx>
      <c:valAx>
        <c:axId val="4595456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07319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GL'!$E$7:$E$34</c:f>
              <c:numCache>
                <c:formatCode>#,##0</c:formatCode>
                <c:ptCount val="28"/>
                <c:pt idx="0">
                  <c:v>1807707</c:v>
                </c:pt>
                <c:pt idx="1">
                  <c:v>2000</c:v>
                </c:pt>
                <c:pt idx="2">
                  <c:v>12032</c:v>
                </c:pt>
                <c:pt idx="3">
                  <c:v>99189</c:v>
                </c:pt>
                <c:pt idx="4">
                  <c:v>3839547</c:v>
                </c:pt>
                <c:pt idx="5">
                  <c:v>18088</c:v>
                </c:pt>
                <c:pt idx="6">
                  <c:v>30992</c:v>
                </c:pt>
                <c:pt idx="7">
                  <c:v>2418529</c:v>
                </c:pt>
                <c:pt idx="8">
                  <c:v>5434645</c:v>
                </c:pt>
                <c:pt idx="9">
                  <c:v>6334705</c:v>
                </c:pt>
                <c:pt idx="10">
                  <c:v>2054532</c:v>
                </c:pt>
                <c:pt idx="11">
                  <c:v>125767</c:v>
                </c:pt>
                <c:pt idx="12">
                  <c:v>704395</c:v>
                </c:pt>
                <c:pt idx="13">
                  <c:v>376831</c:v>
                </c:pt>
                <c:pt idx="14">
                  <c:v>4050925</c:v>
                </c:pt>
                <c:pt idx="15">
                  <c:v>370058</c:v>
                </c:pt>
                <c:pt idx="16">
                  <c:v>12659</c:v>
                </c:pt>
                <c:pt idx="17">
                  <c:v>0</c:v>
                </c:pt>
                <c:pt idx="18">
                  <c:v>0</c:v>
                </c:pt>
                <c:pt idx="19">
                  <c:v>204552</c:v>
                </c:pt>
                <c:pt idx="20">
                  <c:v>0</c:v>
                </c:pt>
                <c:pt idx="21">
                  <c:v>140113</c:v>
                </c:pt>
                <c:pt idx="22">
                  <c:v>56912</c:v>
                </c:pt>
                <c:pt idx="23">
                  <c:v>124513</c:v>
                </c:pt>
                <c:pt idx="24">
                  <c:v>4608712</c:v>
                </c:pt>
                <c:pt idx="25">
                  <c:v>893609</c:v>
                </c:pt>
                <c:pt idx="26">
                  <c:v>6435</c:v>
                </c:pt>
                <c:pt idx="27">
                  <c:v>111520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C8-4F74-BE81-C0A245656C10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GL'!$D$7:$D$34</c:f>
              <c:numCache>
                <c:formatCode>#,##0</c:formatCode>
                <c:ptCount val="28"/>
                <c:pt idx="0">
                  <c:v>1971997</c:v>
                </c:pt>
                <c:pt idx="1">
                  <c:v>5201</c:v>
                </c:pt>
                <c:pt idx="2">
                  <c:v>27721</c:v>
                </c:pt>
                <c:pt idx="3">
                  <c:v>79347</c:v>
                </c:pt>
                <c:pt idx="4">
                  <c:v>4265976</c:v>
                </c:pt>
                <c:pt idx="5">
                  <c:v>16541</c:v>
                </c:pt>
                <c:pt idx="6">
                  <c:v>121259</c:v>
                </c:pt>
                <c:pt idx="7">
                  <c:v>1888954</c:v>
                </c:pt>
                <c:pt idx="8">
                  <c:v>5808305</c:v>
                </c:pt>
                <c:pt idx="9">
                  <c:v>6620666</c:v>
                </c:pt>
                <c:pt idx="10">
                  <c:v>1932138</c:v>
                </c:pt>
                <c:pt idx="11">
                  <c:v>89032</c:v>
                </c:pt>
                <c:pt idx="12">
                  <c:v>618181</c:v>
                </c:pt>
                <c:pt idx="13">
                  <c:v>364297</c:v>
                </c:pt>
                <c:pt idx="14">
                  <c:v>4650566</c:v>
                </c:pt>
                <c:pt idx="15">
                  <c:v>492811</c:v>
                </c:pt>
                <c:pt idx="16">
                  <c:v>25209</c:v>
                </c:pt>
                <c:pt idx="17">
                  <c:v>0</c:v>
                </c:pt>
                <c:pt idx="18">
                  <c:v>0</c:v>
                </c:pt>
                <c:pt idx="19">
                  <c:v>328208</c:v>
                </c:pt>
                <c:pt idx="20">
                  <c:v>0</c:v>
                </c:pt>
                <c:pt idx="21">
                  <c:v>109964</c:v>
                </c:pt>
                <c:pt idx="22">
                  <c:v>60209</c:v>
                </c:pt>
                <c:pt idx="23">
                  <c:v>187679</c:v>
                </c:pt>
                <c:pt idx="24">
                  <c:v>4765635</c:v>
                </c:pt>
                <c:pt idx="25">
                  <c:v>848771</c:v>
                </c:pt>
                <c:pt idx="26">
                  <c:v>9000</c:v>
                </c:pt>
                <c:pt idx="27">
                  <c:v>103803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C8-4F74-BE81-C0A245656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8840456"/>
        <c:axId val="2618782"/>
      </c:barChart>
      <c:catAx>
        <c:axId val="4884045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18782"/>
        <c:crosses val="autoZero"/>
        <c:auto val="1"/>
        <c:lblAlgn val="ctr"/>
        <c:lblOffset val="100"/>
        <c:noMultiLvlLbl val="0"/>
      </c:catAx>
      <c:valAx>
        <c:axId val="261878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84045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GS'!$E$7:$E$34</c:f>
              <c:numCache>
                <c:formatCode>#,##0</c:formatCode>
                <c:ptCount val="28"/>
                <c:pt idx="0">
                  <c:v>895386</c:v>
                </c:pt>
                <c:pt idx="1">
                  <c:v>217634</c:v>
                </c:pt>
                <c:pt idx="2">
                  <c:v>85672</c:v>
                </c:pt>
                <c:pt idx="3">
                  <c:v>455842</c:v>
                </c:pt>
                <c:pt idx="4">
                  <c:v>66219</c:v>
                </c:pt>
                <c:pt idx="5">
                  <c:v>318823</c:v>
                </c:pt>
                <c:pt idx="6">
                  <c:v>26240</c:v>
                </c:pt>
                <c:pt idx="7">
                  <c:v>807063</c:v>
                </c:pt>
                <c:pt idx="8">
                  <c:v>679706</c:v>
                </c:pt>
                <c:pt idx="9">
                  <c:v>1628013</c:v>
                </c:pt>
                <c:pt idx="10">
                  <c:v>2121206</c:v>
                </c:pt>
                <c:pt idx="11">
                  <c:v>0</c:v>
                </c:pt>
                <c:pt idx="12">
                  <c:v>686338</c:v>
                </c:pt>
                <c:pt idx="13">
                  <c:v>3404565</c:v>
                </c:pt>
                <c:pt idx="14">
                  <c:v>978225</c:v>
                </c:pt>
                <c:pt idx="15">
                  <c:v>116472</c:v>
                </c:pt>
                <c:pt idx="16">
                  <c:v>252404</c:v>
                </c:pt>
                <c:pt idx="17">
                  <c:v>378311</c:v>
                </c:pt>
                <c:pt idx="18">
                  <c:v>0</c:v>
                </c:pt>
                <c:pt idx="19">
                  <c:v>50080</c:v>
                </c:pt>
                <c:pt idx="20">
                  <c:v>303207</c:v>
                </c:pt>
                <c:pt idx="21">
                  <c:v>54236</c:v>
                </c:pt>
                <c:pt idx="22">
                  <c:v>611759</c:v>
                </c:pt>
                <c:pt idx="23">
                  <c:v>515474</c:v>
                </c:pt>
                <c:pt idx="24">
                  <c:v>2182912</c:v>
                </c:pt>
                <c:pt idx="25">
                  <c:v>648450</c:v>
                </c:pt>
                <c:pt idx="26">
                  <c:v>17462</c:v>
                </c:pt>
                <c:pt idx="27">
                  <c:v>56553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83-4921-B2B9-94A84EA41A2B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GS'!$D$7:$D$34</c:f>
              <c:numCache>
                <c:formatCode>#,##0</c:formatCode>
                <c:ptCount val="28"/>
                <c:pt idx="0">
                  <c:v>1002680</c:v>
                </c:pt>
                <c:pt idx="1">
                  <c:v>323709</c:v>
                </c:pt>
                <c:pt idx="2">
                  <c:v>86049</c:v>
                </c:pt>
                <c:pt idx="3">
                  <c:v>484910</c:v>
                </c:pt>
                <c:pt idx="4">
                  <c:v>42624</c:v>
                </c:pt>
                <c:pt idx="5">
                  <c:v>391474</c:v>
                </c:pt>
                <c:pt idx="6">
                  <c:v>32790</c:v>
                </c:pt>
                <c:pt idx="7">
                  <c:v>875500</c:v>
                </c:pt>
                <c:pt idx="8">
                  <c:v>654253</c:v>
                </c:pt>
                <c:pt idx="9">
                  <c:v>1705803</c:v>
                </c:pt>
                <c:pt idx="10">
                  <c:v>1874065</c:v>
                </c:pt>
                <c:pt idx="11">
                  <c:v>0</c:v>
                </c:pt>
                <c:pt idx="12">
                  <c:v>763505</c:v>
                </c:pt>
                <c:pt idx="13">
                  <c:v>2261238</c:v>
                </c:pt>
                <c:pt idx="14">
                  <c:v>1046409</c:v>
                </c:pt>
                <c:pt idx="15">
                  <c:v>70678</c:v>
                </c:pt>
                <c:pt idx="16">
                  <c:v>402350</c:v>
                </c:pt>
                <c:pt idx="17">
                  <c:v>400708</c:v>
                </c:pt>
                <c:pt idx="18">
                  <c:v>0</c:v>
                </c:pt>
                <c:pt idx="19">
                  <c:v>47438</c:v>
                </c:pt>
                <c:pt idx="20">
                  <c:v>217504</c:v>
                </c:pt>
                <c:pt idx="21">
                  <c:v>42735</c:v>
                </c:pt>
                <c:pt idx="22">
                  <c:v>807658</c:v>
                </c:pt>
                <c:pt idx="23">
                  <c:v>452201</c:v>
                </c:pt>
                <c:pt idx="24">
                  <c:v>2863017</c:v>
                </c:pt>
                <c:pt idx="25">
                  <c:v>625539</c:v>
                </c:pt>
                <c:pt idx="26">
                  <c:v>21724</c:v>
                </c:pt>
                <c:pt idx="27">
                  <c:v>74640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83-4921-B2B9-94A84EA41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3015"/>
        <c:axId val="4852175"/>
      </c:barChart>
      <c:catAx>
        <c:axId val="6301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52175"/>
        <c:crosses val="autoZero"/>
        <c:auto val="1"/>
        <c:lblAlgn val="ctr"/>
        <c:lblOffset val="100"/>
        <c:noMultiLvlLbl val="0"/>
      </c:catAx>
      <c:valAx>
        <c:axId val="485217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01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Líquidos!$E$7:$E$34</c:f>
              <c:numCache>
                <c:formatCode>#,##0</c:formatCode>
                <c:ptCount val="28"/>
                <c:pt idx="0">
                  <c:v>2968094</c:v>
                </c:pt>
                <c:pt idx="1">
                  <c:v>17039</c:v>
                </c:pt>
                <c:pt idx="2">
                  <c:v>26263</c:v>
                </c:pt>
                <c:pt idx="3">
                  <c:v>214278</c:v>
                </c:pt>
                <c:pt idx="4">
                  <c:v>9638815</c:v>
                </c:pt>
                <c:pt idx="5">
                  <c:v>244622</c:v>
                </c:pt>
                <c:pt idx="6">
                  <c:v>442992</c:v>
                </c:pt>
                <c:pt idx="7">
                  <c:v>4903687</c:v>
                </c:pt>
                <c:pt idx="8">
                  <c:v>6826822</c:v>
                </c:pt>
                <c:pt idx="9">
                  <c:v>8530432</c:v>
                </c:pt>
                <c:pt idx="10">
                  <c:v>3007870</c:v>
                </c:pt>
                <c:pt idx="11">
                  <c:v>215951</c:v>
                </c:pt>
                <c:pt idx="12">
                  <c:v>759903</c:v>
                </c:pt>
                <c:pt idx="13">
                  <c:v>541187</c:v>
                </c:pt>
                <c:pt idx="14">
                  <c:v>7281251</c:v>
                </c:pt>
                <c:pt idx="15">
                  <c:v>3465546</c:v>
                </c:pt>
                <c:pt idx="16">
                  <c:v>38044</c:v>
                </c:pt>
                <c:pt idx="17">
                  <c:v>0</c:v>
                </c:pt>
                <c:pt idx="18">
                  <c:v>21196</c:v>
                </c:pt>
                <c:pt idx="19">
                  <c:v>425601</c:v>
                </c:pt>
                <c:pt idx="20">
                  <c:v>0</c:v>
                </c:pt>
                <c:pt idx="21">
                  <c:v>1194628</c:v>
                </c:pt>
                <c:pt idx="22">
                  <c:v>69257</c:v>
                </c:pt>
                <c:pt idx="23">
                  <c:v>138473</c:v>
                </c:pt>
                <c:pt idx="24">
                  <c:v>6373058</c:v>
                </c:pt>
                <c:pt idx="25">
                  <c:v>1231935</c:v>
                </c:pt>
                <c:pt idx="26">
                  <c:v>6435</c:v>
                </c:pt>
                <c:pt idx="27">
                  <c:v>111520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2-4C19-B9CE-87D70C8FD9E3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Líquidos!$D$7:$D$34</c:f>
              <c:numCache>
                <c:formatCode>#,##0</c:formatCode>
                <c:ptCount val="28"/>
                <c:pt idx="0">
                  <c:v>3353732</c:v>
                </c:pt>
                <c:pt idx="1">
                  <c:v>22109</c:v>
                </c:pt>
                <c:pt idx="2">
                  <c:v>63268</c:v>
                </c:pt>
                <c:pt idx="3">
                  <c:v>220694</c:v>
                </c:pt>
                <c:pt idx="4">
                  <c:v>10107526</c:v>
                </c:pt>
                <c:pt idx="5">
                  <c:v>168455</c:v>
                </c:pt>
                <c:pt idx="6">
                  <c:v>418512</c:v>
                </c:pt>
                <c:pt idx="7">
                  <c:v>4021258</c:v>
                </c:pt>
                <c:pt idx="8">
                  <c:v>7612275</c:v>
                </c:pt>
                <c:pt idx="9">
                  <c:v>9168185</c:v>
                </c:pt>
                <c:pt idx="10">
                  <c:v>2940277</c:v>
                </c:pt>
                <c:pt idx="11">
                  <c:v>160656</c:v>
                </c:pt>
                <c:pt idx="12">
                  <c:v>660647</c:v>
                </c:pt>
                <c:pt idx="13">
                  <c:v>511307</c:v>
                </c:pt>
                <c:pt idx="14">
                  <c:v>8327795</c:v>
                </c:pt>
                <c:pt idx="15">
                  <c:v>2696699</c:v>
                </c:pt>
                <c:pt idx="16">
                  <c:v>47649</c:v>
                </c:pt>
                <c:pt idx="17">
                  <c:v>0</c:v>
                </c:pt>
                <c:pt idx="18">
                  <c:v>20851</c:v>
                </c:pt>
                <c:pt idx="19">
                  <c:v>443108</c:v>
                </c:pt>
                <c:pt idx="20">
                  <c:v>0</c:v>
                </c:pt>
                <c:pt idx="21">
                  <c:v>1411364</c:v>
                </c:pt>
                <c:pt idx="22">
                  <c:v>62856</c:v>
                </c:pt>
                <c:pt idx="23">
                  <c:v>194015</c:v>
                </c:pt>
                <c:pt idx="24">
                  <c:v>6865551</c:v>
                </c:pt>
                <c:pt idx="25">
                  <c:v>1250289</c:v>
                </c:pt>
                <c:pt idx="26">
                  <c:v>9000</c:v>
                </c:pt>
                <c:pt idx="27">
                  <c:v>103803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2-4C19-B9CE-87D70C8FD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1193606"/>
        <c:axId val="46145739"/>
      </c:barChart>
      <c:catAx>
        <c:axId val="5119360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145739"/>
        <c:crosses val="autoZero"/>
        <c:auto val="1"/>
        <c:lblAlgn val="ctr"/>
        <c:lblOffset val="100"/>
        <c:noMultiLvlLbl val="0"/>
      </c:catAx>
      <c:valAx>
        <c:axId val="4614573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19360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MG'!$E$7:$E$34</c:f>
              <c:numCache>
                <c:formatCode>#,##0</c:formatCode>
                <c:ptCount val="28"/>
                <c:pt idx="0">
                  <c:v>91558</c:v>
                </c:pt>
                <c:pt idx="1">
                  <c:v>72898</c:v>
                </c:pt>
                <c:pt idx="2">
                  <c:v>212036</c:v>
                </c:pt>
                <c:pt idx="3">
                  <c:v>22355</c:v>
                </c:pt>
                <c:pt idx="4">
                  <c:v>1984450</c:v>
                </c:pt>
                <c:pt idx="5">
                  <c:v>20272</c:v>
                </c:pt>
                <c:pt idx="6">
                  <c:v>3208</c:v>
                </c:pt>
                <c:pt idx="7">
                  <c:v>2751357</c:v>
                </c:pt>
                <c:pt idx="8">
                  <c:v>1188018</c:v>
                </c:pt>
                <c:pt idx="9">
                  <c:v>155859</c:v>
                </c:pt>
                <c:pt idx="10">
                  <c:v>34478</c:v>
                </c:pt>
                <c:pt idx="11">
                  <c:v>445</c:v>
                </c:pt>
                <c:pt idx="12">
                  <c:v>24873</c:v>
                </c:pt>
                <c:pt idx="13">
                  <c:v>181022</c:v>
                </c:pt>
                <c:pt idx="14">
                  <c:v>30935</c:v>
                </c:pt>
                <c:pt idx="15">
                  <c:v>142583</c:v>
                </c:pt>
                <c:pt idx="16">
                  <c:v>50570</c:v>
                </c:pt>
                <c:pt idx="17">
                  <c:v>144189</c:v>
                </c:pt>
                <c:pt idx="18">
                  <c:v>0</c:v>
                </c:pt>
                <c:pt idx="19">
                  <c:v>119373</c:v>
                </c:pt>
                <c:pt idx="20">
                  <c:v>438048</c:v>
                </c:pt>
                <c:pt idx="21">
                  <c:v>201889</c:v>
                </c:pt>
                <c:pt idx="22">
                  <c:v>295138</c:v>
                </c:pt>
                <c:pt idx="23">
                  <c:v>58698</c:v>
                </c:pt>
                <c:pt idx="24">
                  <c:v>329285</c:v>
                </c:pt>
                <c:pt idx="25">
                  <c:v>4109153</c:v>
                </c:pt>
                <c:pt idx="26">
                  <c:v>543543</c:v>
                </c:pt>
                <c:pt idx="27">
                  <c:v>95872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FA-42F4-9F57-1C93202ABC62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MG'!$D$7:$D$34</c:f>
              <c:numCache>
                <c:formatCode>#,##0</c:formatCode>
                <c:ptCount val="28"/>
                <c:pt idx="0">
                  <c:v>134696</c:v>
                </c:pt>
                <c:pt idx="1">
                  <c:v>43363</c:v>
                </c:pt>
                <c:pt idx="2">
                  <c:v>173659</c:v>
                </c:pt>
                <c:pt idx="3">
                  <c:v>125426</c:v>
                </c:pt>
                <c:pt idx="4">
                  <c:v>1956597</c:v>
                </c:pt>
                <c:pt idx="5">
                  <c:v>13163</c:v>
                </c:pt>
                <c:pt idx="6">
                  <c:v>4144</c:v>
                </c:pt>
                <c:pt idx="7">
                  <c:v>2576508</c:v>
                </c:pt>
                <c:pt idx="8">
                  <c:v>1209525</c:v>
                </c:pt>
                <c:pt idx="9">
                  <c:v>141127</c:v>
                </c:pt>
                <c:pt idx="10">
                  <c:v>58064</c:v>
                </c:pt>
                <c:pt idx="11">
                  <c:v>1057</c:v>
                </c:pt>
                <c:pt idx="12">
                  <c:v>33358</c:v>
                </c:pt>
                <c:pt idx="13">
                  <c:v>288675</c:v>
                </c:pt>
                <c:pt idx="14">
                  <c:v>57796</c:v>
                </c:pt>
                <c:pt idx="15">
                  <c:v>135451</c:v>
                </c:pt>
                <c:pt idx="16">
                  <c:v>65167</c:v>
                </c:pt>
                <c:pt idx="17">
                  <c:v>111466</c:v>
                </c:pt>
                <c:pt idx="18">
                  <c:v>11</c:v>
                </c:pt>
                <c:pt idx="19">
                  <c:v>103003</c:v>
                </c:pt>
                <c:pt idx="20">
                  <c:v>466416</c:v>
                </c:pt>
                <c:pt idx="21">
                  <c:v>116572</c:v>
                </c:pt>
                <c:pt idx="22">
                  <c:v>269809</c:v>
                </c:pt>
                <c:pt idx="23">
                  <c:v>92079</c:v>
                </c:pt>
                <c:pt idx="24">
                  <c:v>353964</c:v>
                </c:pt>
                <c:pt idx="25">
                  <c:v>3798941</c:v>
                </c:pt>
                <c:pt idx="26">
                  <c:v>521985</c:v>
                </c:pt>
                <c:pt idx="27">
                  <c:v>85638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FA-42F4-9F57-1C93202ABC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3240529"/>
        <c:axId val="37682555"/>
      </c:barChart>
      <c:catAx>
        <c:axId val="6324052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682555"/>
        <c:crosses val="autoZero"/>
        <c:auto val="1"/>
        <c:lblAlgn val="ctr"/>
        <c:lblOffset val="100"/>
        <c:noMultiLvlLbl val="0"/>
      </c:catAx>
      <c:valAx>
        <c:axId val="3768255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24052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72500000000000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total'!$E$7:$E$34</c:f>
              <c:numCache>
                <c:formatCode>#,##0</c:formatCode>
                <c:ptCount val="28"/>
                <c:pt idx="0">
                  <c:v>754549</c:v>
                </c:pt>
                <c:pt idx="1">
                  <c:v>133661</c:v>
                </c:pt>
                <c:pt idx="2">
                  <c:v>1171791</c:v>
                </c:pt>
                <c:pt idx="3">
                  <c:v>790492</c:v>
                </c:pt>
                <c:pt idx="4">
                  <c:v>2889394</c:v>
                </c:pt>
                <c:pt idx="5">
                  <c:v>313396</c:v>
                </c:pt>
                <c:pt idx="6">
                  <c:v>1740</c:v>
                </c:pt>
                <c:pt idx="7">
                  <c:v>3832224</c:v>
                </c:pt>
                <c:pt idx="8">
                  <c:v>2675628</c:v>
                </c:pt>
                <c:pt idx="9">
                  <c:v>2295090</c:v>
                </c:pt>
                <c:pt idx="10">
                  <c:v>962184</c:v>
                </c:pt>
                <c:pt idx="11">
                  <c:v>4537</c:v>
                </c:pt>
                <c:pt idx="12">
                  <c:v>533367</c:v>
                </c:pt>
                <c:pt idx="13">
                  <c:v>1186034</c:v>
                </c:pt>
                <c:pt idx="14">
                  <c:v>1717561</c:v>
                </c:pt>
                <c:pt idx="15">
                  <c:v>428551</c:v>
                </c:pt>
                <c:pt idx="16">
                  <c:v>157512</c:v>
                </c:pt>
                <c:pt idx="17">
                  <c:v>189822</c:v>
                </c:pt>
                <c:pt idx="18">
                  <c:v>0</c:v>
                </c:pt>
                <c:pt idx="19">
                  <c:v>230056</c:v>
                </c:pt>
                <c:pt idx="20">
                  <c:v>351329</c:v>
                </c:pt>
                <c:pt idx="21">
                  <c:v>103141</c:v>
                </c:pt>
                <c:pt idx="22">
                  <c:v>907316</c:v>
                </c:pt>
                <c:pt idx="23">
                  <c:v>260836</c:v>
                </c:pt>
                <c:pt idx="24">
                  <c:v>1214525</c:v>
                </c:pt>
                <c:pt idx="25">
                  <c:v>4855458</c:v>
                </c:pt>
                <c:pt idx="26">
                  <c:v>620716</c:v>
                </c:pt>
                <c:pt idx="27">
                  <c:v>101812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1C-4736-BD01-2C43F2EE0700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total'!$D$7:$D$34</c:f>
              <c:numCache>
                <c:formatCode>#,##0</c:formatCode>
                <c:ptCount val="28"/>
                <c:pt idx="0">
                  <c:v>927208</c:v>
                </c:pt>
                <c:pt idx="1">
                  <c:v>320902</c:v>
                </c:pt>
                <c:pt idx="2">
                  <c:v>1005412</c:v>
                </c:pt>
                <c:pt idx="3">
                  <c:v>576951</c:v>
                </c:pt>
                <c:pt idx="4">
                  <c:v>3128393</c:v>
                </c:pt>
                <c:pt idx="5">
                  <c:v>217110</c:v>
                </c:pt>
                <c:pt idx="6">
                  <c:v>3520</c:v>
                </c:pt>
                <c:pt idx="7">
                  <c:v>3775617</c:v>
                </c:pt>
                <c:pt idx="8">
                  <c:v>2832392</c:v>
                </c:pt>
                <c:pt idx="9">
                  <c:v>2935070</c:v>
                </c:pt>
                <c:pt idx="10">
                  <c:v>1022843</c:v>
                </c:pt>
                <c:pt idx="11">
                  <c:v>0</c:v>
                </c:pt>
                <c:pt idx="12">
                  <c:v>528911</c:v>
                </c:pt>
                <c:pt idx="13">
                  <c:v>997852</c:v>
                </c:pt>
                <c:pt idx="14">
                  <c:v>2226908</c:v>
                </c:pt>
                <c:pt idx="15">
                  <c:v>124743</c:v>
                </c:pt>
                <c:pt idx="16">
                  <c:v>163229</c:v>
                </c:pt>
                <c:pt idx="17">
                  <c:v>226013</c:v>
                </c:pt>
                <c:pt idx="18">
                  <c:v>0</c:v>
                </c:pt>
                <c:pt idx="19">
                  <c:v>230206</c:v>
                </c:pt>
                <c:pt idx="20">
                  <c:v>384790</c:v>
                </c:pt>
                <c:pt idx="21">
                  <c:v>128432</c:v>
                </c:pt>
                <c:pt idx="22">
                  <c:v>830512</c:v>
                </c:pt>
                <c:pt idx="23">
                  <c:v>173485</c:v>
                </c:pt>
                <c:pt idx="24">
                  <c:v>1271460</c:v>
                </c:pt>
                <c:pt idx="25">
                  <c:v>4674415</c:v>
                </c:pt>
                <c:pt idx="26">
                  <c:v>642512</c:v>
                </c:pt>
                <c:pt idx="27">
                  <c:v>112432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1C-4736-BD01-2C43F2EE0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875590"/>
        <c:axId val="14460896"/>
      </c:barChart>
      <c:catAx>
        <c:axId val="1587559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460896"/>
        <c:crosses val="autoZero"/>
        <c:auto val="1"/>
        <c:lblAlgn val="ctr"/>
        <c:lblOffset val="100"/>
        <c:noMultiLvlLbl val="0"/>
      </c:catAx>
      <c:valAx>
        <c:axId val="1446089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87559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GL'!$E$7:$E$34</c:f>
              <c:numCache>
                <c:formatCode>#,##0</c:formatCode>
                <c:ptCount val="28"/>
                <c:pt idx="0">
                  <c:v>505855</c:v>
                </c:pt>
                <c:pt idx="1">
                  <c:v>4</c:v>
                </c:pt>
                <c:pt idx="2">
                  <c:v>14231</c:v>
                </c:pt>
                <c:pt idx="3">
                  <c:v>71070</c:v>
                </c:pt>
                <c:pt idx="4">
                  <c:v>994763</c:v>
                </c:pt>
                <c:pt idx="5">
                  <c:v>4009</c:v>
                </c:pt>
                <c:pt idx="6">
                  <c:v>0</c:v>
                </c:pt>
                <c:pt idx="7">
                  <c:v>94623</c:v>
                </c:pt>
                <c:pt idx="8">
                  <c:v>958223</c:v>
                </c:pt>
                <c:pt idx="9">
                  <c:v>1489233</c:v>
                </c:pt>
                <c:pt idx="10">
                  <c:v>372147</c:v>
                </c:pt>
                <c:pt idx="11">
                  <c:v>4498</c:v>
                </c:pt>
                <c:pt idx="12">
                  <c:v>38919</c:v>
                </c:pt>
                <c:pt idx="13">
                  <c:v>21135</c:v>
                </c:pt>
                <c:pt idx="14">
                  <c:v>1087132</c:v>
                </c:pt>
                <c:pt idx="15">
                  <c:v>65898</c:v>
                </c:pt>
                <c:pt idx="16">
                  <c:v>12800</c:v>
                </c:pt>
                <c:pt idx="17">
                  <c:v>0</c:v>
                </c:pt>
                <c:pt idx="18">
                  <c:v>0</c:v>
                </c:pt>
                <c:pt idx="19">
                  <c:v>3577</c:v>
                </c:pt>
                <c:pt idx="20">
                  <c:v>0</c:v>
                </c:pt>
                <c:pt idx="21">
                  <c:v>39466</c:v>
                </c:pt>
                <c:pt idx="22">
                  <c:v>7012</c:v>
                </c:pt>
                <c:pt idx="23">
                  <c:v>0</c:v>
                </c:pt>
                <c:pt idx="24">
                  <c:v>951665</c:v>
                </c:pt>
                <c:pt idx="25">
                  <c:v>57949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D2-4225-AA6B-019C502AC4B8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GL'!$D$7:$D$34</c:f>
              <c:numCache>
                <c:formatCode>#,##0</c:formatCode>
                <c:ptCount val="28"/>
                <c:pt idx="0">
                  <c:v>663311</c:v>
                </c:pt>
                <c:pt idx="1">
                  <c:v>3393</c:v>
                </c:pt>
                <c:pt idx="2">
                  <c:v>35547</c:v>
                </c:pt>
                <c:pt idx="3">
                  <c:v>77014</c:v>
                </c:pt>
                <c:pt idx="4">
                  <c:v>1462281</c:v>
                </c:pt>
                <c:pt idx="5">
                  <c:v>3004</c:v>
                </c:pt>
                <c:pt idx="6">
                  <c:v>0</c:v>
                </c:pt>
                <c:pt idx="7">
                  <c:v>176164</c:v>
                </c:pt>
                <c:pt idx="8">
                  <c:v>1258607</c:v>
                </c:pt>
                <c:pt idx="9">
                  <c:v>1767359</c:v>
                </c:pt>
                <c:pt idx="10">
                  <c:v>503986</c:v>
                </c:pt>
                <c:pt idx="11">
                  <c:v>0</c:v>
                </c:pt>
                <c:pt idx="12">
                  <c:v>21645</c:v>
                </c:pt>
                <c:pt idx="13">
                  <c:v>31508</c:v>
                </c:pt>
                <c:pt idx="14">
                  <c:v>1594052</c:v>
                </c:pt>
                <c:pt idx="15">
                  <c:v>48803</c:v>
                </c:pt>
                <c:pt idx="16">
                  <c:v>11955</c:v>
                </c:pt>
                <c:pt idx="17">
                  <c:v>0</c:v>
                </c:pt>
                <c:pt idx="18">
                  <c:v>0</c:v>
                </c:pt>
                <c:pt idx="19">
                  <c:v>3457</c:v>
                </c:pt>
                <c:pt idx="20">
                  <c:v>0</c:v>
                </c:pt>
                <c:pt idx="21">
                  <c:v>89686</c:v>
                </c:pt>
                <c:pt idx="22">
                  <c:v>2368</c:v>
                </c:pt>
                <c:pt idx="23">
                  <c:v>0</c:v>
                </c:pt>
                <c:pt idx="24">
                  <c:v>989774</c:v>
                </c:pt>
                <c:pt idx="25">
                  <c:v>76990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D2-4225-AA6B-019C502AC4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1766195"/>
        <c:axId val="61880420"/>
      </c:barChart>
      <c:catAx>
        <c:axId val="4176619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880420"/>
        <c:crosses val="autoZero"/>
        <c:auto val="1"/>
        <c:lblAlgn val="ctr"/>
        <c:lblOffset val="100"/>
        <c:noMultiLvlLbl val="0"/>
      </c:catAx>
      <c:valAx>
        <c:axId val="6188042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76619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GS'!$E$7:$E$34</c:f>
              <c:numCache>
                <c:formatCode>#,##0</c:formatCode>
                <c:ptCount val="28"/>
                <c:pt idx="0">
                  <c:v>220947</c:v>
                </c:pt>
                <c:pt idx="1">
                  <c:v>98272</c:v>
                </c:pt>
                <c:pt idx="2">
                  <c:v>1000203</c:v>
                </c:pt>
                <c:pt idx="3">
                  <c:v>317442</c:v>
                </c:pt>
                <c:pt idx="4">
                  <c:v>5140</c:v>
                </c:pt>
                <c:pt idx="5">
                  <c:v>194371</c:v>
                </c:pt>
                <c:pt idx="6">
                  <c:v>20</c:v>
                </c:pt>
                <c:pt idx="7">
                  <c:v>391837</c:v>
                </c:pt>
                <c:pt idx="8">
                  <c:v>723681</c:v>
                </c:pt>
                <c:pt idx="9">
                  <c:v>699184</c:v>
                </c:pt>
                <c:pt idx="10">
                  <c:v>327010</c:v>
                </c:pt>
                <c:pt idx="11">
                  <c:v>0</c:v>
                </c:pt>
                <c:pt idx="12">
                  <c:v>299648</c:v>
                </c:pt>
                <c:pt idx="13">
                  <c:v>880521</c:v>
                </c:pt>
                <c:pt idx="14">
                  <c:v>556175</c:v>
                </c:pt>
                <c:pt idx="15">
                  <c:v>14</c:v>
                </c:pt>
                <c:pt idx="16">
                  <c:v>99092</c:v>
                </c:pt>
                <c:pt idx="17">
                  <c:v>2596</c:v>
                </c:pt>
                <c:pt idx="18">
                  <c:v>0</c:v>
                </c:pt>
                <c:pt idx="19">
                  <c:v>197164</c:v>
                </c:pt>
                <c:pt idx="20">
                  <c:v>39638</c:v>
                </c:pt>
                <c:pt idx="21">
                  <c:v>2371</c:v>
                </c:pt>
                <c:pt idx="22">
                  <c:v>353394</c:v>
                </c:pt>
                <c:pt idx="23">
                  <c:v>161141</c:v>
                </c:pt>
                <c:pt idx="24">
                  <c:v>18142</c:v>
                </c:pt>
                <c:pt idx="25">
                  <c:v>187068</c:v>
                </c:pt>
                <c:pt idx="26">
                  <c:v>0</c:v>
                </c:pt>
                <c:pt idx="27">
                  <c:v>14622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5A-4881-A071-05D28A76FD19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GS'!$D$7:$D$34</c:f>
              <c:numCache>
                <c:formatCode>#,##0</c:formatCode>
                <c:ptCount val="28"/>
                <c:pt idx="0">
                  <c:v>226798</c:v>
                </c:pt>
                <c:pt idx="1">
                  <c:v>302551</c:v>
                </c:pt>
                <c:pt idx="2">
                  <c:v>844652</c:v>
                </c:pt>
                <c:pt idx="3">
                  <c:v>246869</c:v>
                </c:pt>
                <c:pt idx="4">
                  <c:v>0</c:v>
                </c:pt>
                <c:pt idx="5">
                  <c:v>135220</c:v>
                </c:pt>
                <c:pt idx="6">
                  <c:v>23</c:v>
                </c:pt>
                <c:pt idx="7">
                  <c:v>494702</c:v>
                </c:pt>
                <c:pt idx="8">
                  <c:v>556801</c:v>
                </c:pt>
                <c:pt idx="9">
                  <c:v>1047440</c:v>
                </c:pt>
                <c:pt idx="10">
                  <c:v>306073</c:v>
                </c:pt>
                <c:pt idx="11">
                  <c:v>0</c:v>
                </c:pt>
                <c:pt idx="12">
                  <c:v>330933</c:v>
                </c:pt>
                <c:pt idx="13">
                  <c:v>658443</c:v>
                </c:pt>
                <c:pt idx="14">
                  <c:v>550213</c:v>
                </c:pt>
                <c:pt idx="15">
                  <c:v>445</c:v>
                </c:pt>
                <c:pt idx="16">
                  <c:v>99564</c:v>
                </c:pt>
                <c:pt idx="17">
                  <c:v>4996</c:v>
                </c:pt>
                <c:pt idx="18">
                  <c:v>0</c:v>
                </c:pt>
                <c:pt idx="19">
                  <c:v>206340</c:v>
                </c:pt>
                <c:pt idx="20">
                  <c:v>37600</c:v>
                </c:pt>
                <c:pt idx="21">
                  <c:v>0</c:v>
                </c:pt>
                <c:pt idx="22">
                  <c:v>337288</c:v>
                </c:pt>
                <c:pt idx="23">
                  <c:v>99397</c:v>
                </c:pt>
                <c:pt idx="24">
                  <c:v>114672</c:v>
                </c:pt>
                <c:pt idx="25">
                  <c:v>186431</c:v>
                </c:pt>
                <c:pt idx="26">
                  <c:v>0</c:v>
                </c:pt>
                <c:pt idx="27">
                  <c:v>29268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5A-4881-A071-05D28A76F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9747172"/>
        <c:axId val="40633427"/>
      </c:barChart>
      <c:catAx>
        <c:axId val="3974717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633427"/>
        <c:crosses val="autoZero"/>
        <c:auto val="1"/>
        <c:lblAlgn val="ctr"/>
        <c:lblOffset val="100"/>
        <c:noMultiLvlLbl val="0"/>
      </c:catAx>
      <c:valAx>
        <c:axId val="4063342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74717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MG'!$E$7:$E$34</c:f>
              <c:numCache>
                <c:formatCode>#,##0</c:formatCode>
                <c:ptCount val="28"/>
                <c:pt idx="0">
                  <c:v>27747</c:v>
                </c:pt>
                <c:pt idx="1">
                  <c:v>35385</c:v>
                </c:pt>
                <c:pt idx="2">
                  <c:v>157357</c:v>
                </c:pt>
                <c:pt idx="3">
                  <c:v>401980</c:v>
                </c:pt>
                <c:pt idx="4">
                  <c:v>1889491</c:v>
                </c:pt>
                <c:pt idx="5">
                  <c:v>115016</c:v>
                </c:pt>
                <c:pt idx="6">
                  <c:v>1720</c:v>
                </c:pt>
                <c:pt idx="7">
                  <c:v>3345764</c:v>
                </c:pt>
                <c:pt idx="8">
                  <c:v>993724</c:v>
                </c:pt>
                <c:pt idx="9">
                  <c:v>106673</c:v>
                </c:pt>
                <c:pt idx="10">
                  <c:v>263027</c:v>
                </c:pt>
                <c:pt idx="11">
                  <c:v>39</c:v>
                </c:pt>
                <c:pt idx="12">
                  <c:v>194800</c:v>
                </c:pt>
                <c:pt idx="13">
                  <c:v>284378</c:v>
                </c:pt>
                <c:pt idx="14">
                  <c:v>74254</c:v>
                </c:pt>
                <c:pt idx="15">
                  <c:v>362639</c:v>
                </c:pt>
                <c:pt idx="16">
                  <c:v>45620</c:v>
                </c:pt>
                <c:pt idx="17">
                  <c:v>187226</c:v>
                </c:pt>
                <c:pt idx="18">
                  <c:v>0</c:v>
                </c:pt>
                <c:pt idx="19">
                  <c:v>29315</c:v>
                </c:pt>
                <c:pt idx="20">
                  <c:v>311691</c:v>
                </c:pt>
                <c:pt idx="21">
                  <c:v>61304</c:v>
                </c:pt>
                <c:pt idx="22">
                  <c:v>546910</c:v>
                </c:pt>
                <c:pt idx="23">
                  <c:v>99695</c:v>
                </c:pt>
                <c:pt idx="24">
                  <c:v>244718</c:v>
                </c:pt>
                <c:pt idx="25">
                  <c:v>4610441</c:v>
                </c:pt>
                <c:pt idx="26">
                  <c:v>620716</c:v>
                </c:pt>
                <c:pt idx="27">
                  <c:v>87190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0E-4E26-B7D4-7939BC5663C4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MG'!$D$7:$D$34</c:f>
              <c:numCache>
                <c:formatCode>#,##0</c:formatCode>
                <c:ptCount val="28"/>
                <c:pt idx="0">
                  <c:v>37099</c:v>
                </c:pt>
                <c:pt idx="1">
                  <c:v>14958</c:v>
                </c:pt>
                <c:pt idx="2">
                  <c:v>125213</c:v>
                </c:pt>
                <c:pt idx="3">
                  <c:v>253068</c:v>
                </c:pt>
                <c:pt idx="4">
                  <c:v>1666112</c:v>
                </c:pt>
                <c:pt idx="5">
                  <c:v>78886</c:v>
                </c:pt>
                <c:pt idx="6">
                  <c:v>3497</c:v>
                </c:pt>
                <c:pt idx="7">
                  <c:v>3104751</c:v>
                </c:pt>
                <c:pt idx="8">
                  <c:v>1016984</c:v>
                </c:pt>
                <c:pt idx="9">
                  <c:v>120271</c:v>
                </c:pt>
                <c:pt idx="10">
                  <c:v>212784</c:v>
                </c:pt>
                <c:pt idx="11">
                  <c:v>0</c:v>
                </c:pt>
                <c:pt idx="12">
                  <c:v>176333</c:v>
                </c:pt>
                <c:pt idx="13">
                  <c:v>307901</c:v>
                </c:pt>
                <c:pt idx="14">
                  <c:v>82643</c:v>
                </c:pt>
                <c:pt idx="15">
                  <c:v>75495</c:v>
                </c:pt>
                <c:pt idx="16">
                  <c:v>51710</c:v>
                </c:pt>
                <c:pt idx="17">
                  <c:v>221017</c:v>
                </c:pt>
                <c:pt idx="18">
                  <c:v>0</c:v>
                </c:pt>
                <c:pt idx="19">
                  <c:v>20409</c:v>
                </c:pt>
                <c:pt idx="20">
                  <c:v>347190</c:v>
                </c:pt>
                <c:pt idx="21">
                  <c:v>38746</c:v>
                </c:pt>
                <c:pt idx="22">
                  <c:v>490856</c:v>
                </c:pt>
                <c:pt idx="23">
                  <c:v>74088</c:v>
                </c:pt>
                <c:pt idx="24">
                  <c:v>167014</c:v>
                </c:pt>
                <c:pt idx="25">
                  <c:v>4410994</c:v>
                </c:pt>
                <c:pt idx="26">
                  <c:v>642512</c:v>
                </c:pt>
                <c:pt idx="27">
                  <c:v>83164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0E-4E26-B7D4-7939BC5663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2523888"/>
        <c:axId val="53113926"/>
      </c:barChart>
      <c:catAx>
        <c:axId val="4252388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113926"/>
        <c:crosses val="autoZero"/>
        <c:auto val="1"/>
        <c:lblAlgn val="ctr"/>
        <c:lblOffset val="100"/>
        <c:noMultiLvlLbl val="0"/>
      </c:catAx>
      <c:valAx>
        <c:axId val="5311392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52388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42954259.036999993</c:v>
              </c:pt>
              <c:pt idx="1">
                <c:v>43827345.092000008</c:v>
              </c:pt>
              <c:pt idx="2">
                <c:v>48128354.592999987</c:v>
              </c:pt>
              <c:pt idx="3">
                <c:v>47559990.522999987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954-4C03-A2BD-40C631B4A74E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45802248.103999987</c:v>
              </c:pt>
              <c:pt idx="1">
                <c:v>43053947.32599999</c:v>
              </c:pt>
              <c:pt idx="2">
                <c:v>47402194.138999999</c:v>
              </c:pt>
              <c:pt idx="3">
                <c:v>49066162.273000002</c:v>
              </c:pt>
              <c:pt idx="4">
                <c:v>51164383.700000003</c:v>
              </c:pt>
              <c:pt idx="5">
                <c:v>47357704.738000013</c:v>
              </c:pt>
              <c:pt idx="6">
                <c:v>47190661.566000007</c:v>
              </c:pt>
              <c:pt idx="7">
                <c:v>46226834.435000002</c:v>
              </c:pt>
              <c:pt idx="8">
                <c:v>45256765.763999999</c:v>
              </c:pt>
              <c:pt idx="9">
                <c:v>46096047.083999991</c:v>
              </c:pt>
              <c:pt idx="10">
                <c:v>44621965.461999997</c:v>
              </c:pt>
              <c:pt idx="11">
                <c:v>44518895.812000006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954-4C03-A2BD-40C631B4A7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96644"/>
        <c:axId val="55770676"/>
      </c:lineChart>
      <c:catAx>
        <c:axId val="769664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770676"/>
        <c:crosses val="autoZero"/>
        <c:auto val="1"/>
        <c:lblAlgn val="ctr"/>
        <c:lblOffset val="100"/>
        <c:noMultiLvlLbl val="0"/>
      </c:catAx>
      <c:valAx>
        <c:axId val="55770676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69664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14038800</c:v>
              </c:pt>
              <c:pt idx="1">
                <c:v>13769742</c:v>
              </c:pt>
              <c:pt idx="2">
                <c:v>15171719</c:v>
              </c:pt>
              <c:pt idx="3">
                <c:v>15714638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5D0-4DD9-91FF-0CE8ED721707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15704313</c:v>
              </c:pt>
              <c:pt idx="1">
                <c:v>14195440</c:v>
              </c:pt>
              <c:pt idx="2">
                <c:v>15149848</c:v>
              </c:pt>
              <c:pt idx="3">
                <c:v>15812280</c:v>
              </c:pt>
              <c:pt idx="4">
                <c:v>15980280</c:v>
              </c:pt>
              <c:pt idx="5">
                <c:v>14978481</c:v>
              </c:pt>
              <c:pt idx="6">
                <c:v>14898329</c:v>
              </c:pt>
              <c:pt idx="7">
                <c:v>15252986</c:v>
              </c:pt>
              <c:pt idx="8">
                <c:v>13846393</c:v>
              </c:pt>
              <c:pt idx="9">
                <c:v>13920528</c:v>
              </c:pt>
              <c:pt idx="10">
                <c:v>14422837</c:v>
              </c:pt>
              <c:pt idx="11">
                <c:v>14626282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5D0-4DD9-91FF-0CE8ED721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724333"/>
        <c:axId val="7072305"/>
      </c:lineChart>
      <c:catAx>
        <c:axId val="2972433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072305"/>
        <c:crosses val="autoZero"/>
        <c:auto val="1"/>
        <c:lblAlgn val="ctr"/>
        <c:lblOffset val="100"/>
        <c:noMultiLvlLbl val="0"/>
      </c:catAx>
      <c:valAx>
        <c:axId val="7072305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724333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6173538</c:v>
              </c:pt>
              <c:pt idx="1">
                <c:v>6804325</c:v>
              </c:pt>
              <c:pt idx="2">
                <c:v>7348948</c:v>
              </c:pt>
              <c:pt idx="3">
                <c:v>6615376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266-492E-AE2D-45BD9CAC8B5F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7525006</c:v>
              </c:pt>
              <c:pt idx="1">
                <c:v>6083667</c:v>
              </c:pt>
              <c:pt idx="2">
                <c:v>6618753</c:v>
              </c:pt>
              <c:pt idx="3">
                <c:v>6989586</c:v>
              </c:pt>
              <c:pt idx="4">
                <c:v>7796176</c:v>
              </c:pt>
              <c:pt idx="5">
                <c:v>6896027</c:v>
              </c:pt>
              <c:pt idx="6">
                <c:v>7253325</c:v>
              </c:pt>
              <c:pt idx="7">
                <c:v>7179789</c:v>
              </c:pt>
              <c:pt idx="8">
                <c:v>7448997</c:v>
              </c:pt>
              <c:pt idx="9">
                <c:v>7099572</c:v>
              </c:pt>
              <c:pt idx="10">
                <c:v>7013469</c:v>
              </c:pt>
              <c:pt idx="11">
                <c:v>6859220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266-492E-AE2D-45BD9CAC8B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031935"/>
        <c:axId val="37144897"/>
      </c:lineChart>
      <c:catAx>
        <c:axId val="5103193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144897"/>
        <c:crosses val="autoZero"/>
        <c:auto val="1"/>
        <c:lblAlgn val="ctr"/>
        <c:lblOffset val="100"/>
        <c:noMultiLvlLbl val="0"/>
      </c:catAx>
      <c:valAx>
        <c:axId val="37144897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03193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21592189</c:v>
              </c:pt>
              <c:pt idx="1">
                <c:v>21974797</c:v>
              </c:pt>
              <c:pt idx="2">
                <c:v>24372870</c:v>
              </c:pt>
              <c:pt idx="3">
                <c:v>23981883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E02-4E6C-B204-153B0B37A369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21203288</c:v>
              </c:pt>
              <c:pt idx="1">
                <c:v>21601259</c:v>
              </c:pt>
              <c:pt idx="2">
                <c:v>24441186</c:v>
              </c:pt>
              <c:pt idx="3">
                <c:v>24783631</c:v>
              </c:pt>
              <c:pt idx="4">
                <c:v>26035637</c:v>
              </c:pt>
              <c:pt idx="5">
                <c:v>24141374</c:v>
              </c:pt>
              <c:pt idx="6">
                <c:v>23713925</c:v>
              </c:pt>
              <c:pt idx="7">
                <c:v>22459861</c:v>
              </c:pt>
              <c:pt idx="8">
                <c:v>22715875</c:v>
              </c:pt>
              <c:pt idx="9">
                <c:v>23689503</c:v>
              </c:pt>
              <c:pt idx="10">
                <c:v>21913756</c:v>
              </c:pt>
              <c:pt idx="11">
                <c:v>21808930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E02-4E6C-B204-153B0B37A3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793158"/>
        <c:axId val="18759097"/>
      </c:lineChart>
      <c:catAx>
        <c:axId val="5079315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759097"/>
        <c:crosses val="autoZero"/>
        <c:auto val="1"/>
        <c:lblAlgn val="ctr"/>
        <c:lblOffset val="100"/>
        <c:noMultiLvlLbl val="0"/>
      </c:catAx>
      <c:valAx>
        <c:axId val="18759097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79315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14973040</c:v>
              </c:pt>
              <c:pt idx="1">
                <c:v>14854688</c:v>
              </c:pt>
              <c:pt idx="2">
                <c:v>16011672</c:v>
              </c:pt>
              <c:pt idx="3">
                <c:v>16487041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909-40B1-A340-9B14D66EFC4B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14680986</c:v>
              </c:pt>
              <c:pt idx="1">
                <c:v>14982710</c:v>
              </c:pt>
              <c:pt idx="2">
                <c:v>16973279</c:v>
              </c:pt>
              <c:pt idx="3">
                <c:v>17086572</c:v>
              </c:pt>
              <c:pt idx="4">
                <c:v>17788782</c:v>
              </c:pt>
              <c:pt idx="5">
                <c:v>16928243</c:v>
              </c:pt>
              <c:pt idx="6">
                <c:v>16329235</c:v>
              </c:pt>
              <c:pt idx="7">
                <c:v>16127623</c:v>
              </c:pt>
              <c:pt idx="8">
                <c:v>15738935</c:v>
              </c:pt>
              <c:pt idx="9">
                <c:v>16295812</c:v>
              </c:pt>
              <c:pt idx="10">
                <c:v>14866761</c:v>
              </c:pt>
              <c:pt idx="11">
                <c:v>15190838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909-40B1-A340-9B14D66EF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80765"/>
        <c:axId val="13732806"/>
      </c:lineChart>
      <c:catAx>
        <c:axId val="1848076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732806"/>
        <c:crosses val="autoZero"/>
        <c:auto val="1"/>
        <c:lblAlgn val="ctr"/>
        <c:lblOffset val="100"/>
        <c:noMultiLvlLbl val="0"/>
      </c:catAx>
      <c:valAx>
        <c:axId val="13732806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480765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Sólidos!$E$7:$E$34</c:f>
              <c:numCache>
                <c:formatCode>#,##0</c:formatCode>
                <c:ptCount val="28"/>
                <c:pt idx="0">
                  <c:v>1275894</c:v>
                </c:pt>
                <c:pt idx="1">
                  <c:v>427742</c:v>
                </c:pt>
                <c:pt idx="2">
                  <c:v>1291868</c:v>
                </c:pt>
                <c:pt idx="3">
                  <c:v>819820</c:v>
                </c:pt>
                <c:pt idx="4">
                  <c:v>121520</c:v>
                </c:pt>
                <c:pt idx="5">
                  <c:v>630544</c:v>
                </c:pt>
                <c:pt idx="6">
                  <c:v>118431</c:v>
                </c:pt>
                <c:pt idx="7">
                  <c:v>1235461</c:v>
                </c:pt>
                <c:pt idx="8">
                  <c:v>1437802</c:v>
                </c:pt>
                <c:pt idx="9">
                  <c:v>2402166</c:v>
                </c:pt>
                <c:pt idx="10">
                  <c:v>2508846</c:v>
                </c:pt>
                <c:pt idx="11">
                  <c:v>2700</c:v>
                </c:pt>
                <c:pt idx="12">
                  <c:v>1058908</c:v>
                </c:pt>
                <c:pt idx="13">
                  <c:v>4754749</c:v>
                </c:pt>
                <c:pt idx="14">
                  <c:v>1701304</c:v>
                </c:pt>
                <c:pt idx="15">
                  <c:v>146607</c:v>
                </c:pt>
                <c:pt idx="16">
                  <c:v>354996</c:v>
                </c:pt>
                <c:pt idx="17">
                  <c:v>380907</c:v>
                </c:pt>
                <c:pt idx="18">
                  <c:v>3600</c:v>
                </c:pt>
                <c:pt idx="19">
                  <c:v>250844</c:v>
                </c:pt>
                <c:pt idx="20">
                  <c:v>342845</c:v>
                </c:pt>
                <c:pt idx="21">
                  <c:v>130791</c:v>
                </c:pt>
                <c:pt idx="22">
                  <c:v>970980</c:v>
                </c:pt>
                <c:pt idx="23">
                  <c:v>719104</c:v>
                </c:pt>
                <c:pt idx="24">
                  <c:v>2810598</c:v>
                </c:pt>
                <c:pt idx="25">
                  <c:v>844924</c:v>
                </c:pt>
                <c:pt idx="26">
                  <c:v>86798</c:v>
                </c:pt>
                <c:pt idx="27">
                  <c:v>111438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1-42E3-ACB5-3B07B6FB803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Sólidos!$D$7:$D$34</c:f>
              <c:numCache>
                <c:formatCode>#,##0</c:formatCode>
                <c:ptCount val="28"/>
                <c:pt idx="0">
                  <c:v>1412407</c:v>
                </c:pt>
                <c:pt idx="1">
                  <c:v>699307</c:v>
                </c:pt>
                <c:pt idx="2">
                  <c:v>1111422</c:v>
                </c:pt>
                <c:pt idx="3">
                  <c:v>792165</c:v>
                </c:pt>
                <c:pt idx="4">
                  <c:v>68910</c:v>
                </c:pt>
                <c:pt idx="5">
                  <c:v>617039</c:v>
                </c:pt>
                <c:pt idx="6">
                  <c:v>116428</c:v>
                </c:pt>
                <c:pt idx="7">
                  <c:v>1396997</c:v>
                </c:pt>
                <c:pt idx="8">
                  <c:v>1253486</c:v>
                </c:pt>
                <c:pt idx="9">
                  <c:v>2925668</c:v>
                </c:pt>
                <c:pt idx="10">
                  <c:v>2241146</c:v>
                </c:pt>
                <c:pt idx="11">
                  <c:v>1426</c:v>
                </c:pt>
                <c:pt idx="12">
                  <c:v>1426556</c:v>
                </c:pt>
                <c:pt idx="13">
                  <c:v>3746262</c:v>
                </c:pt>
                <c:pt idx="14">
                  <c:v>1726049</c:v>
                </c:pt>
                <c:pt idx="15">
                  <c:v>122110</c:v>
                </c:pt>
                <c:pt idx="16">
                  <c:v>540094</c:v>
                </c:pt>
                <c:pt idx="17">
                  <c:v>405704</c:v>
                </c:pt>
                <c:pt idx="18">
                  <c:v>0</c:v>
                </c:pt>
                <c:pt idx="19">
                  <c:v>284204</c:v>
                </c:pt>
                <c:pt idx="20">
                  <c:v>255104</c:v>
                </c:pt>
                <c:pt idx="21">
                  <c:v>95066</c:v>
                </c:pt>
                <c:pt idx="22">
                  <c:v>1160222</c:v>
                </c:pt>
                <c:pt idx="23">
                  <c:v>620562</c:v>
                </c:pt>
                <c:pt idx="24">
                  <c:v>3171640</c:v>
                </c:pt>
                <c:pt idx="25">
                  <c:v>825911</c:v>
                </c:pt>
                <c:pt idx="26">
                  <c:v>76352</c:v>
                </c:pt>
                <c:pt idx="27">
                  <c:v>124775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1-42E3-ACB5-3B07B6FB8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7422688"/>
        <c:axId val="31106700"/>
      </c:barChart>
      <c:catAx>
        <c:axId val="5742268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106700"/>
        <c:crosses val="autoZero"/>
        <c:auto val="1"/>
        <c:lblAlgn val="ctr"/>
        <c:lblOffset val="100"/>
        <c:noMultiLvlLbl val="0"/>
      </c:catAx>
      <c:valAx>
        <c:axId val="3110670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42268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1413515.25</c:v>
              </c:pt>
              <c:pt idx="1">
                <c:v>1417903</c:v>
              </c:pt>
              <c:pt idx="2">
                <c:v>1502434.5</c:v>
              </c:pt>
              <c:pt idx="3">
                <c:v>1574006.25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E57-4A2C-BE86-4E460E9C9508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1348425.5</c:v>
              </c:pt>
              <c:pt idx="1">
                <c:v>1394121.5</c:v>
              </c:pt>
              <c:pt idx="2">
                <c:v>1558968.25</c:v>
              </c:pt>
              <c:pt idx="3">
                <c:v>1575020</c:v>
              </c:pt>
              <c:pt idx="4">
                <c:v>1679442.25</c:v>
              </c:pt>
              <c:pt idx="5">
                <c:v>1589349.5</c:v>
              </c:pt>
              <c:pt idx="6">
                <c:v>1537545.25</c:v>
              </c:pt>
              <c:pt idx="7">
                <c:v>1542783.75</c:v>
              </c:pt>
              <c:pt idx="8">
                <c:v>1502867.5</c:v>
              </c:pt>
              <c:pt idx="9">
                <c:v>1550963</c:v>
              </c:pt>
              <c:pt idx="10">
                <c:v>1422870.5</c:v>
              </c:pt>
              <c:pt idx="11">
                <c:v>1429860.5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E57-4A2C-BE86-4E460E9C95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5516037"/>
        <c:axId val="11570077"/>
      </c:lineChart>
      <c:catAx>
        <c:axId val="6551603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570077"/>
        <c:crosses val="autoZero"/>
        <c:auto val="1"/>
        <c:lblAlgn val="ctr"/>
        <c:lblOffset val="100"/>
        <c:noMultiLvlLbl val="0"/>
      </c:catAx>
      <c:valAx>
        <c:axId val="11570077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516037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-6.2180115275854327E-2</c:v>
              </c:pt>
              <c:pt idx="1">
                <c:v>-2.3347739467804881E-2</c:v>
              </c:pt>
              <c:pt idx="2">
                <c:v>-9.8961308090111944E-3</c:v>
              </c:pt>
              <c:pt idx="3">
                <c:v>-1.5403261837825701E-2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D22-480E-BE62-DC0E14E62BB9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3.813209978445764E-2</c:v>
              </c:pt>
              <c:pt idx="1">
                <c:v>2.5838305418782289E-2</c:v>
              </c:pt>
              <c:pt idx="2">
                <c:v>1.6063493503377439E-2</c:v>
              </c:pt>
              <c:pt idx="3">
                <c:v>2.3664549693952042E-2</c:v>
              </c:pt>
              <c:pt idx="4">
                <c:v>3.5924640040089877E-2</c:v>
              </c:pt>
              <c:pt idx="5">
                <c:v>3.5601150428502759E-2</c:v>
              </c:pt>
              <c:pt idx="6">
                <c:v>3.2583336418716913E-2</c:v>
              </c:pt>
              <c:pt idx="7">
                <c:v>3.2505402499305669E-2</c:v>
              </c:pt>
              <c:pt idx="8">
                <c:v>3.1926992873863913E-2</c:v>
              </c:pt>
              <c:pt idx="9">
                <c:v>3.0806019343518679E-2</c:v>
              </c:pt>
              <c:pt idx="10">
                <c:v>2.7195375934575109E-2</c:v>
              </c:pt>
              <c:pt idx="11">
                <c:v>2.701346167614482E-2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D22-480E-BE62-DC0E14E62B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624355"/>
        <c:axId val="24789253"/>
      </c:lineChart>
      <c:catAx>
        <c:axId val="1862435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789253"/>
        <c:crosses val="autoZero"/>
        <c:auto val="1"/>
        <c:lblAlgn val="ctr"/>
        <c:lblOffset val="100"/>
        <c:noMultiLvlLbl val="0"/>
      </c:catAx>
      <c:valAx>
        <c:axId val="2478925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62435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-0.10605449598463811</c:v>
              </c:pt>
              <c:pt idx="1">
                <c:v>-6.9940744995451998E-2</c:v>
              </c:pt>
              <c:pt idx="2">
                <c:v>-4.5934702063176958E-2</c:v>
              </c:pt>
              <c:pt idx="3">
                <c:v>-3.5604913361123369E-2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D36-4895-B0E2-A2EBB083E9F6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6.10695373169583E-2</c:v>
              </c:pt>
              <c:pt idx="1">
                <c:v>1.638590785274063E-2</c:v>
              </c:pt>
              <c:pt idx="2">
                <c:v>1.544529642925241E-2</c:v>
              </c:pt>
              <c:pt idx="3">
                <c:v>1.2242028669912971E-2</c:v>
              </c:pt>
              <c:pt idx="4">
                <c:v>3.3103738176175179E-2</c:v>
              </c:pt>
              <c:pt idx="5">
                <c:v>4.554890216197105E-2</c:v>
              </c:pt>
              <c:pt idx="6">
                <c:v>3.910029365771539E-2</c:v>
              </c:pt>
              <c:pt idx="7">
                <c:v>3.8740542743572748E-2</c:v>
              </c:pt>
              <c:pt idx="8">
                <c:v>3.3682939622981627E-2</c:v>
              </c:pt>
              <c:pt idx="9">
                <c:v>2.641473504999858E-2</c:v>
              </c:pt>
              <c:pt idx="10">
                <c:v>2.358294633352576E-2</c:v>
              </c:pt>
              <c:pt idx="11">
                <c:v>2.307533091799252E-2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D36-4895-B0E2-A2EBB083E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354404"/>
        <c:axId val="52083867"/>
      </c:lineChart>
      <c:catAx>
        <c:axId val="5035440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083867"/>
        <c:crosses val="autoZero"/>
        <c:auto val="1"/>
        <c:lblAlgn val="ctr"/>
        <c:lblOffset val="100"/>
        <c:noMultiLvlLbl val="0"/>
      </c:catAx>
      <c:valAx>
        <c:axId val="5208386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35440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-0.17959693321174769</c:v>
              </c:pt>
              <c:pt idx="1">
                <c:v>-4.6353527636383007E-2</c:v>
              </c:pt>
              <c:pt idx="2">
                <c:v>4.913378499073584E-3</c:v>
              </c:pt>
              <c:pt idx="3">
                <c:v>-1.009754487377235E-2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34F-416B-A035-27AF1C81AAA6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-7.8850347392493636E-2</c:v>
              </c:pt>
              <c:pt idx="1">
                <c:v>-0.1068803563691415</c:v>
              </c:pt>
              <c:pt idx="2">
                <c:v>-0.14091989245649519</c:v>
              </c:pt>
              <c:pt idx="3">
                <c:v>-0.12894955689804791</c:v>
              </c:pt>
              <c:pt idx="4">
                <c:v>-9.5284554257235254E-2</c:v>
              </c:pt>
              <c:pt idx="5">
                <c:v>-0.11183731114824851</c:v>
              </c:pt>
              <c:pt idx="6">
                <c:v>-9.8965317033732236E-2</c:v>
              </c:pt>
              <c:pt idx="7">
                <c:v>-9.1965872414617067E-2</c:v>
              </c:pt>
              <c:pt idx="8">
                <c:v>-8.169704788940324E-2</c:v>
              </c:pt>
              <c:pt idx="9">
                <c:v>-7.4688310375760958E-2</c:v>
              </c:pt>
              <c:pt idx="10">
                <c:v>-6.7731382203297996E-2</c:v>
              </c:pt>
              <c:pt idx="11">
                <c:v>-6.3873681836189466E-2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34F-416B-A035-27AF1C81A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978478"/>
        <c:axId val="58443957"/>
      </c:lineChart>
      <c:catAx>
        <c:axId val="3997847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443957"/>
        <c:crosses val="autoZero"/>
        <c:auto val="1"/>
        <c:lblAlgn val="ctr"/>
        <c:lblOffset val="100"/>
        <c:noMultiLvlLbl val="0"/>
      </c:catAx>
      <c:valAx>
        <c:axId val="5844395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97847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1.834154212308969E-2</c:v>
              </c:pt>
              <c:pt idx="1">
                <c:v>1.7812102999244409E-2</c:v>
              </c:pt>
              <c:pt idx="2">
                <c:v>1.0322186539330371E-2</c:v>
              </c:pt>
              <c:pt idx="3">
                <c:v>-1.169463694218331E-3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001-43FB-B562-8F993E955834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6.0290945724372109E-2</c:v>
              </c:pt>
              <c:pt idx="1">
                <c:v>7.5250766179228767E-2</c:v>
              </c:pt>
              <c:pt idx="2">
                <c:v>7.2734190579708313E-2</c:v>
              </c:pt>
              <c:pt idx="3">
                <c:v>8.3516595249207848E-2</c:v>
              </c:pt>
              <c:pt idx="4">
                <c:v>8.1741247807232575E-2</c:v>
              </c:pt>
              <c:pt idx="5">
                <c:v>7.9319104041970512E-2</c:v>
              </c:pt>
              <c:pt idx="6">
                <c:v>7.2762222663875109E-2</c:v>
              </c:pt>
              <c:pt idx="7">
                <c:v>7.0907914305724074E-2</c:v>
              </c:pt>
              <c:pt idx="8">
                <c:v>6.9739974318663966E-2</c:v>
              </c:pt>
              <c:pt idx="9">
                <c:v>6.9480740676881148E-2</c:v>
              </c:pt>
              <c:pt idx="10">
                <c:v>6.1715398386098068E-2</c:v>
              </c:pt>
              <c:pt idx="11">
                <c:v>6.0955507015301169E-2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001-43FB-B562-8F993E955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87417"/>
        <c:axId val="65013433"/>
      </c:lineChart>
      <c:catAx>
        <c:axId val="258741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013433"/>
        <c:crosses val="autoZero"/>
        <c:auto val="1"/>
        <c:lblAlgn val="ctr"/>
        <c:lblOffset val="100"/>
        <c:noMultiLvlLbl val="0"/>
      </c:catAx>
      <c:valAx>
        <c:axId val="6501343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8741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1.9893350487494521E-2</c:v>
              </c:pt>
              <c:pt idx="1">
                <c:v>5.5297222571319971E-3</c:v>
              </c:pt>
              <c:pt idx="2">
                <c:v>-1.710177386076173E-2</c:v>
              </c:pt>
              <c:pt idx="3">
                <c:v>-2.1924485779173612E-2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DAF-4D41-8328-ABF34FFA04A7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6.3526518498685292E-2</c:v>
              </c:pt>
              <c:pt idx="1">
                <c:v>9.4217100740566551E-2</c:v>
              </c:pt>
              <c:pt idx="2">
                <c:v>0.1060968936844577</c:v>
              </c:pt>
              <c:pt idx="3">
                <c:v>0.11138305614339911</c:v>
              </c:pt>
              <c:pt idx="4">
                <c:v>0.1076459056551813</c:v>
              </c:pt>
              <c:pt idx="5">
                <c:v>0.1112022408046376</c:v>
              </c:pt>
              <c:pt idx="6">
                <c:v>0.1016086056269403</c:v>
              </c:pt>
              <c:pt idx="7">
                <c:v>9.9351523560216481E-2</c:v>
              </c:pt>
              <c:pt idx="8">
                <c:v>9.7052015589776941E-2</c:v>
              </c:pt>
              <c:pt idx="9">
                <c:v>9.407283736407912E-2</c:v>
              </c:pt>
              <c:pt idx="10">
                <c:v>8.3692875581897974E-2</c:v>
              </c:pt>
              <c:pt idx="11">
                <c:v>7.986123932034106E-2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DAF-4D41-8328-ABF34FFA0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415739"/>
        <c:axId val="34895350"/>
      </c:lineChart>
      <c:catAx>
        <c:axId val="4141573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895350"/>
        <c:crosses val="autoZero"/>
        <c:auto val="1"/>
        <c:lblAlgn val="ctr"/>
        <c:lblOffset val="100"/>
        <c:noMultiLvlLbl val="0"/>
      </c:catAx>
      <c:valAx>
        <c:axId val="3489535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41573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4.8270927833981243E-2</c:v>
              </c:pt>
              <c:pt idx="1">
                <c:v>3.2404640649731808E-2</c:v>
              </c:pt>
              <c:pt idx="2">
                <c:v>7.517699722208393E-3</c:v>
              </c:pt>
              <c:pt idx="3">
                <c:v>5.3303092157916954E-3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7C2-4E42-BB88-93202339B40A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6.0650997242037041E-2</c:v>
              </c:pt>
              <c:pt idx="1">
                <c:v>9.8074159074286404E-2</c:v>
              </c:pt>
              <c:pt idx="2">
                <c:v>0.1112098433494171</c:v>
              </c:pt>
              <c:pt idx="3">
                <c:v>0.12266672296046011</c:v>
              </c:pt>
              <c:pt idx="4">
                <c:v>0.12631715850024669</c:v>
              </c:pt>
              <c:pt idx="5">
                <c:v>0.13025018821638601</c:v>
              </c:pt>
              <c:pt idx="6">
                <c:v>0.1207795517342258</c:v>
              </c:pt>
              <c:pt idx="7">
                <c:v>0.11863774892386079</c:v>
              </c:pt>
              <c:pt idx="8">
                <c:v>0.1193670387107419</c:v>
              </c:pt>
              <c:pt idx="9">
                <c:v>0.1187454795406846</c:v>
              </c:pt>
              <c:pt idx="10">
                <c:v>0.1105826097099529</c:v>
              </c:pt>
              <c:pt idx="11">
                <c:v>0.107325615826835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7C2-4E42-BB88-93202339B4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911350"/>
        <c:axId val="17968740"/>
      </c:lineChart>
      <c:catAx>
        <c:axId val="4991135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968740"/>
        <c:crosses val="autoZero"/>
        <c:auto val="1"/>
        <c:lblAlgn val="ctr"/>
        <c:lblOffset val="100"/>
        <c:noMultiLvlLbl val="0"/>
      </c:catAx>
      <c:valAx>
        <c:axId val="1796874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91135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B1-4E23-984D-76A5067027F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B1-4E23-984D-76A5067027F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B1-4E23-984D-76A5067027F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B1-4E23-984D-76A5067027F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B1-4E23-984D-76A5067027F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B1-4E23-984D-76A5067027F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B1-4E23-984D-76A5067027F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B1-4E23-984D-76A5067027F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B1-4E23-984D-76A5067027F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B1-4E23-984D-76A5067027F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B1-4E23-984D-76A5067027FC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may.-24</c:v>
              </c:pt>
              <c:pt idx="1">
                <c:v>jun.-24</c:v>
              </c:pt>
              <c:pt idx="2">
                <c:v>jul.-24</c:v>
              </c:pt>
              <c:pt idx="3">
                <c:v>ago.-24</c:v>
              </c:pt>
              <c:pt idx="4">
                <c:v>sep.-24</c:v>
              </c:pt>
              <c:pt idx="5">
                <c:v>oct.-24</c:v>
              </c:pt>
              <c:pt idx="6">
                <c:v>nov.-24</c:v>
              </c:pt>
              <c:pt idx="7">
                <c:v>dic.-24</c:v>
              </c:pt>
              <c:pt idx="8">
                <c:v>ene.-25</c:v>
              </c:pt>
              <c:pt idx="9">
                <c:v>feb.-25</c:v>
              </c:pt>
              <c:pt idx="10">
                <c:v>mar.-25</c:v>
              </c:pt>
              <c:pt idx="11">
                <c:v>abr.-25</c:v>
              </c:pt>
            </c:strLit>
          </c:cat>
          <c:val>
            <c:numLit>
              <c:formatCode>#,##0.00</c:formatCode>
              <c:ptCount val="12"/>
              <c:pt idx="0">
                <c:v>551.28830287699998</c:v>
              </c:pt>
              <c:pt idx="1">
                <c:v>552.84502193299977</c:v>
              </c:pt>
              <c:pt idx="2">
                <c:v>553.53308289799986</c:v>
              </c:pt>
              <c:pt idx="3">
                <c:v>554.96420075399976</c:v>
              </c:pt>
              <c:pt idx="4">
                <c:v>556.15960415099983</c:v>
              </c:pt>
              <c:pt idx="5">
                <c:v>557.09193752099975</c:v>
              </c:pt>
              <c:pt idx="6">
                <c:v>556.67533589199991</c:v>
              </c:pt>
              <c:pt idx="7">
                <c:v>557.75781040300001</c:v>
              </c:pt>
              <c:pt idx="8">
                <c:v>554.90982133599994</c:v>
              </c:pt>
              <c:pt idx="9">
                <c:v>555.68321910199995</c:v>
              </c:pt>
              <c:pt idx="10">
                <c:v>556.40937955599998</c:v>
              </c:pt>
              <c:pt idx="11">
                <c:v>554.90320780599984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F1B1-4E23-984D-76A5067027F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1034801"/>
        <c:axId val="37365569"/>
      </c:lineChart>
      <c:catAx>
        <c:axId val="5103480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365569"/>
        <c:crosses val="autoZero"/>
        <c:auto val="1"/>
        <c:lblAlgn val="ctr"/>
        <c:lblOffset val="100"/>
        <c:noMultiLvlLbl val="0"/>
      </c:catAx>
      <c:valAx>
        <c:axId val="3736556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03480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A7-42D4-87C0-DCBD4863476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A7-42D4-87C0-DCBD4863476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A7-42D4-87C0-DCBD4863476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A7-42D4-87C0-DCBD4863476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A7-42D4-87C0-DCBD4863476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A7-42D4-87C0-DCBD4863476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A7-42D4-87C0-DCBD4863476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A7-42D4-87C0-DCBD4863476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A7-42D4-87C0-DCBD4863476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A7-42D4-87C0-DCBD4863476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A7-42D4-87C0-DCBD4863476E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may.-24</c:v>
              </c:pt>
              <c:pt idx="1">
                <c:v>jun.-24</c:v>
              </c:pt>
              <c:pt idx="2">
                <c:v>jul.-24</c:v>
              </c:pt>
              <c:pt idx="3">
                <c:v>ago.-24</c:v>
              </c:pt>
              <c:pt idx="4">
                <c:v>sep.-24</c:v>
              </c:pt>
              <c:pt idx="5">
                <c:v>oct.-24</c:v>
              </c:pt>
              <c:pt idx="6">
                <c:v>nov.-24</c:v>
              </c:pt>
              <c:pt idx="7">
                <c:v>dic.-24</c:v>
              </c:pt>
              <c:pt idx="8">
                <c:v>ene.-25</c:v>
              </c:pt>
              <c:pt idx="9">
                <c:v>feb.-25</c:v>
              </c:pt>
              <c:pt idx="10">
                <c:v>mar.-25</c:v>
              </c:pt>
              <c:pt idx="11">
                <c:v>abr.-25</c:v>
              </c:pt>
            </c:strLit>
          </c:cat>
          <c:val>
            <c:numLit>
              <c:formatCode>#,##0.00</c:formatCode>
              <c:ptCount val="12"/>
              <c:pt idx="0">
                <c:v>177.21771000000001</c:v>
              </c:pt>
              <c:pt idx="1">
                <c:v>178.755585</c:v>
              </c:pt>
              <c:pt idx="2">
                <c:v>178.77118400000001</c:v>
              </c:pt>
              <c:pt idx="3">
                <c:v>179.304485</c:v>
              </c:pt>
              <c:pt idx="4">
                <c:v>179.18114800000001</c:v>
              </c:pt>
              <c:pt idx="5">
                <c:v>178.60898</c:v>
              </c:pt>
              <c:pt idx="6">
                <c:v>178.537678</c:v>
              </c:pt>
              <c:pt idx="7">
                <c:v>178.78799699999999</c:v>
              </c:pt>
              <c:pt idx="8">
                <c:v>177.12248399999999</c:v>
              </c:pt>
              <c:pt idx="9">
                <c:v>176.696786</c:v>
              </c:pt>
              <c:pt idx="10">
                <c:v>176.71865700000001</c:v>
              </c:pt>
              <c:pt idx="11">
                <c:v>176.621015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8FA7-42D4-87C0-DCBD4863476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7253144"/>
        <c:axId val="49919864"/>
      </c:lineChart>
      <c:catAx>
        <c:axId val="3725314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919864"/>
        <c:crosses val="autoZero"/>
        <c:auto val="1"/>
        <c:lblAlgn val="ctr"/>
        <c:lblOffset val="100"/>
        <c:noMultiLvlLbl val="0"/>
      </c:catAx>
      <c:valAx>
        <c:axId val="4991986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25314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E76-49F7-9ECE-0056EF25C21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76-49F7-9ECE-0056EF25C21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76-49F7-9ECE-0056EF25C21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76-49F7-9ECE-0056EF25C21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76-49F7-9ECE-0056EF25C21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76-49F7-9ECE-0056EF25C21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76-49F7-9ECE-0056EF25C21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76-49F7-9ECE-0056EF25C21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76-49F7-9ECE-0056EF25C21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76-49F7-9ECE-0056EF25C21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76-49F7-9ECE-0056EF25C21D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may.-24</c:v>
              </c:pt>
              <c:pt idx="1">
                <c:v>jun.-24</c:v>
              </c:pt>
              <c:pt idx="2">
                <c:v>jul.-24</c:v>
              </c:pt>
              <c:pt idx="3">
                <c:v>ago.-24</c:v>
              </c:pt>
              <c:pt idx="4">
                <c:v>sep.-24</c:v>
              </c:pt>
              <c:pt idx="5">
                <c:v>oct.-24</c:v>
              </c:pt>
              <c:pt idx="6">
                <c:v>nov.-24</c:v>
              </c:pt>
              <c:pt idx="7">
                <c:v>dic.-24</c:v>
              </c:pt>
              <c:pt idx="8">
                <c:v>ene.-25</c:v>
              </c:pt>
              <c:pt idx="9">
                <c:v>feb.-25</c:v>
              </c:pt>
              <c:pt idx="10">
                <c:v>mar.-25</c:v>
              </c:pt>
              <c:pt idx="11">
                <c:v>abr.-25</c:v>
              </c:pt>
            </c:strLit>
          </c:cat>
          <c:val>
            <c:numLit>
              <c:formatCode>#,##0.00</c:formatCode>
              <c:ptCount val="12"/>
              <c:pt idx="0">
                <c:v>86.859581999999989</c:v>
              </c:pt>
              <c:pt idx="1">
                <c:v>85.269965999999997</c:v>
              </c:pt>
              <c:pt idx="2">
                <c:v>85.147390999999999</c:v>
              </c:pt>
              <c:pt idx="3">
                <c:v>84.840806000000001</c:v>
              </c:pt>
              <c:pt idx="4">
                <c:v>84.871956999999995</c:v>
              </c:pt>
              <c:pt idx="5">
                <c:v>84.825072999999989</c:v>
              </c:pt>
              <c:pt idx="6">
                <c:v>84.887242999999998</c:v>
              </c:pt>
              <c:pt idx="7">
                <c:v>84.763587000000001</c:v>
              </c:pt>
              <c:pt idx="8">
                <c:v>83.41211899999999</c:v>
              </c:pt>
              <c:pt idx="9">
                <c:v>84.13277699999999</c:v>
              </c:pt>
              <c:pt idx="10">
                <c:v>84.862971999999999</c:v>
              </c:pt>
              <c:pt idx="11">
                <c:v>84.488761999999994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4E76-49F7-9ECE-0056EF25C21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8814391"/>
        <c:axId val="611735"/>
      </c:lineChart>
      <c:catAx>
        <c:axId val="4881439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1735"/>
        <c:crosses val="autoZero"/>
        <c:auto val="1"/>
        <c:lblAlgn val="ctr"/>
        <c:lblOffset val="100"/>
        <c:noMultiLvlLbl val="0"/>
      </c:catAx>
      <c:valAx>
        <c:axId val="61173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81439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general'!$E$7:$E$34</c:f>
              <c:numCache>
                <c:formatCode>#,##0</c:formatCode>
                <c:ptCount val="28"/>
                <c:pt idx="0">
                  <c:v>122192</c:v>
                </c:pt>
                <c:pt idx="1">
                  <c:v>458022</c:v>
                </c:pt>
                <c:pt idx="2">
                  <c:v>558420</c:v>
                </c:pt>
                <c:pt idx="3">
                  <c:v>432420</c:v>
                </c:pt>
                <c:pt idx="4">
                  <c:v>21939879</c:v>
                </c:pt>
                <c:pt idx="5">
                  <c:v>835524</c:v>
                </c:pt>
                <c:pt idx="6">
                  <c:v>4899593</c:v>
                </c:pt>
                <c:pt idx="7">
                  <c:v>15892493</c:v>
                </c:pt>
                <c:pt idx="8">
                  <c:v>2617305</c:v>
                </c:pt>
                <c:pt idx="9">
                  <c:v>299508</c:v>
                </c:pt>
                <c:pt idx="10">
                  <c:v>419528</c:v>
                </c:pt>
                <c:pt idx="11">
                  <c:v>214244</c:v>
                </c:pt>
                <c:pt idx="12">
                  <c:v>308993</c:v>
                </c:pt>
                <c:pt idx="13">
                  <c:v>520980</c:v>
                </c:pt>
                <c:pt idx="14">
                  <c:v>548791</c:v>
                </c:pt>
                <c:pt idx="15">
                  <c:v>7119906</c:v>
                </c:pt>
                <c:pt idx="16">
                  <c:v>1315238</c:v>
                </c:pt>
                <c:pt idx="17">
                  <c:v>359468</c:v>
                </c:pt>
                <c:pt idx="18">
                  <c:v>150271</c:v>
                </c:pt>
                <c:pt idx="19">
                  <c:v>265771</c:v>
                </c:pt>
                <c:pt idx="20">
                  <c:v>770336</c:v>
                </c:pt>
                <c:pt idx="21">
                  <c:v>3403490</c:v>
                </c:pt>
                <c:pt idx="22">
                  <c:v>1213363</c:v>
                </c:pt>
                <c:pt idx="23">
                  <c:v>570004</c:v>
                </c:pt>
                <c:pt idx="24">
                  <c:v>657930</c:v>
                </c:pt>
                <c:pt idx="25">
                  <c:v>24213389</c:v>
                </c:pt>
                <c:pt idx="26">
                  <c:v>1556484</c:v>
                </c:pt>
                <c:pt idx="27">
                  <c:v>258197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2-4C4C-9BEB-C715C2B1A4C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general'!$D$7:$D$34</c:f>
              <c:numCache>
                <c:formatCode>#,##0</c:formatCode>
                <c:ptCount val="28"/>
                <c:pt idx="0">
                  <c:v>171799</c:v>
                </c:pt>
                <c:pt idx="1">
                  <c:v>377601</c:v>
                </c:pt>
                <c:pt idx="2">
                  <c:v>451901</c:v>
                </c:pt>
                <c:pt idx="3">
                  <c:v>397050</c:v>
                </c:pt>
                <c:pt idx="4">
                  <c:v>23423062</c:v>
                </c:pt>
                <c:pt idx="5">
                  <c:v>743598</c:v>
                </c:pt>
                <c:pt idx="6">
                  <c:v>4625145</c:v>
                </c:pt>
                <c:pt idx="7">
                  <c:v>16923932</c:v>
                </c:pt>
                <c:pt idx="8">
                  <c:v>2654978</c:v>
                </c:pt>
                <c:pt idx="9">
                  <c:v>300915</c:v>
                </c:pt>
                <c:pt idx="10">
                  <c:v>330184</c:v>
                </c:pt>
                <c:pt idx="11">
                  <c:v>183715</c:v>
                </c:pt>
                <c:pt idx="12">
                  <c:v>235619</c:v>
                </c:pt>
                <c:pt idx="13">
                  <c:v>659698</c:v>
                </c:pt>
                <c:pt idx="14">
                  <c:v>623215</c:v>
                </c:pt>
                <c:pt idx="15">
                  <c:v>6456446</c:v>
                </c:pt>
                <c:pt idx="16">
                  <c:v>697475</c:v>
                </c:pt>
                <c:pt idx="17">
                  <c:v>380570</c:v>
                </c:pt>
                <c:pt idx="18">
                  <c:v>149159</c:v>
                </c:pt>
                <c:pt idx="19">
                  <c:v>213412</c:v>
                </c:pt>
                <c:pt idx="20">
                  <c:v>850048</c:v>
                </c:pt>
                <c:pt idx="21">
                  <c:v>2900532</c:v>
                </c:pt>
                <c:pt idx="22">
                  <c:v>1187385</c:v>
                </c:pt>
                <c:pt idx="23">
                  <c:v>575880</c:v>
                </c:pt>
                <c:pt idx="24">
                  <c:v>555675</c:v>
                </c:pt>
                <c:pt idx="25">
                  <c:v>24124420</c:v>
                </c:pt>
                <c:pt idx="26">
                  <c:v>1584491</c:v>
                </c:pt>
                <c:pt idx="27">
                  <c:v>251459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2-4C4C-9BEB-C715C2B1A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3149748"/>
        <c:axId val="4012542"/>
      </c:barChart>
      <c:catAx>
        <c:axId val="3314974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12542"/>
        <c:crosses val="autoZero"/>
        <c:auto val="1"/>
        <c:lblAlgn val="ctr"/>
        <c:lblOffset val="100"/>
        <c:noMultiLvlLbl val="0"/>
      </c:catAx>
      <c:valAx>
        <c:axId val="401254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14974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9D-4218-85F3-1FA8C212025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9D-4218-85F3-1FA8C212025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9D-4218-85F3-1FA8C212025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9D-4218-85F3-1FA8C212025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9D-4218-85F3-1FA8C212025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9D-4218-85F3-1FA8C212025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9D-4218-85F3-1FA8C212025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9D-4218-85F3-1FA8C212025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9D-4218-85F3-1FA8C212025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9D-4218-85F3-1FA8C212025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9D-4218-85F3-1FA8C2120258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may.-24</c:v>
              </c:pt>
              <c:pt idx="1">
                <c:v>jun.-24</c:v>
              </c:pt>
              <c:pt idx="2">
                <c:v>jul.-24</c:v>
              </c:pt>
              <c:pt idx="3">
                <c:v>ago.-24</c:v>
              </c:pt>
              <c:pt idx="4">
                <c:v>sep.-24</c:v>
              </c:pt>
              <c:pt idx="5">
                <c:v>oct.-24</c:v>
              </c:pt>
              <c:pt idx="6">
                <c:v>nov.-24</c:v>
              </c:pt>
              <c:pt idx="7">
                <c:v>dic.-24</c:v>
              </c:pt>
              <c:pt idx="8">
                <c:v>ene.-25</c:v>
              </c:pt>
              <c:pt idx="9">
                <c:v>feb.-25</c:v>
              </c:pt>
              <c:pt idx="10">
                <c:v>mar.-25</c:v>
              </c:pt>
              <c:pt idx="11">
                <c:v>abr.-25</c:v>
              </c:pt>
            </c:strLit>
          </c:cat>
          <c:val>
            <c:numLit>
              <c:formatCode>#,##0.00</c:formatCode>
              <c:ptCount val="12"/>
              <c:pt idx="0">
                <c:v>271.42850299999998</c:v>
              </c:pt>
              <c:pt idx="1">
                <c:v>272.957718</c:v>
              </c:pt>
              <c:pt idx="2">
                <c:v>273.760852</c:v>
              </c:pt>
              <c:pt idx="3">
                <c:v>274.98017499999997</c:v>
              </c:pt>
              <c:pt idx="4">
                <c:v>276.26904500000001</c:v>
              </c:pt>
              <c:pt idx="5">
                <c:v>277.760244</c:v>
              </c:pt>
              <c:pt idx="6">
                <c:v>277.42839700000002</c:v>
              </c:pt>
              <c:pt idx="7">
                <c:v>278.50822499999998</c:v>
              </c:pt>
              <c:pt idx="8">
                <c:v>278.89712600000001</c:v>
              </c:pt>
              <c:pt idx="9">
                <c:v>279.27066400000001</c:v>
              </c:pt>
              <c:pt idx="10">
                <c:v>279.20234799999997</c:v>
              </c:pt>
              <c:pt idx="11">
                <c:v>278.4006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EE9D-4218-85F3-1FA8C212025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1966836"/>
        <c:axId val="10220933"/>
      </c:lineChart>
      <c:catAx>
        <c:axId val="4196683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220933"/>
        <c:crosses val="autoZero"/>
        <c:auto val="1"/>
        <c:lblAlgn val="ctr"/>
        <c:lblOffset val="100"/>
        <c:noMultiLvlLbl val="0"/>
      </c:catAx>
      <c:valAx>
        <c:axId val="1022093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96683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91-44B1-BC0F-6DF6533DF71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91-44B1-BC0F-6DF6533DF71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91-44B1-BC0F-6DF6533DF71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91-44B1-BC0F-6DF6533DF71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91-44B1-BC0F-6DF6533DF71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91-44B1-BC0F-6DF6533DF71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91-44B1-BC0F-6DF6533DF71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91-44B1-BC0F-6DF6533DF71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91-44B1-BC0F-6DF6533DF71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91-44B1-BC0F-6DF6533DF71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691-44B1-BC0F-6DF6533DF718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may.-24</c:v>
              </c:pt>
              <c:pt idx="1">
                <c:v>jun.-24</c:v>
              </c:pt>
              <c:pt idx="2">
                <c:v>jul.-24</c:v>
              </c:pt>
              <c:pt idx="3">
                <c:v>ago.-24</c:v>
              </c:pt>
              <c:pt idx="4">
                <c:v>sep.-24</c:v>
              </c:pt>
              <c:pt idx="5">
                <c:v>oct.-24</c:v>
              </c:pt>
              <c:pt idx="6">
                <c:v>nov.-24</c:v>
              </c:pt>
              <c:pt idx="7">
                <c:v>dic.-24</c:v>
              </c:pt>
              <c:pt idx="8">
                <c:v>ene.-25</c:v>
              </c:pt>
              <c:pt idx="9">
                <c:v>feb.-25</c:v>
              </c:pt>
              <c:pt idx="10">
                <c:v>mar.-25</c:v>
              </c:pt>
              <c:pt idx="11">
                <c:v>abr.-25</c:v>
              </c:pt>
            </c:strLit>
          </c:cat>
          <c:val>
            <c:numLit>
              <c:formatCode>#,##0.00</c:formatCode>
              <c:ptCount val="12"/>
              <c:pt idx="0">
                <c:v>186.638926</c:v>
              </c:pt>
              <c:pt idx="1">
                <c:v>188.568522</c:v>
              </c:pt>
              <c:pt idx="2">
                <c:v>189.30317299999999</c:v>
              </c:pt>
              <c:pt idx="3">
                <c:v>190.546772</c:v>
              </c:pt>
              <c:pt idx="4">
                <c:v>191.68956</c:v>
              </c:pt>
              <c:pt idx="5">
                <c:v>192.72677100000001</c:v>
              </c:pt>
              <c:pt idx="6">
                <c:v>192.44849199999999</c:v>
              </c:pt>
              <c:pt idx="7">
                <c:v>192.98977600000001</c:v>
              </c:pt>
              <c:pt idx="8">
                <c:v>193.28183000000001</c:v>
              </c:pt>
              <c:pt idx="9">
                <c:v>193.153808</c:v>
              </c:pt>
              <c:pt idx="10">
                <c:v>192.19220100000001</c:v>
              </c:pt>
              <c:pt idx="11">
                <c:v>191.59267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4691-44B1-BC0F-6DF6533DF71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3765592"/>
        <c:axId val="11003548"/>
      </c:lineChart>
      <c:catAx>
        <c:axId val="6376559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003548"/>
        <c:crosses val="autoZero"/>
        <c:auto val="1"/>
        <c:lblAlgn val="ctr"/>
        <c:lblOffset val="100"/>
        <c:noMultiLvlLbl val="0"/>
      </c:catAx>
      <c:valAx>
        <c:axId val="1100354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76559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9A-4DAC-BB9B-96F4DB8B1D3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9A-4DAC-BB9B-96F4DB8B1D3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9A-4DAC-BB9B-96F4DB8B1D3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9A-4DAC-BB9B-96F4DB8B1D3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9A-4DAC-BB9B-96F4DB8B1D3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9A-4DAC-BB9B-96F4DB8B1D3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9A-4DAC-BB9B-96F4DB8B1D3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9A-4DAC-BB9B-96F4DB8B1D3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9A-4DAC-BB9B-96F4DB8B1D3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9A-4DAC-BB9B-96F4DB8B1D3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9A-4DAC-BB9B-96F4DB8B1D31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may.-24</c:v>
              </c:pt>
              <c:pt idx="1">
                <c:v>jun.-24</c:v>
              </c:pt>
              <c:pt idx="2">
                <c:v>jul.-24</c:v>
              </c:pt>
              <c:pt idx="3">
                <c:v>ago.-24</c:v>
              </c:pt>
              <c:pt idx="4">
                <c:v>sep.-24</c:v>
              </c:pt>
              <c:pt idx="5">
                <c:v>oct.-24</c:v>
              </c:pt>
              <c:pt idx="6">
                <c:v>nov.-24</c:v>
              </c:pt>
              <c:pt idx="7">
                <c:v>dic.-24</c:v>
              </c:pt>
              <c:pt idx="8">
                <c:v>ene.-25</c:v>
              </c:pt>
              <c:pt idx="9">
                <c:v>feb.-25</c:v>
              </c:pt>
              <c:pt idx="10">
                <c:v>mar.-25</c:v>
              </c:pt>
              <c:pt idx="11">
                <c:v>abr.-25</c:v>
              </c:pt>
            </c:strLit>
          </c:cat>
          <c:val>
            <c:numLit>
              <c:formatCode>#,##0.00</c:formatCode>
              <c:ptCount val="12"/>
              <c:pt idx="0">
                <c:v>17.222191250000002</c:v>
              </c:pt>
              <c:pt idx="1">
                <c:v>17.4286925</c:v>
              </c:pt>
              <c:pt idx="2">
                <c:v>17.526011499999999</c:v>
              </c:pt>
              <c:pt idx="3">
                <c:v>17.6713825</c:v>
              </c:pt>
              <c:pt idx="4">
                <c:v>17.83876575</c:v>
              </c:pt>
              <c:pt idx="5">
                <c:v>17.9965735</c:v>
              </c:pt>
              <c:pt idx="6">
                <c:v>18.037866000000001</c:v>
              </c:pt>
              <c:pt idx="7">
                <c:v>18.132217499999999</c:v>
              </c:pt>
              <c:pt idx="8">
                <c:v>18.197307250000001</c:v>
              </c:pt>
              <c:pt idx="9">
                <c:v>18.22108875</c:v>
              </c:pt>
              <c:pt idx="10">
                <c:v>18.164555</c:v>
              </c:pt>
              <c:pt idx="11">
                <c:v>18.163541250000002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FD9A-4DAC-BB9B-96F4DB8B1D3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2223685"/>
        <c:axId val="1699668"/>
      </c:lineChart>
      <c:catAx>
        <c:axId val="1222368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99668"/>
        <c:crosses val="autoZero"/>
        <c:auto val="1"/>
        <c:lblAlgn val="ctr"/>
        <c:lblOffset val="100"/>
        <c:noMultiLvlLbl val="0"/>
      </c:catAx>
      <c:valAx>
        <c:axId val="169966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22368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A3-42E5-BF4F-6BCE8CA21FC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A3-42E5-BF4F-6BCE8CA21FC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A3-42E5-BF4F-6BCE8CA21FC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A3-42E5-BF4F-6BCE8CA21FC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A3-42E5-BF4F-6BCE8CA21FC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A3-42E5-BF4F-6BCE8CA21FC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A3-42E5-BF4F-6BCE8CA21FC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A3-42E5-BF4F-6BCE8CA21F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A3-42E5-BF4F-6BCE8CA21F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A3-42E5-BF4F-6BCE8CA21FC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A3-42E5-BF4F-6BCE8CA21FCB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may.-24</c:v>
              </c:pt>
              <c:pt idx="1">
                <c:v>jun.-24</c:v>
              </c:pt>
              <c:pt idx="2">
                <c:v>jul.-24</c:v>
              </c:pt>
              <c:pt idx="3">
                <c:v>ago.-24</c:v>
              </c:pt>
              <c:pt idx="4">
                <c:v>sep.-24</c:v>
              </c:pt>
              <c:pt idx="5">
                <c:v>oct.-24</c:v>
              </c:pt>
              <c:pt idx="6">
                <c:v>nov.-24</c:v>
              </c:pt>
              <c:pt idx="7">
                <c:v>dic.-24</c:v>
              </c:pt>
              <c:pt idx="8">
                <c:v>ene.-25</c:v>
              </c:pt>
              <c:pt idx="9">
                <c:v>feb.-25</c:v>
              </c:pt>
              <c:pt idx="10">
                <c:v>mar.-25</c:v>
              </c:pt>
              <c:pt idx="11">
                <c:v>abr.-25</c:v>
              </c:pt>
            </c:strLit>
          </c:cat>
          <c:val>
            <c:numLit>
              <c:formatCode>0.00%</c:formatCode>
              <c:ptCount val="12"/>
              <c:pt idx="0">
                <c:v>-3.5829329887447419E-3</c:v>
              </c:pt>
              <c:pt idx="1">
                <c:v>3.9397780689147937E-3</c:v>
              </c:pt>
              <c:pt idx="2">
                <c:v>8.6532660051421868E-3</c:v>
              </c:pt>
              <c:pt idx="3">
                <c:v>1.6500834495284281E-2</c:v>
              </c:pt>
              <c:pt idx="4">
                <c:v>1.94962353687771E-2</c:v>
              </c:pt>
              <c:pt idx="5">
                <c:v>2.429435311762769E-2</c:v>
              </c:pt>
              <c:pt idx="6">
                <c:v>1.976064437864123E-2</c:v>
              </c:pt>
              <c:pt idx="7">
                <c:v>2.7013461676145559E-2</c:v>
              </c:pt>
              <c:pt idx="8">
                <c:v>1.861391121675314E-2</c:v>
              </c:pt>
              <c:pt idx="9">
                <c:v>1.8994182913029269E-2</c:v>
              </c:pt>
              <c:pt idx="10">
                <c:v>2.048276665984344E-2</c:v>
              </c:pt>
              <c:pt idx="11">
                <c:v>1.3759988058976189E-2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AEA3-42E5-BF4F-6BCE8CA21FC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6483621"/>
        <c:axId val="18965169"/>
      </c:lineChart>
      <c:catAx>
        <c:axId val="6648362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965169"/>
        <c:crosses val="autoZero"/>
        <c:auto val="1"/>
        <c:lblAlgn val="ctr"/>
        <c:lblOffset val="100"/>
        <c:noMultiLvlLbl val="0"/>
      </c:catAx>
      <c:valAx>
        <c:axId val="1896516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48362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C2-43DD-8CC3-1B9041B0C56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C2-43DD-8CC3-1B9041B0C56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C2-43DD-8CC3-1B9041B0C56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C2-43DD-8CC3-1B9041B0C56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C2-43DD-8CC3-1B9041B0C56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C2-43DD-8CC3-1B9041B0C56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C2-43DD-8CC3-1B9041B0C56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C2-43DD-8CC3-1B9041B0C56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C2-43DD-8CC3-1B9041B0C56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C2-43DD-8CC3-1B9041B0C56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C2-43DD-8CC3-1B9041B0C563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may.-24</c:v>
              </c:pt>
              <c:pt idx="1">
                <c:v>jun.-24</c:v>
              </c:pt>
              <c:pt idx="2">
                <c:v>jul.-24</c:v>
              </c:pt>
              <c:pt idx="3">
                <c:v>ago.-24</c:v>
              </c:pt>
              <c:pt idx="4">
                <c:v>sep.-24</c:v>
              </c:pt>
              <c:pt idx="5">
                <c:v>oct.-24</c:v>
              </c:pt>
              <c:pt idx="6">
                <c:v>nov.-24</c:v>
              </c:pt>
              <c:pt idx="7">
                <c:v>dic.-24</c:v>
              </c:pt>
              <c:pt idx="8">
                <c:v>ene.-25</c:v>
              </c:pt>
              <c:pt idx="9">
                <c:v>feb.-25</c:v>
              </c:pt>
              <c:pt idx="10">
                <c:v>mar.-25</c:v>
              </c:pt>
              <c:pt idx="11">
                <c:v>abr.-25</c:v>
              </c:pt>
            </c:strLit>
          </c:cat>
          <c:val>
            <c:numLit>
              <c:formatCode>0.00%</c:formatCode>
              <c:ptCount val="12"/>
              <c:pt idx="0">
                <c:v>-1.588838797319661E-2</c:v>
              </c:pt>
              <c:pt idx="1">
                <c:v>3.1724344033834209E-3</c:v>
              </c:pt>
              <c:pt idx="2">
                <c:v>1.0811289341053959E-2</c:v>
              </c:pt>
              <c:pt idx="3">
                <c:v>1.9206978127012501E-2</c:v>
              </c:pt>
              <c:pt idx="4">
                <c:v>1.4726981860435801E-2</c:v>
              </c:pt>
              <c:pt idx="5">
                <c:v>1.238626899594039E-2</c:v>
              </c:pt>
              <c:pt idx="6">
                <c:v>1.1148513256508379E-2</c:v>
              </c:pt>
              <c:pt idx="7">
                <c:v>2.3075330917992451E-2</c:v>
              </c:pt>
              <c:pt idx="8">
                <c:v>8.3295896282505125E-3</c:v>
              </c:pt>
              <c:pt idx="9">
                <c:v>8.3275158473078582E-3</c:v>
              </c:pt>
              <c:pt idx="10">
                <c:v>7.2843938735804477E-3</c:v>
              </c:pt>
              <c:pt idx="11">
                <c:v>6.4361856711719501E-3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6EC2-43DD-8CC3-1B9041B0C56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8576588"/>
        <c:axId val="14103448"/>
      </c:lineChart>
      <c:catAx>
        <c:axId val="5857658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103448"/>
        <c:crosses val="autoZero"/>
        <c:auto val="1"/>
        <c:lblAlgn val="ctr"/>
        <c:lblOffset val="100"/>
        <c:noMultiLvlLbl val="0"/>
      </c:catAx>
      <c:valAx>
        <c:axId val="1410344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57658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A1-4DCB-B449-C8D21D321F0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A1-4DCB-B449-C8D21D321F0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A1-4DCB-B449-C8D21D321F0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A1-4DCB-B449-C8D21D321F0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A1-4DCB-B449-C8D21D321F0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A1-4DCB-B449-C8D21D321F0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A1-4DCB-B449-C8D21D321F0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A1-4DCB-B449-C8D21D321F0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A1-4DCB-B449-C8D21D321F0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A1-4DCB-B449-C8D21D321F0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A1-4DCB-B449-C8D21D321F0E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may.-24</c:v>
              </c:pt>
              <c:pt idx="1">
                <c:v>jun.-24</c:v>
              </c:pt>
              <c:pt idx="2">
                <c:v>jul.-24</c:v>
              </c:pt>
              <c:pt idx="3">
                <c:v>ago.-24</c:v>
              </c:pt>
              <c:pt idx="4">
                <c:v>sep.-24</c:v>
              </c:pt>
              <c:pt idx="5">
                <c:v>oct.-24</c:v>
              </c:pt>
              <c:pt idx="6">
                <c:v>nov.-24</c:v>
              </c:pt>
              <c:pt idx="7">
                <c:v>dic.-24</c:v>
              </c:pt>
              <c:pt idx="8">
                <c:v>ene.-25</c:v>
              </c:pt>
              <c:pt idx="9">
                <c:v>feb.-25</c:v>
              </c:pt>
              <c:pt idx="10">
                <c:v>mar.-25</c:v>
              </c:pt>
              <c:pt idx="11">
                <c:v>abr.-25</c:v>
              </c:pt>
            </c:strLit>
          </c:cat>
          <c:val>
            <c:numLit>
              <c:formatCode>0.00%</c:formatCode>
              <c:ptCount val="12"/>
              <c:pt idx="0">
                <c:v>-7.8628978471584079E-2</c:v>
              </c:pt>
              <c:pt idx="1">
                <c:v>-0.101244466503741</c:v>
              </c:pt>
              <c:pt idx="2">
                <c:v>-0.10467311339302331</c:v>
              </c:pt>
              <c:pt idx="3">
                <c:v>-0.102091292487088</c:v>
              </c:pt>
              <c:pt idx="4">
                <c:v>-9.7340734805556814E-2</c:v>
              </c:pt>
              <c:pt idx="5">
                <c:v>-8.3230623548760457E-2</c:v>
              </c:pt>
              <c:pt idx="6">
                <c:v>-7.5895009075497802E-2</c:v>
              </c:pt>
              <c:pt idx="7">
                <c:v>-6.3873681836189508E-2</c:v>
              </c:pt>
              <c:pt idx="8">
                <c:v>-7.2199003130350631E-2</c:v>
              </c:pt>
              <c:pt idx="9">
                <c:v>-5.3822593059740582E-2</c:v>
              </c:pt>
              <c:pt idx="10">
                <c:v>-2.7125956271542542E-2</c:v>
              </c:pt>
              <c:pt idx="11">
                <c:v>-2.345434882700978E-2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68A1-4DCB-B449-C8D21D321F0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7103598"/>
        <c:axId val="3098438"/>
      </c:lineChart>
      <c:catAx>
        <c:axId val="4710359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98438"/>
        <c:crosses val="autoZero"/>
        <c:auto val="1"/>
        <c:lblAlgn val="ctr"/>
        <c:lblOffset val="100"/>
        <c:noMultiLvlLbl val="0"/>
      </c:catAx>
      <c:valAx>
        <c:axId val="309843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10359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64-4E6D-95E1-39C58B0E14D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64-4E6D-95E1-39C58B0E14D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64-4E6D-95E1-39C58B0E14D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64-4E6D-95E1-39C58B0E14D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64-4E6D-95E1-39C58B0E14D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64-4E6D-95E1-39C58B0E14D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64-4E6D-95E1-39C58B0E14D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64-4E6D-95E1-39C58B0E14D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64-4E6D-95E1-39C58B0E14D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64-4E6D-95E1-39C58B0E14D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64-4E6D-95E1-39C58B0E14D0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may.-24</c:v>
              </c:pt>
              <c:pt idx="1">
                <c:v>jun.-24</c:v>
              </c:pt>
              <c:pt idx="2">
                <c:v>jul.-24</c:v>
              </c:pt>
              <c:pt idx="3">
                <c:v>ago.-24</c:v>
              </c:pt>
              <c:pt idx="4">
                <c:v>sep.-24</c:v>
              </c:pt>
              <c:pt idx="5">
                <c:v>oct.-24</c:v>
              </c:pt>
              <c:pt idx="6">
                <c:v>nov.-24</c:v>
              </c:pt>
              <c:pt idx="7">
                <c:v>dic.-24</c:v>
              </c:pt>
              <c:pt idx="8">
                <c:v>ene.-25</c:v>
              </c:pt>
              <c:pt idx="9">
                <c:v>feb.-25</c:v>
              </c:pt>
              <c:pt idx="10">
                <c:v>mar.-25</c:v>
              </c:pt>
              <c:pt idx="11">
                <c:v>abr.-25</c:v>
              </c:pt>
            </c:strLit>
          </c:cat>
          <c:val>
            <c:numLit>
              <c:formatCode>0.00%</c:formatCode>
              <c:ptCount val="12"/>
              <c:pt idx="0">
                <c:v>2.9148701948470988E-2</c:v>
              </c:pt>
              <c:pt idx="1">
                <c:v>4.0427490591296592E-2</c:v>
              </c:pt>
              <c:pt idx="2">
                <c:v>4.6457423716765221E-2</c:v>
              </c:pt>
              <c:pt idx="3">
                <c:v>5.6483718442880623E-2</c:v>
              </c:pt>
              <c:pt idx="4">
                <c:v>6.3358675346498333E-2</c:v>
              </c:pt>
              <c:pt idx="5">
                <c:v>6.8702135116166199E-2</c:v>
              </c:pt>
              <c:pt idx="6">
                <c:v>5.7535493199258061E-2</c:v>
              </c:pt>
              <c:pt idx="7">
                <c:v>6.0955507015301107E-2</c:v>
              </c:pt>
              <c:pt idx="8">
                <c:v>5.7579610874493717E-2</c:v>
              </c:pt>
              <c:pt idx="9">
                <c:v>5.1856492163021108E-2</c:v>
              </c:pt>
              <c:pt idx="10">
                <c:v>4.544162527721194E-2</c:v>
              </c:pt>
              <c:pt idx="11">
                <c:v>3.2641148860653758E-2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8864-4E6D-95E1-39C58B0E14D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1463452"/>
        <c:axId val="3262830"/>
      </c:lineChart>
      <c:catAx>
        <c:axId val="5146345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62830"/>
        <c:crosses val="autoZero"/>
        <c:auto val="1"/>
        <c:lblAlgn val="ctr"/>
        <c:lblOffset val="100"/>
        <c:noMultiLvlLbl val="0"/>
      </c:catAx>
      <c:valAx>
        <c:axId val="326283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46345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20-471B-8877-D78D77A1A5A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20-471B-8877-D78D77A1A5A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20-471B-8877-D78D77A1A5A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20-471B-8877-D78D77A1A5A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20-471B-8877-D78D77A1A5A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20-471B-8877-D78D77A1A5A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20-471B-8877-D78D77A1A5A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20-471B-8877-D78D77A1A5A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20-471B-8877-D78D77A1A5A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20-471B-8877-D78D77A1A5A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20-471B-8877-D78D77A1A5AC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may.-24</c:v>
              </c:pt>
              <c:pt idx="1">
                <c:v>jun.-24</c:v>
              </c:pt>
              <c:pt idx="2">
                <c:v>jul.-24</c:v>
              </c:pt>
              <c:pt idx="3">
                <c:v>ago.-24</c:v>
              </c:pt>
              <c:pt idx="4">
                <c:v>sep.-24</c:v>
              </c:pt>
              <c:pt idx="5">
                <c:v>oct.-24</c:v>
              </c:pt>
              <c:pt idx="6">
                <c:v>nov.-24</c:v>
              </c:pt>
              <c:pt idx="7">
                <c:v>dic.-24</c:v>
              </c:pt>
              <c:pt idx="8">
                <c:v>ene.-25</c:v>
              </c:pt>
              <c:pt idx="9">
                <c:v>feb.-25</c:v>
              </c:pt>
              <c:pt idx="10">
                <c:v>mar.-25</c:v>
              </c:pt>
              <c:pt idx="11">
                <c:v>abr.-25</c:v>
              </c:pt>
            </c:strLit>
          </c:cat>
          <c:val>
            <c:numLit>
              <c:formatCode>0.00%</c:formatCode>
              <c:ptCount val="12"/>
              <c:pt idx="0">
                <c:v>3.4140061047859861E-2</c:v>
              </c:pt>
              <c:pt idx="1">
                <c:v>5.1974690574786861E-2</c:v>
              </c:pt>
              <c:pt idx="2">
                <c:v>6.1442030786158702E-2</c:v>
              </c:pt>
              <c:pt idx="3">
                <c:v>7.7063439517779428E-2</c:v>
              </c:pt>
              <c:pt idx="4">
                <c:v>8.6737282963357559E-2</c:v>
              </c:pt>
              <c:pt idx="5">
                <c:v>9.2949367184870665E-2</c:v>
              </c:pt>
              <c:pt idx="6">
                <c:v>7.9493255363599205E-2</c:v>
              </c:pt>
              <c:pt idx="7">
                <c:v>7.9861239320340963E-2</c:v>
              </c:pt>
              <c:pt idx="8">
                <c:v>7.6214671011255758E-2</c:v>
              </c:pt>
              <c:pt idx="9">
                <c:v>6.5550497080953965E-2</c:v>
              </c:pt>
              <c:pt idx="10">
                <c:v>4.9137777637644452E-2</c:v>
              </c:pt>
              <c:pt idx="11">
                <c:v>3.5056495150469449E-2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C720-471B-8877-D78D77A1A5A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890823"/>
        <c:axId val="31157982"/>
      </c:lineChart>
      <c:catAx>
        <c:axId val="389082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157982"/>
        <c:crosses val="autoZero"/>
        <c:auto val="1"/>
        <c:lblAlgn val="ctr"/>
        <c:lblOffset val="100"/>
        <c:noMultiLvlLbl val="0"/>
      </c:catAx>
      <c:valAx>
        <c:axId val="3115798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9082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91-4F4A-95A2-E4EA4C177B9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91-4F4A-95A2-E4EA4C177B9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91-4F4A-95A2-E4EA4C177B9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91-4F4A-95A2-E4EA4C177B9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91-4F4A-95A2-E4EA4C177B9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91-4F4A-95A2-E4EA4C177B9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91-4F4A-95A2-E4EA4C177B9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91-4F4A-95A2-E4EA4C177B9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91-4F4A-95A2-E4EA4C177B9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91-4F4A-95A2-E4EA4C177B9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91-4F4A-95A2-E4EA4C177B99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may.-24</c:v>
              </c:pt>
              <c:pt idx="1">
                <c:v>jun.-24</c:v>
              </c:pt>
              <c:pt idx="2">
                <c:v>jul.-24</c:v>
              </c:pt>
              <c:pt idx="3">
                <c:v>ago.-24</c:v>
              </c:pt>
              <c:pt idx="4">
                <c:v>sep.-24</c:v>
              </c:pt>
              <c:pt idx="5">
                <c:v>oct.-24</c:v>
              </c:pt>
              <c:pt idx="6">
                <c:v>nov.-24</c:v>
              </c:pt>
              <c:pt idx="7">
                <c:v>dic.-24</c:v>
              </c:pt>
              <c:pt idx="8">
                <c:v>ene.-25</c:v>
              </c:pt>
              <c:pt idx="9">
                <c:v>feb.-25</c:v>
              </c:pt>
              <c:pt idx="10">
                <c:v>mar.-25</c:v>
              </c:pt>
              <c:pt idx="11">
                <c:v>abr.-25</c:v>
              </c:pt>
            </c:strLit>
          </c:cat>
          <c:val>
            <c:numLit>
              <c:formatCode>0.00%</c:formatCode>
              <c:ptCount val="12"/>
              <c:pt idx="0">
                <c:v>4.0011118007235953E-2</c:v>
              </c:pt>
              <c:pt idx="1">
                <c:v>5.8325567218605413E-2</c:v>
              </c:pt>
              <c:pt idx="2">
                <c:v>7.0470715764588826E-2</c:v>
              </c:pt>
              <c:pt idx="3">
                <c:v>8.7396385062163962E-2</c:v>
              </c:pt>
              <c:pt idx="4">
                <c:v>0.1020878751010806</c:v>
              </c:pt>
              <c:pt idx="5">
                <c:v>0.11180481033933171</c:v>
              </c:pt>
              <c:pt idx="6">
                <c:v>0.1040515405789391</c:v>
              </c:pt>
              <c:pt idx="7">
                <c:v>0.107325615826835</c:v>
              </c:pt>
              <c:pt idx="8">
                <c:v>0.1060921691643887</c:v>
              </c:pt>
              <c:pt idx="9">
                <c:v>9.6352643079385111E-2</c:v>
              </c:pt>
              <c:pt idx="10">
                <c:v>8.0883853804452552E-2</c:v>
              </c:pt>
              <c:pt idx="11">
                <c:v>6.7384020242376164E-2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8191-4F4A-95A2-E4EA4C177B9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1584815"/>
        <c:axId val="47914216"/>
      </c:lineChart>
      <c:catAx>
        <c:axId val="4158481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914216"/>
        <c:crosses val="autoZero"/>
        <c:auto val="1"/>
        <c:lblAlgn val="ctr"/>
        <c:lblOffset val="100"/>
        <c:noMultiLvlLbl val="0"/>
      </c:catAx>
      <c:valAx>
        <c:axId val="4791421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58481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contenedores'!$E$7:$E$34</c:f>
              <c:numCache>
                <c:formatCode>#,##0</c:formatCode>
                <c:ptCount val="28"/>
                <c:pt idx="0">
                  <c:v>13</c:v>
                </c:pt>
                <c:pt idx="1">
                  <c:v>415766</c:v>
                </c:pt>
                <c:pt idx="2">
                  <c:v>99413</c:v>
                </c:pt>
                <c:pt idx="3">
                  <c:v>0</c:v>
                </c:pt>
                <c:pt idx="4">
                  <c:v>17258650</c:v>
                </c:pt>
                <c:pt idx="5">
                  <c:v>523994</c:v>
                </c:pt>
                <c:pt idx="6">
                  <c:v>93006</c:v>
                </c:pt>
                <c:pt idx="7">
                  <c:v>12129283</c:v>
                </c:pt>
                <c:pt idx="8">
                  <c:v>1519973</c:v>
                </c:pt>
                <c:pt idx="9">
                  <c:v>189609</c:v>
                </c:pt>
                <c:pt idx="10">
                  <c:v>415561</c:v>
                </c:pt>
                <c:pt idx="11">
                  <c:v>22245</c:v>
                </c:pt>
                <c:pt idx="12">
                  <c:v>119494</c:v>
                </c:pt>
                <c:pt idx="13">
                  <c:v>330220</c:v>
                </c:pt>
                <c:pt idx="14">
                  <c:v>280638</c:v>
                </c:pt>
                <c:pt idx="15">
                  <c:v>4998026</c:v>
                </c:pt>
                <c:pt idx="16">
                  <c:v>1177721</c:v>
                </c:pt>
                <c:pt idx="17">
                  <c:v>136725</c:v>
                </c:pt>
                <c:pt idx="18">
                  <c:v>10337</c:v>
                </c:pt>
                <c:pt idx="19">
                  <c:v>621</c:v>
                </c:pt>
                <c:pt idx="20">
                  <c:v>0</c:v>
                </c:pt>
                <c:pt idx="21">
                  <c:v>1620170</c:v>
                </c:pt>
                <c:pt idx="22">
                  <c:v>451801</c:v>
                </c:pt>
                <c:pt idx="23">
                  <c:v>354472</c:v>
                </c:pt>
                <c:pt idx="24">
                  <c:v>46689</c:v>
                </c:pt>
                <c:pt idx="25">
                  <c:v>19078331</c:v>
                </c:pt>
                <c:pt idx="26">
                  <c:v>965048</c:v>
                </c:pt>
                <c:pt idx="27">
                  <c:v>88635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B-4B86-86C5-25CE0FDF229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contenedores'!$D$7:$D$34</c:f>
              <c:numCache>
                <c:formatCode>#,##0</c:formatCode>
                <c:ptCount val="28"/>
                <c:pt idx="0">
                  <c:v>14</c:v>
                </c:pt>
                <c:pt idx="1">
                  <c:v>356323</c:v>
                </c:pt>
                <c:pt idx="2">
                  <c:v>79660</c:v>
                </c:pt>
                <c:pt idx="3">
                  <c:v>0</c:v>
                </c:pt>
                <c:pt idx="4">
                  <c:v>19141310</c:v>
                </c:pt>
                <c:pt idx="5">
                  <c:v>521779</c:v>
                </c:pt>
                <c:pt idx="6">
                  <c:v>100036</c:v>
                </c:pt>
                <c:pt idx="7">
                  <c:v>13153269</c:v>
                </c:pt>
                <c:pt idx="8">
                  <c:v>1659974</c:v>
                </c:pt>
                <c:pt idx="9">
                  <c:v>200571</c:v>
                </c:pt>
                <c:pt idx="10">
                  <c:v>320524</c:v>
                </c:pt>
                <c:pt idx="11">
                  <c:v>23482</c:v>
                </c:pt>
                <c:pt idx="12">
                  <c:v>39797</c:v>
                </c:pt>
                <c:pt idx="13">
                  <c:v>366519</c:v>
                </c:pt>
                <c:pt idx="14">
                  <c:v>277217</c:v>
                </c:pt>
                <c:pt idx="15">
                  <c:v>4861443</c:v>
                </c:pt>
                <c:pt idx="16">
                  <c:v>490080</c:v>
                </c:pt>
                <c:pt idx="17">
                  <c:v>147587</c:v>
                </c:pt>
                <c:pt idx="18">
                  <c:v>12735</c:v>
                </c:pt>
                <c:pt idx="19">
                  <c:v>812</c:v>
                </c:pt>
                <c:pt idx="20">
                  <c:v>0</c:v>
                </c:pt>
                <c:pt idx="21">
                  <c:v>1367911</c:v>
                </c:pt>
                <c:pt idx="22">
                  <c:v>385195</c:v>
                </c:pt>
                <c:pt idx="23">
                  <c:v>350566</c:v>
                </c:pt>
                <c:pt idx="24">
                  <c:v>39809</c:v>
                </c:pt>
                <c:pt idx="25">
                  <c:v>18853817</c:v>
                </c:pt>
                <c:pt idx="26">
                  <c:v>877562</c:v>
                </c:pt>
                <c:pt idx="27">
                  <c:v>95555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B-4B86-86C5-25CE0FDF2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4480125"/>
        <c:axId val="42218732"/>
      </c:barChart>
      <c:catAx>
        <c:axId val="2448012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218732"/>
        <c:crosses val="autoZero"/>
        <c:auto val="1"/>
        <c:lblAlgn val="ctr"/>
        <c:lblOffset val="100"/>
        <c:noMultiLvlLbl val="0"/>
      </c:catAx>
      <c:valAx>
        <c:axId val="4221873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48012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Pesca!$E$7:$E$34</c:f>
              <c:numCache>
                <c:formatCode>#,##0</c:formatCode>
                <c:ptCount val="28"/>
                <c:pt idx="0">
                  <c:v>6015.3959999999997</c:v>
                </c:pt>
                <c:pt idx="1">
                  <c:v>0</c:v>
                </c:pt>
                <c:pt idx="2">
                  <c:v>750.97700000000009</c:v>
                </c:pt>
                <c:pt idx="3">
                  <c:v>3686.112000000001</c:v>
                </c:pt>
                <c:pt idx="4">
                  <c:v>319.05300000000011</c:v>
                </c:pt>
                <c:pt idx="5">
                  <c:v>3266.864</c:v>
                </c:pt>
                <c:pt idx="6">
                  <c:v>549.11299999999983</c:v>
                </c:pt>
                <c:pt idx="7">
                  <c:v>474.62400000000002</c:v>
                </c:pt>
                <c:pt idx="8">
                  <c:v>0</c:v>
                </c:pt>
                <c:pt idx="9">
                  <c:v>77.081000000000003</c:v>
                </c:pt>
                <c:pt idx="10">
                  <c:v>584.86900000000003</c:v>
                </c:pt>
                <c:pt idx="11">
                  <c:v>0</c:v>
                </c:pt>
                <c:pt idx="12">
                  <c:v>60.152000000000001</c:v>
                </c:pt>
                <c:pt idx="13">
                  <c:v>3522.6640000000011</c:v>
                </c:pt>
                <c:pt idx="14">
                  <c:v>45.922999999999988</c:v>
                </c:pt>
                <c:pt idx="15">
                  <c:v>79.435000000000016</c:v>
                </c:pt>
                <c:pt idx="16">
                  <c:v>6.9279999999999999</c:v>
                </c:pt>
                <c:pt idx="17">
                  <c:v>623.98500000000001</c:v>
                </c:pt>
                <c:pt idx="18">
                  <c:v>0</c:v>
                </c:pt>
                <c:pt idx="19">
                  <c:v>217.97300000000001</c:v>
                </c:pt>
                <c:pt idx="20">
                  <c:v>8554.2090000000007</c:v>
                </c:pt>
                <c:pt idx="21">
                  <c:v>453.53100000000012</c:v>
                </c:pt>
                <c:pt idx="22">
                  <c:v>1348.3309999999999</c:v>
                </c:pt>
                <c:pt idx="23">
                  <c:v>0</c:v>
                </c:pt>
                <c:pt idx="24">
                  <c:v>385.42500000000001</c:v>
                </c:pt>
                <c:pt idx="25">
                  <c:v>394.50100000000009</c:v>
                </c:pt>
                <c:pt idx="26">
                  <c:v>9044.0990000000002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6-4191-A40C-292979D56C7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Pesca!$D$7:$D$34</c:f>
              <c:numCache>
                <c:formatCode>#,##0</c:formatCode>
                <c:ptCount val="28"/>
                <c:pt idx="0">
                  <c:v>5313.0019999999986</c:v>
                </c:pt>
                <c:pt idx="1">
                  <c:v>129.179</c:v>
                </c:pt>
                <c:pt idx="2">
                  <c:v>932.09500000000003</c:v>
                </c:pt>
                <c:pt idx="3">
                  <c:v>3755.9859999999999</c:v>
                </c:pt>
                <c:pt idx="4">
                  <c:v>308.93600000000009</c:v>
                </c:pt>
                <c:pt idx="5">
                  <c:v>3396.1060000000002</c:v>
                </c:pt>
                <c:pt idx="6">
                  <c:v>494.928</c:v>
                </c:pt>
                <c:pt idx="7">
                  <c:v>692.47000000000014</c:v>
                </c:pt>
                <c:pt idx="8">
                  <c:v>0</c:v>
                </c:pt>
                <c:pt idx="9">
                  <c:v>94.393000000000001</c:v>
                </c:pt>
                <c:pt idx="10">
                  <c:v>916.61000000000013</c:v>
                </c:pt>
                <c:pt idx="11">
                  <c:v>0</c:v>
                </c:pt>
                <c:pt idx="12">
                  <c:v>44.991999999999997</c:v>
                </c:pt>
                <c:pt idx="13">
                  <c:v>2639.5509999999999</c:v>
                </c:pt>
                <c:pt idx="14">
                  <c:v>38.453999999999994</c:v>
                </c:pt>
                <c:pt idx="15">
                  <c:v>160.82300000000001</c:v>
                </c:pt>
                <c:pt idx="16">
                  <c:v>79.182999999999993</c:v>
                </c:pt>
                <c:pt idx="17">
                  <c:v>665.14499999999998</c:v>
                </c:pt>
                <c:pt idx="18">
                  <c:v>0</c:v>
                </c:pt>
                <c:pt idx="19">
                  <c:v>265.61900000000003</c:v>
                </c:pt>
                <c:pt idx="20">
                  <c:v>7649.4979999999996</c:v>
                </c:pt>
                <c:pt idx="21">
                  <c:v>966.20100000000002</c:v>
                </c:pt>
                <c:pt idx="22">
                  <c:v>2064.4650000000001</c:v>
                </c:pt>
                <c:pt idx="23">
                  <c:v>0</c:v>
                </c:pt>
                <c:pt idx="24">
                  <c:v>565.12099999999998</c:v>
                </c:pt>
                <c:pt idx="25">
                  <c:v>932.09900000000016</c:v>
                </c:pt>
                <c:pt idx="26">
                  <c:v>9385.9860000000026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06-4191-A40C-292979D56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3083394"/>
        <c:axId val="7366167"/>
      </c:barChart>
      <c:catAx>
        <c:axId val="2308339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366167"/>
        <c:crosses val="autoZero"/>
        <c:auto val="1"/>
        <c:lblAlgn val="ctr"/>
        <c:lblOffset val="100"/>
        <c:noMultiLvlLbl val="0"/>
      </c:catAx>
      <c:valAx>
        <c:axId val="736616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08339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Avituallamiento!$E$7:$E$34</c:f>
              <c:numCache>
                <c:formatCode>#,##0</c:formatCode>
                <c:ptCount val="28"/>
                <c:pt idx="0">
                  <c:v>19423</c:v>
                </c:pt>
                <c:pt idx="1">
                  <c:v>3278</c:v>
                </c:pt>
                <c:pt idx="2">
                  <c:v>20254</c:v>
                </c:pt>
                <c:pt idx="3">
                  <c:v>14984</c:v>
                </c:pt>
                <c:pt idx="4">
                  <c:v>981671</c:v>
                </c:pt>
                <c:pt idx="5">
                  <c:v>34300</c:v>
                </c:pt>
                <c:pt idx="6">
                  <c:v>30965</c:v>
                </c:pt>
                <c:pt idx="7">
                  <c:v>515709</c:v>
                </c:pt>
                <c:pt idx="8">
                  <c:v>7494</c:v>
                </c:pt>
                <c:pt idx="9">
                  <c:v>80279</c:v>
                </c:pt>
                <c:pt idx="10">
                  <c:v>5502</c:v>
                </c:pt>
                <c:pt idx="11">
                  <c:v>237812</c:v>
                </c:pt>
                <c:pt idx="12">
                  <c:v>4535</c:v>
                </c:pt>
                <c:pt idx="13">
                  <c:v>0</c:v>
                </c:pt>
                <c:pt idx="14">
                  <c:v>44771</c:v>
                </c:pt>
                <c:pt idx="15">
                  <c:v>1033824</c:v>
                </c:pt>
                <c:pt idx="16">
                  <c:v>22594</c:v>
                </c:pt>
                <c:pt idx="17">
                  <c:v>7848</c:v>
                </c:pt>
                <c:pt idx="18">
                  <c:v>664</c:v>
                </c:pt>
                <c:pt idx="19">
                  <c:v>6741</c:v>
                </c:pt>
                <c:pt idx="20">
                  <c:v>11567</c:v>
                </c:pt>
                <c:pt idx="21">
                  <c:v>290762</c:v>
                </c:pt>
                <c:pt idx="22">
                  <c:v>18259</c:v>
                </c:pt>
                <c:pt idx="23">
                  <c:v>12536</c:v>
                </c:pt>
                <c:pt idx="24">
                  <c:v>33958</c:v>
                </c:pt>
                <c:pt idx="25">
                  <c:v>161186</c:v>
                </c:pt>
                <c:pt idx="26">
                  <c:v>36634</c:v>
                </c:pt>
                <c:pt idx="27">
                  <c:v>2433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8-4374-9DF4-3EB6F12B69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Avituallamiento!$D$7:$D$34</c:f>
              <c:numCache>
                <c:formatCode>#,##0</c:formatCode>
                <c:ptCount val="28"/>
                <c:pt idx="0">
                  <c:v>15161</c:v>
                </c:pt>
                <c:pt idx="1">
                  <c:v>7155</c:v>
                </c:pt>
                <c:pt idx="2">
                  <c:v>23970</c:v>
                </c:pt>
                <c:pt idx="3">
                  <c:v>12503</c:v>
                </c:pt>
                <c:pt idx="4">
                  <c:v>1252852</c:v>
                </c:pt>
                <c:pt idx="5">
                  <c:v>32801</c:v>
                </c:pt>
                <c:pt idx="6">
                  <c:v>29143</c:v>
                </c:pt>
                <c:pt idx="7">
                  <c:v>483835</c:v>
                </c:pt>
                <c:pt idx="8">
                  <c:v>44210</c:v>
                </c:pt>
                <c:pt idx="9">
                  <c:v>60861</c:v>
                </c:pt>
                <c:pt idx="10">
                  <c:v>9460</c:v>
                </c:pt>
                <c:pt idx="11">
                  <c:v>156044</c:v>
                </c:pt>
                <c:pt idx="12">
                  <c:v>4043</c:v>
                </c:pt>
                <c:pt idx="13">
                  <c:v>12633</c:v>
                </c:pt>
                <c:pt idx="14">
                  <c:v>44264</c:v>
                </c:pt>
                <c:pt idx="15">
                  <c:v>975717</c:v>
                </c:pt>
                <c:pt idx="16">
                  <c:v>25039</c:v>
                </c:pt>
                <c:pt idx="17">
                  <c:v>7706</c:v>
                </c:pt>
                <c:pt idx="18">
                  <c:v>1789</c:v>
                </c:pt>
                <c:pt idx="19">
                  <c:v>7479</c:v>
                </c:pt>
                <c:pt idx="20">
                  <c:v>9569</c:v>
                </c:pt>
                <c:pt idx="21">
                  <c:v>350493</c:v>
                </c:pt>
                <c:pt idx="22">
                  <c:v>18195</c:v>
                </c:pt>
                <c:pt idx="23">
                  <c:v>10843</c:v>
                </c:pt>
                <c:pt idx="24">
                  <c:v>36339</c:v>
                </c:pt>
                <c:pt idx="25">
                  <c:v>209765</c:v>
                </c:pt>
                <c:pt idx="26">
                  <c:v>33957</c:v>
                </c:pt>
                <c:pt idx="27">
                  <c:v>3445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8-4374-9DF4-3EB6F12B6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59331"/>
        <c:axId val="62731198"/>
      </c:barChart>
      <c:catAx>
        <c:axId val="85933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731198"/>
        <c:crosses val="autoZero"/>
        <c:auto val="1"/>
        <c:lblAlgn val="ctr"/>
        <c:lblOffset val="100"/>
        <c:noMultiLvlLbl val="0"/>
      </c:catAx>
      <c:valAx>
        <c:axId val="6273119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5933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combustibles'!$E$7:$E$34</c:f>
              <c:numCache>
                <c:formatCode>#,##0</c:formatCode>
                <c:ptCount val="28"/>
                <c:pt idx="0">
                  <c:v>9127</c:v>
                </c:pt>
                <c:pt idx="1">
                  <c:v>508</c:v>
                </c:pt>
                <c:pt idx="2">
                  <c:v>7603</c:v>
                </c:pt>
                <c:pt idx="3">
                  <c:v>4479</c:v>
                </c:pt>
                <c:pt idx="4">
                  <c:v>940652</c:v>
                </c:pt>
                <c:pt idx="5">
                  <c:v>7891</c:v>
                </c:pt>
                <c:pt idx="6">
                  <c:v>62</c:v>
                </c:pt>
                <c:pt idx="7">
                  <c:v>425348</c:v>
                </c:pt>
                <c:pt idx="8">
                  <c:v>6318</c:v>
                </c:pt>
                <c:pt idx="9">
                  <c:v>8289</c:v>
                </c:pt>
                <c:pt idx="10">
                  <c:v>0</c:v>
                </c:pt>
                <c:pt idx="11">
                  <c:v>226648</c:v>
                </c:pt>
                <c:pt idx="12">
                  <c:v>2424</c:v>
                </c:pt>
                <c:pt idx="13">
                  <c:v>0</c:v>
                </c:pt>
                <c:pt idx="14">
                  <c:v>37495</c:v>
                </c:pt>
                <c:pt idx="15">
                  <c:v>928008</c:v>
                </c:pt>
                <c:pt idx="16">
                  <c:v>12114</c:v>
                </c:pt>
                <c:pt idx="17">
                  <c:v>5735</c:v>
                </c:pt>
                <c:pt idx="18">
                  <c:v>0</c:v>
                </c:pt>
                <c:pt idx="19">
                  <c:v>4459</c:v>
                </c:pt>
                <c:pt idx="20">
                  <c:v>3477</c:v>
                </c:pt>
                <c:pt idx="21">
                  <c:v>230968</c:v>
                </c:pt>
                <c:pt idx="22">
                  <c:v>10812</c:v>
                </c:pt>
                <c:pt idx="23">
                  <c:v>5891</c:v>
                </c:pt>
                <c:pt idx="24">
                  <c:v>12919</c:v>
                </c:pt>
                <c:pt idx="25">
                  <c:v>128390</c:v>
                </c:pt>
                <c:pt idx="26">
                  <c:v>18815</c:v>
                </c:pt>
                <c:pt idx="27">
                  <c:v>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D-420E-94E7-BC7F2EE6DBA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combustibles'!$D$7:$D$34</c:f>
              <c:numCache>
                <c:formatCode>#,##0</c:formatCode>
                <c:ptCount val="28"/>
                <c:pt idx="0">
                  <c:v>7670</c:v>
                </c:pt>
                <c:pt idx="1">
                  <c:v>417</c:v>
                </c:pt>
                <c:pt idx="2">
                  <c:v>10364</c:v>
                </c:pt>
                <c:pt idx="3">
                  <c:v>4149</c:v>
                </c:pt>
                <c:pt idx="4">
                  <c:v>1195762</c:v>
                </c:pt>
                <c:pt idx="5">
                  <c:v>10888</c:v>
                </c:pt>
                <c:pt idx="6">
                  <c:v>444</c:v>
                </c:pt>
                <c:pt idx="7">
                  <c:v>418248</c:v>
                </c:pt>
                <c:pt idx="8">
                  <c:v>23204</c:v>
                </c:pt>
                <c:pt idx="9">
                  <c:v>2635</c:v>
                </c:pt>
                <c:pt idx="10">
                  <c:v>0</c:v>
                </c:pt>
                <c:pt idx="11">
                  <c:v>148447</c:v>
                </c:pt>
                <c:pt idx="12">
                  <c:v>2153</c:v>
                </c:pt>
                <c:pt idx="13">
                  <c:v>12633</c:v>
                </c:pt>
                <c:pt idx="14">
                  <c:v>35786</c:v>
                </c:pt>
                <c:pt idx="15">
                  <c:v>872656</c:v>
                </c:pt>
                <c:pt idx="16">
                  <c:v>10938</c:v>
                </c:pt>
                <c:pt idx="17">
                  <c:v>4468</c:v>
                </c:pt>
                <c:pt idx="18">
                  <c:v>0</c:v>
                </c:pt>
                <c:pt idx="19">
                  <c:v>4575</c:v>
                </c:pt>
                <c:pt idx="20">
                  <c:v>3923</c:v>
                </c:pt>
                <c:pt idx="21">
                  <c:v>285477</c:v>
                </c:pt>
                <c:pt idx="22">
                  <c:v>12837</c:v>
                </c:pt>
                <c:pt idx="23">
                  <c:v>5825</c:v>
                </c:pt>
                <c:pt idx="24">
                  <c:v>14691</c:v>
                </c:pt>
                <c:pt idx="25">
                  <c:v>190699</c:v>
                </c:pt>
                <c:pt idx="26">
                  <c:v>15997</c:v>
                </c:pt>
                <c:pt idx="27">
                  <c:v>1075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D-420E-94E7-BC7F2EE6D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5293371"/>
        <c:axId val="26279309"/>
      </c:barChart>
      <c:catAx>
        <c:axId val="3529337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279309"/>
        <c:crosses val="autoZero"/>
        <c:auto val="1"/>
        <c:lblAlgn val="ctr"/>
        <c:lblOffset val="100"/>
        <c:noMultiLvlLbl val="0"/>
      </c:catAx>
      <c:valAx>
        <c:axId val="2627930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29337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2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9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image" Target="../media/image9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9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9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image" Target="../media/image9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image" Target="../media/image9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image" Target="../media/image11.png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2" Type="http://schemas.openxmlformats.org/officeDocument/2006/relationships/chart" Target="../charts/chart41.xml"/><Relationship Id="rId1" Type="http://schemas.openxmlformats.org/officeDocument/2006/relationships/image" Target="../media/image12.png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image" Target="../media/image13.png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7" Type="http://schemas.openxmlformats.org/officeDocument/2006/relationships/chart" Target="../charts/chart58.xml"/><Relationship Id="rId2" Type="http://schemas.openxmlformats.org/officeDocument/2006/relationships/chart" Target="../charts/chart53.xml"/><Relationship Id="rId1" Type="http://schemas.openxmlformats.org/officeDocument/2006/relationships/image" Target="../media/image13.png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9050" y="800100"/>
          <a:ext cx="4972050" cy="4381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0" y="8782050"/>
          <a:ext cx="4953000" cy="2857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686752</xdr:colOff>
      <xdr:row>3</xdr:row>
      <xdr:rowOff>140813</xdr:rowOff>
    </xdr:from>
    <xdr:to>
      <xdr:col>10</xdr:col>
      <xdr:colOff>788242</xdr:colOff>
      <xdr:row>6</xdr:row>
      <xdr:rowOff>167224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219575" cy="60007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 flipH="1">
          <a:off x="8667750" y="0"/>
          <a:ext cx="0" cy="941070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H="1" flipV="1">
          <a:off x="9525" y="1943100"/>
          <a:ext cx="12934950" cy="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 flipH="1">
          <a:off x="0" y="8458200"/>
          <a:ext cx="12944475" cy="190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26</xdr:row>
      <xdr:rowOff>138260</xdr:rowOff>
    </xdr:to>
    <xdr:sp macro="" textlink="">
      <xdr:nvSpPr>
        <xdr:cNvPr id="10" name="CuadroTexto 8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0" y="4552950"/>
          <a:ext cx="9982200" cy="53340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DEL TRÁFICO PORTUARIO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2" name="Imagen 1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7620</xdr:rowOff>
    </xdr:from>
    <xdr:to>
      <xdr:col>8</xdr:col>
      <xdr:colOff>777240</xdr:colOff>
      <xdr:row>2</xdr:row>
      <xdr:rowOff>98880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2800" y="9525"/>
          <a:ext cx="3705225" cy="5238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12</xdr:col>
      <xdr:colOff>878885</xdr:colOff>
      <xdr:row>1</xdr:row>
      <xdr:rowOff>245408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77550" y="0"/>
          <a:ext cx="3371850" cy="5048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035736A0-A29C-48C4-98BB-9454EE9F4803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3" name="CuadroTexto 10">
          <a:extLst>
            <a:ext uri="{FF2B5EF4-FFF2-40B4-BE49-F238E27FC236}">
              <a16:creationId xmlns:a16="http://schemas.microsoft.com/office/drawing/2014/main" id="{147FADF6-BE52-4AB0-BD0A-47ADF92F3DF5}"/>
            </a:ext>
          </a:extLst>
        </xdr:cNvPr>
        <xdr:cNvSpPr txBox="1"/>
      </xdr:nvSpPr>
      <xdr:spPr>
        <a:xfrm>
          <a:off x="0" y="8758714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oneCellAnchor>
    <xdr:from>
      <xdr:col>6</xdr:col>
      <xdr:colOff>685800</xdr:colOff>
      <xdr:row>3</xdr:row>
      <xdr:rowOff>142875</xdr:rowOff>
    </xdr:from>
    <xdr:ext cx="4333875" cy="571500"/>
    <xdr:pic>
      <xdr:nvPicPr>
        <xdr:cNvPr id="4" name="Imagen 3">
          <a:extLst>
            <a:ext uri="{FF2B5EF4-FFF2-40B4-BE49-F238E27FC236}">
              <a16:creationId xmlns:a16="http://schemas.microsoft.com/office/drawing/2014/main" id="{00F32A00-7159-4B96-9D05-74DCE7A2A38C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333875" cy="571500"/>
        </a:xfrm>
        <a:prstGeom prst="rect">
          <a:avLst/>
        </a:prstGeom>
      </xdr:spPr>
    </xdr:pic>
    <xdr:clientData/>
  </xdr:one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376B19AC-9E9F-459D-B593-9A90A3592CE2}"/>
            </a:ext>
          </a:extLst>
        </xdr:cNvPr>
        <xdr:cNvCxnSpPr/>
      </xdr:nvCxnSpPr>
      <xdr:spPr>
        <a:xfrm flipH="1">
          <a:off x="8672164" y="0"/>
          <a:ext cx="2253" cy="93916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6F62EB8C-58ED-4D69-8CD9-8A9C93A29E66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13F68E42-6AA7-4BB6-B455-16332C6BEEEB}"/>
            </a:ext>
          </a:extLst>
        </xdr:cNvPr>
        <xdr:cNvCxnSpPr/>
      </xdr:nvCxnSpPr>
      <xdr:spPr>
        <a:xfrm flipH="1">
          <a:off x="0" y="8439150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27</xdr:row>
      <xdr:rowOff>5399</xdr:rowOff>
    </xdr:to>
    <xdr:sp macro="" textlink="">
      <xdr:nvSpPr>
        <xdr:cNvPr id="8" name="CuadroTexto 8">
          <a:extLst>
            <a:ext uri="{FF2B5EF4-FFF2-40B4-BE49-F238E27FC236}">
              <a16:creationId xmlns:a16="http://schemas.microsoft.com/office/drawing/2014/main" id="{21FD1606-73D2-465A-8506-FA6D0B1F192B}"/>
            </a:ext>
          </a:extLst>
        </xdr:cNvPr>
        <xdr:cNvSpPr txBox="1"/>
      </xdr:nvSpPr>
      <xdr:spPr>
        <a:xfrm>
          <a:off x="0" y="4556288"/>
          <a:ext cx="9980082" cy="592611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 IMPORT-EXPORT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76201</xdr:colOff>
      <xdr:row>0</xdr:row>
      <xdr:rowOff>6132</xdr:rowOff>
    </xdr:from>
    <xdr:to>
      <xdr:col>13</xdr:col>
      <xdr:colOff>701040</xdr:colOff>
      <xdr:row>2</xdr:row>
      <xdr:rowOff>93372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C7211ED-861B-45EF-ADBB-F7B41E1AC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1" y="6132"/>
          <a:ext cx="3672839" cy="5158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BF47685-B1EC-44BD-BD70-B3BA344ABB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77015</xdr:colOff>
      <xdr:row>0</xdr:row>
      <xdr:rowOff>0</xdr:rowOff>
    </xdr:from>
    <xdr:to>
      <xdr:col>13</xdr:col>
      <xdr:colOff>703175</xdr:colOff>
      <xdr:row>2</xdr:row>
      <xdr:rowOff>88149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CDDA2BD-F2B0-46D5-B5E7-41CA0E7BD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2715" y="0"/>
          <a:ext cx="3674160" cy="51677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629A258-2B7E-4EC8-8AF0-281AA7B25C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EC1B688-881F-4F60-8B4F-36410AA9E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734059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7A51DE3-C5E9-4440-84C4-35576EB8DD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3843</xdr:rowOff>
    </xdr:from>
    <xdr:to>
      <xdr:col>13</xdr:col>
      <xdr:colOff>703296</xdr:colOff>
      <xdr:row>2</xdr:row>
      <xdr:rowOff>92123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1BF812D-D64F-4755-8F37-8EF690149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3843"/>
          <a:ext cx="3675096" cy="5169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735964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EC2634D-40E4-4865-AB69-4772171DD8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DEC41B8-DF76-40AF-BCC0-B014CE985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6AAC1D0-6C97-461E-9F48-BA21EEADAB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F4F585A-359B-47EB-8FFF-78DF811F9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743584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09A6CEB-78CA-4D6D-9A1C-C2E95FBD4E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A22A0E4-F6C1-4DC7-8B7B-8F754720F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17CFD87-67DE-4374-A147-D919CA1625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1F311F5-5C1E-479B-B54F-41198E0C6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2852CD8-C463-45DE-BA50-F892429FBC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314324</xdr:colOff>
      <xdr:row>0</xdr:row>
      <xdr:rowOff>0</xdr:rowOff>
    </xdr:from>
    <xdr:to>
      <xdr:col>13</xdr:col>
      <xdr:colOff>362849</xdr:colOff>
      <xdr:row>2</xdr:row>
      <xdr:rowOff>78076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700" y="0"/>
          <a:ext cx="3657600" cy="50482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6A925FBB-CC47-458F-951B-EFFE9A3F22C3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24</xdr:row>
      <xdr:rowOff>157164</xdr:rowOff>
    </xdr:from>
    <xdr:to>
      <xdr:col>6</xdr:col>
      <xdr:colOff>403436</xdr:colOff>
      <xdr:row>27</xdr:row>
      <xdr:rowOff>123176</xdr:rowOff>
    </xdr:to>
    <xdr:sp macro="" textlink="">
      <xdr:nvSpPr>
        <xdr:cNvPr id="3" name="CuadroTexto 8">
          <a:extLst>
            <a:ext uri="{FF2B5EF4-FFF2-40B4-BE49-F238E27FC236}">
              <a16:creationId xmlns:a16="http://schemas.microsoft.com/office/drawing/2014/main" id="{431FB921-22C2-4486-B31D-60357834BBD1}"/>
            </a:ext>
          </a:extLst>
        </xdr:cNvPr>
        <xdr:cNvSpPr txBox="1"/>
      </xdr:nvSpPr>
      <xdr:spPr>
        <a:xfrm>
          <a:off x="0" y="4729164"/>
          <a:ext cx="8442536" cy="53751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80000"/>
            </a:lnSpc>
          </a:pPr>
          <a:r>
            <a:rPr lang="es-ES" sz="3600" spc="-150">
              <a:solidFill>
                <a:srgbClr val="0A0943"/>
              </a:solidFill>
              <a:latin typeface="Archivo" pitchFamily="2" charset="77"/>
              <a:cs typeface="Archivo" pitchFamily="2" charset="77"/>
            </a:rPr>
            <a:t>GRÁFICOS DEL TRÁFICO PORTUARIO</a:t>
          </a: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D6D0E988-E10D-49C0-B5CE-EF92EC0EC7E4}"/>
            </a:ext>
          </a:extLst>
        </xdr:cNvPr>
        <xdr:cNvSpPr txBox="1"/>
      </xdr:nvSpPr>
      <xdr:spPr>
        <a:xfrm>
          <a:off x="0" y="8758714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698490</xdr:colOff>
      <xdr:row>3</xdr:row>
      <xdr:rowOff>137159</xdr:rowOff>
    </xdr:from>
    <xdr:to>
      <xdr:col>11</xdr:col>
      <xdr:colOff>0</xdr:colOff>
      <xdr:row>7</xdr:row>
      <xdr:rowOff>20384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377F496-C0FE-4B5E-8C1C-479DAF2536B5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7590" y="708659"/>
          <a:ext cx="4206885" cy="64522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5BDFB7EE-8510-4AFF-8F5D-5E09F42B69B4}"/>
            </a:ext>
          </a:extLst>
        </xdr:cNvPr>
        <xdr:cNvCxnSpPr/>
      </xdr:nvCxnSpPr>
      <xdr:spPr>
        <a:xfrm flipH="1">
          <a:off x="8672164" y="0"/>
          <a:ext cx="2253" cy="93916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AD5C2429-5CDE-4E68-B327-7BB56FAC9F11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627E3430-FEF5-4D11-8E42-536A37FB0FD0}"/>
            </a:ext>
          </a:extLst>
        </xdr:cNvPr>
        <xdr:cNvCxnSpPr/>
      </xdr:nvCxnSpPr>
      <xdr:spPr>
        <a:xfrm flipH="1">
          <a:off x="0" y="8439150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119744</xdr:colOff>
      <xdr:row>0</xdr:row>
      <xdr:rowOff>10886</xdr:rowOff>
    </xdr:from>
    <xdr:to>
      <xdr:col>23</xdr:col>
      <xdr:colOff>766134</xdr:colOff>
      <xdr:row>3</xdr:row>
      <xdr:rowOff>70115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C7212F1-3705-41ED-ACA0-73D8EA035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6394" y="10886"/>
          <a:ext cx="5523190" cy="77360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4071951-E5C0-4E7A-A7AC-277D7FF57F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7CB6672-08CB-46D1-B816-5123AF88D0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05BFD5B-63FF-40EA-892B-E7BD60482B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8A83627-B0F6-44E3-ABB6-436F17792D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B4EA4735-C946-47E8-B62F-34DB7ABA92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9547263-EFAB-4E9D-B17F-A77CB42FCC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AF43954-54FF-4A26-B8BD-FC12E2ED3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EC1CF1E-6470-4D0B-BBC4-0934AA060C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C89EB16-8E60-45AC-A84C-548F1A1518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465D906-481E-465E-8551-0005096668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FC27731-9645-4CAF-8AD9-E8DA9266F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02CC862-BD02-4ACD-B4E7-0F030416D5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F05C290-6BB2-45A2-8CB0-3EB3D64BD4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116758</xdr:colOff>
      <xdr:row>0</xdr:row>
      <xdr:rowOff>0</xdr:rowOff>
    </xdr:from>
    <xdr:to>
      <xdr:col>23</xdr:col>
      <xdr:colOff>758801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E320EB3-05E6-4EAE-AC2F-FDB51A90B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340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CDE18C3-7BA9-4238-9CC3-D1ACB6A900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82B6A4B2-C4E9-4AB0-AE2E-7752ABC8A0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6278113-3C85-416E-891D-3DC859DF89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EE179A8-2B3F-4244-9054-2F81F70E1E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35F6256-6A65-43F5-9ED6-8B67D6BE65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593F8EB3-1585-4FA4-AB9F-FA4FEF72EC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411480</xdr:colOff>
      <xdr:row>6</xdr:row>
      <xdr:rowOff>106680</xdr:rowOff>
    </xdr:from>
    <xdr:to>
      <xdr:col>9</xdr:col>
      <xdr:colOff>205740</xdr:colOff>
      <xdr:row>31</xdr:row>
      <xdr:rowOff>55245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E11CD7EF-DDD5-46D9-8ACF-7BD0EDC3320F}"/>
            </a:ext>
          </a:extLst>
        </xdr:cNvPr>
        <xdr:cNvSpPr>
          <a:spLocks noChangeAspect="1" noChangeArrowheads="1"/>
        </xdr:cNvSpPr>
      </xdr:nvSpPr>
      <xdr:spPr bwMode="auto">
        <a:xfrm>
          <a:off x="659130" y="1392555"/>
          <a:ext cx="5442585" cy="47110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02C6730-FBBD-4341-9726-62D3C8C99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0F7C8D0-8EEC-4FE9-BFD6-7F958FE73B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AF42F6B-37DB-4F5C-9812-80D6A6BEC6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9FFD8D5-C380-4DEF-BA94-795F543EE3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819F772-A614-451E-8BBB-9AE3293F05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0B6DE82-7E96-4C4A-886B-1BDA624A4E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DA6C512A-3E93-454F-9622-98F1EF8595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114299</xdr:colOff>
      <xdr:row>0</xdr:row>
      <xdr:rowOff>0</xdr:rowOff>
    </xdr:from>
    <xdr:to>
      <xdr:col>13</xdr:col>
      <xdr:colOff>751259</xdr:colOff>
      <xdr:row>2</xdr:row>
      <xdr:rowOff>84268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753109</xdr:colOff>
      <xdr:row>33</xdr:row>
      <xdr:rowOff>146685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117812</xdr:colOff>
      <xdr:row>0</xdr:row>
      <xdr:rowOff>848</xdr:rowOff>
    </xdr:from>
    <xdr:to>
      <xdr:col>13</xdr:col>
      <xdr:colOff>755361</xdr:colOff>
      <xdr:row>2</xdr:row>
      <xdr:rowOff>82792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751204</xdr:colOff>
      <xdr:row>33</xdr:row>
      <xdr:rowOff>144780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113661</xdr:colOff>
      <xdr:row>0</xdr:row>
      <xdr:rowOff>1</xdr:rowOff>
    </xdr:from>
    <xdr:to>
      <xdr:col>13</xdr:col>
      <xdr:colOff>750621</xdr:colOff>
      <xdr:row>2</xdr:row>
      <xdr:rowOff>81864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749299</xdr:colOff>
      <xdr:row>33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140970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139065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752E2E-2832-4583-A372-B4E053AFE889}">
  <sheetPr codeName="Hoja1">
    <pageSetUpPr fitToPage="1"/>
  </sheetPr>
  <dimension ref="A1:K51"/>
  <sheetViews>
    <sheetView tabSelected="1" zoomScale="80" zoomScaleNormal="80" workbookViewId="0"/>
  </sheetViews>
  <sheetFormatPr baseColWidth="10" defaultColWidth="11.42578125" defaultRowHeight="1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>
      <c r="A1" s="29"/>
      <c r="B1" s="30"/>
      <c r="C1" s="30"/>
      <c r="D1" s="31"/>
      <c r="E1" s="32"/>
      <c r="F1" s="31"/>
      <c r="H1" s="33"/>
      <c r="J1" s="33"/>
      <c r="K1" s="33"/>
    </row>
    <row r="2" spans="1:11">
      <c r="A2" s="34"/>
      <c r="B2" s="31"/>
      <c r="C2" s="35"/>
      <c r="D2" s="31"/>
      <c r="E2" s="34"/>
      <c r="F2" s="31"/>
      <c r="G2" s="36"/>
      <c r="H2" s="31"/>
      <c r="I2" s="36"/>
      <c r="J2" s="31"/>
      <c r="K2" s="31"/>
    </row>
    <row r="3" spans="1:11">
      <c r="A3" s="34"/>
      <c r="B3" s="30"/>
      <c r="C3" s="35"/>
      <c r="D3" s="31"/>
      <c r="E3" s="36"/>
      <c r="F3" s="31"/>
      <c r="G3" s="36"/>
      <c r="H3" s="31"/>
      <c r="I3" s="36"/>
      <c r="J3" s="31"/>
      <c r="K3" s="31"/>
    </row>
    <row r="4" spans="1:11">
      <c r="A4" s="34"/>
      <c r="B4" s="31"/>
      <c r="C4" s="35"/>
      <c r="D4" s="33"/>
      <c r="E4" s="37"/>
      <c r="F4" s="31"/>
      <c r="G4" s="37"/>
      <c r="H4" s="33"/>
      <c r="I4" s="37"/>
      <c r="J4" s="33"/>
      <c r="K4" s="33"/>
    </row>
    <row r="5" spans="1:11">
      <c r="A5" s="34"/>
      <c r="B5" s="31"/>
      <c r="C5" s="38"/>
      <c r="D5" s="31"/>
      <c r="E5" s="36"/>
      <c r="F5" s="31"/>
      <c r="G5" s="36"/>
      <c r="H5" s="31"/>
      <c r="I5" s="36"/>
      <c r="J5" s="31"/>
      <c r="K5" s="31"/>
    </row>
    <row r="6" spans="1:11">
      <c r="A6" s="34"/>
      <c r="B6" s="31"/>
      <c r="C6" s="20"/>
      <c r="D6" s="31"/>
      <c r="E6" s="36"/>
      <c r="F6" s="31"/>
      <c r="G6" s="36"/>
      <c r="H6" s="31"/>
      <c r="I6" s="36"/>
      <c r="J6" s="31"/>
      <c r="K6" s="31"/>
    </row>
    <row r="7" spans="1:11">
      <c r="A7" s="34"/>
      <c r="B7" s="31"/>
      <c r="C7" s="35"/>
      <c r="D7" s="31"/>
      <c r="E7" s="35"/>
      <c r="F7" s="31"/>
      <c r="G7" s="36"/>
      <c r="H7" s="31"/>
      <c r="I7" s="36"/>
      <c r="J7" s="31"/>
      <c r="K7" s="31"/>
    </row>
    <row r="8" spans="1:11">
      <c r="A8" s="34"/>
      <c r="B8" s="31"/>
      <c r="C8" s="35"/>
      <c r="D8" s="33"/>
      <c r="E8" s="39"/>
      <c r="F8" s="31"/>
      <c r="G8" s="37"/>
      <c r="H8" s="33"/>
      <c r="I8" s="37"/>
      <c r="J8" s="33"/>
      <c r="K8" s="33"/>
    </row>
    <row r="9" spans="1:11">
      <c r="A9" s="34"/>
      <c r="B9" s="31"/>
      <c r="C9" s="38"/>
      <c r="D9" s="31"/>
      <c r="E9" s="35"/>
      <c r="F9" s="31"/>
      <c r="G9" s="36"/>
      <c r="H9" s="31"/>
      <c r="I9" s="36"/>
      <c r="J9" s="31"/>
      <c r="K9" s="31"/>
    </row>
    <row r="10" spans="1:11">
      <c r="A10" s="34"/>
      <c r="B10" s="31"/>
      <c r="C10" s="39"/>
      <c r="D10" s="33"/>
      <c r="E10" s="39"/>
      <c r="F10" s="31"/>
      <c r="G10" s="37"/>
      <c r="H10" s="33"/>
      <c r="I10" s="37"/>
      <c r="J10" s="33"/>
      <c r="K10" s="33"/>
    </row>
    <row r="11" spans="1:11">
      <c r="A11" s="31"/>
      <c r="B11" s="31"/>
      <c r="C11" s="35"/>
      <c r="D11" s="31"/>
      <c r="E11" s="35"/>
      <c r="F11" s="31"/>
      <c r="G11" s="34"/>
      <c r="H11" s="31"/>
      <c r="I11" s="36"/>
      <c r="J11" s="31"/>
      <c r="K11" s="31"/>
    </row>
    <row r="12" spans="1:11">
      <c r="A12" s="29"/>
      <c r="B12" s="30"/>
      <c r="C12" s="38"/>
      <c r="D12" s="30"/>
      <c r="E12" s="38"/>
      <c r="F12" s="30"/>
      <c r="G12" s="29"/>
      <c r="H12" s="30"/>
      <c r="I12" s="40"/>
      <c r="J12" s="30"/>
      <c r="K12" s="30"/>
    </row>
    <row r="13" spans="1:11">
      <c r="A13" s="34"/>
      <c r="B13" s="31"/>
      <c r="C13" s="20"/>
      <c r="D13" s="41"/>
      <c r="E13" s="20"/>
      <c r="F13" s="31"/>
      <c r="G13" s="42"/>
      <c r="H13" s="41"/>
      <c r="J13" s="41"/>
      <c r="K13" s="41"/>
    </row>
    <row r="14" spans="1:11">
      <c r="A14" s="34"/>
      <c r="B14" s="31"/>
      <c r="C14" s="35"/>
      <c r="D14" s="33"/>
      <c r="E14" s="39"/>
      <c r="F14" s="31"/>
      <c r="G14" s="32"/>
      <c r="H14" s="33"/>
      <c r="I14" s="37"/>
      <c r="J14" s="33"/>
      <c r="K14" s="33"/>
    </row>
    <row r="15" spans="1:11">
      <c r="A15" s="34"/>
      <c r="B15" s="31"/>
      <c r="C15" s="35"/>
      <c r="D15" s="31"/>
      <c r="E15" s="35"/>
      <c r="F15" s="31"/>
      <c r="G15" s="34"/>
      <c r="H15" s="31"/>
      <c r="I15" s="36"/>
      <c r="J15" s="31"/>
      <c r="K15" s="31"/>
    </row>
    <row r="16" spans="1:11">
      <c r="A16" s="34"/>
      <c r="B16" s="31"/>
      <c r="C16" s="38"/>
      <c r="D16" s="41"/>
      <c r="E16" s="20"/>
      <c r="F16" s="31"/>
      <c r="H16" s="41"/>
      <c r="J16" s="41"/>
      <c r="K16" s="41"/>
    </row>
    <row r="17" spans="1:11">
      <c r="A17" s="34"/>
      <c r="B17" s="31"/>
      <c r="C17" s="35"/>
      <c r="D17" s="33"/>
      <c r="E17" s="39"/>
      <c r="F17" s="31"/>
      <c r="G17" s="37"/>
      <c r="H17" s="33"/>
      <c r="I17" s="37"/>
      <c r="J17" s="33"/>
      <c r="K17" s="33"/>
    </row>
    <row r="18" spans="1:11">
      <c r="A18" s="34"/>
      <c r="B18" s="31"/>
      <c r="C18" s="35"/>
      <c r="D18" s="31"/>
      <c r="E18" s="31"/>
      <c r="F18" s="31"/>
      <c r="G18" s="36"/>
      <c r="H18" s="31"/>
      <c r="I18" s="36"/>
      <c r="J18" s="31"/>
      <c r="K18" s="31"/>
    </row>
    <row r="19" spans="1:11">
      <c r="A19" s="34"/>
      <c r="B19" s="31"/>
      <c r="C19" s="35"/>
      <c r="D19" s="30"/>
      <c r="E19" s="30"/>
      <c r="F19" s="41"/>
      <c r="H19" s="41"/>
      <c r="J19" s="41"/>
      <c r="K19" s="41"/>
    </row>
    <row r="20" spans="1:11">
      <c r="A20" s="34"/>
      <c r="B20" s="31"/>
      <c r="C20" s="35"/>
      <c r="D20" s="31"/>
      <c r="E20" s="35"/>
      <c r="F20" s="31"/>
      <c r="G20" s="36"/>
      <c r="H20" s="31"/>
      <c r="I20" s="36"/>
      <c r="J20" s="31"/>
      <c r="K20" s="31"/>
    </row>
    <row r="21" spans="1:11">
      <c r="A21" s="34"/>
      <c r="B21" s="31"/>
      <c r="C21" s="40"/>
      <c r="D21" s="41"/>
      <c r="E21" s="20"/>
      <c r="F21" s="41"/>
      <c r="H21" s="41"/>
      <c r="J21" s="41"/>
      <c r="K21" s="41"/>
    </row>
    <row r="22" spans="1:11">
      <c r="A22" s="34"/>
      <c r="B22" s="31"/>
      <c r="C22" s="35"/>
      <c r="D22" s="31"/>
      <c r="E22" s="35"/>
      <c r="F22" s="31"/>
      <c r="G22" s="36"/>
      <c r="H22" s="31"/>
      <c r="I22" s="36"/>
      <c r="J22" s="31"/>
      <c r="K22" s="31"/>
    </row>
    <row r="23" spans="1:11">
      <c r="A23" s="34"/>
      <c r="B23" s="31"/>
      <c r="C23" s="35"/>
      <c r="D23" s="41"/>
      <c r="E23" s="20"/>
      <c r="F23" s="41"/>
      <c r="H23" s="41"/>
      <c r="J23" s="41"/>
      <c r="K23" s="41"/>
    </row>
    <row r="24" spans="1:11">
      <c r="A24" s="34"/>
      <c r="B24" s="31"/>
      <c r="C24" s="35"/>
      <c r="D24" s="31"/>
      <c r="E24" s="35"/>
      <c r="F24" s="31"/>
      <c r="G24" s="36"/>
      <c r="H24" s="31"/>
      <c r="I24" s="36"/>
      <c r="J24" s="31"/>
      <c r="K24" s="31"/>
    </row>
    <row r="25" spans="1:11">
      <c r="A25" s="34"/>
      <c r="B25" s="31"/>
      <c r="C25" s="35"/>
      <c r="D25" s="41"/>
      <c r="E25" s="20"/>
      <c r="F25" s="41"/>
      <c r="H25" s="41"/>
      <c r="J25" s="41"/>
      <c r="K25" s="41"/>
    </row>
    <row r="26" spans="1:11">
      <c r="A26" s="34"/>
      <c r="B26" s="31"/>
      <c r="C26" s="40"/>
      <c r="D26" s="33"/>
      <c r="E26" s="39"/>
      <c r="F26" s="33"/>
      <c r="G26" s="37"/>
      <c r="H26" s="33"/>
      <c r="I26" s="37"/>
      <c r="J26" s="33"/>
      <c r="K26" s="33"/>
    </row>
    <row r="27" spans="1:11">
      <c r="A27" s="34"/>
      <c r="B27" s="31"/>
      <c r="C27" s="39"/>
      <c r="D27" s="31"/>
      <c r="E27" s="35"/>
      <c r="F27" s="31"/>
      <c r="G27" s="36"/>
      <c r="H27" s="31"/>
      <c r="I27" s="36"/>
      <c r="J27" s="31"/>
      <c r="K27" s="31"/>
    </row>
    <row r="28" spans="1:11" ht="34.5">
      <c r="A28" s="43" t="s">
        <v>163</v>
      </c>
      <c r="B28" s="31"/>
      <c r="C28" s="35"/>
      <c r="D28" s="33"/>
      <c r="E28" s="39"/>
      <c r="F28" s="33"/>
      <c r="G28" s="37"/>
      <c r="H28" s="33"/>
      <c r="I28" s="37"/>
      <c r="J28" s="33"/>
      <c r="K28" s="33"/>
    </row>
    <row r="29" spans="1:11">
      <c r="A29" s="44"/>
      <c r="B29" s="31"/>
      <c r="C29" s="35"/>
      <c r="D29" s="31"/>
      <c r="E29" s="35"/>
      <c r="F29" s="31"/>
      <c r="G29" s="34"/>
      <c r="H29" s="31"/>
      <c r="I29" s="36"/>
      <c r="J29" s="31"/>
      <c r="K29" s="31"/>
    </row>
    <row r="30" spans="1:11">
      <c r="A30" s="34"/>
      <c r="B30" s="31"/>
      <c r="C30" s="38"/>
      <c r="D30" s="30"/>
      <c r="E30" s="38"/>
      <c r="F30" s="30"/>
      <c r="G30" s="29"/>
      <c r="H30" s="30"/>
      <c r="I30" s="40"/>
      <c r="J30" s="30"/>
      <c r="K30" s="30"/>
    </row>
    <row r="31" spans="1:11">
      <c r="A31" s="34"/>
      <c r="B31" s="31"/>
      <c r="C31" s="35"/>
      <c r="D31" s="41"/>
      <c r="E31" s="20"/>
      <c r="F31" s="41"/>
      <c r="G31" s="42"/>
      <c r="H31" s="41"/>
      <c r="J31" s="41"/>
      <c r="K31" s="41"/>
    </row>
    <row r="32" spans="1:11">
      <c r="A32" s="34"/>
      <c r="B32" s="31"/>
      <c r="C32" s="40"/>
      <c r="D32" s="33"/>
      <c r="E32" s="39"/>
      <c r="F32" s="33"/>
      <c r="G32" s="32"/>
      <c r="H32" s="33"/>
      <c r="I32" s="37"/>
      <c r="J32" s="33"/>
      <c r="K32" s="33"/>
    </row>
    <row r="33" spans="1:11">
      <c r="A33" s="34"/>
      <c r="B33" s="31"/>
      <c r="C33" s="39"/>
      <c r="D33" s="31"/>
      <c r="E33" s="35"/>
      <c r="F33" s="31"/>
      <c r="G33" s="34"/>
      <c r="H33" s="31"/>
      <c r="I33" s="36"/>
      <c r="J33" s="31"/>
      <c r="K33" s="31"/>
    </row>
    <row r="34" spans="1:11">
      <c r="A34" s="34"/>
      <c r="B34" s="31"/>
      <c r="C34" s="35"/>
      <c r="D34" s="31"/>
      <c r="E34" s="35"/>
      <c r="F34" s="31"/>
      <c r="G34" s="34"/>
      <c r="H34" s="31"/>
      <c r="I34" s="36"/>
      <c r="J34" s="31"/>
      <c r="K34" s="31"/>
    </row>
    <row r="35" spans="1:11">
      <c r="A35" s="34"/>
      <c r="B35" s="31"/>
      <c r="D35" s="30"/>
      <c r="E35" s="38"/>
      <c r="F35" s="30"/>
      <c r="G35" s="29"/>
      <c r="H35" s="30"/>
      <c r="I35" s="40"/>
      <c r="J35" s="30"/>
      <c r="K35" s="30"/>
    </row>
    <row r="36" spans="1:11">
      <c r="A36" s="34"/>
      <c r="B36" s="31"/>
      <c r="C36" s="35"/>
      <c r="D36" s="30"/>
      <c r="E36" s="38"/>
      <c r="F36" s="31"/>
      <c r="G36" s="34"/>
      <c r="H36" s="31"/>
      <c r="I36" s="34"/>
      <c r="J36" s="31"/>
      <c r="K36" s="31"/>
    </row>
    <row r="37" spans="1:11">
      <c r="A37" s="34"/>
      <c r="B37" s="31"/>
      <c r="C37" s="35"/>
      <c r="D37" s="30"/>
      <c r="E37" s="38"/>
      <c r="F37" s="30"/>
      <c r="G37" s="29"/>
      <c r="H37" s="41"/>
      <c r="I37" s="42"/>
      <c r="J37" s="41"/>
      <c r="K37" s="41"/>
    </row>
    <row r="38" spans="1:11">
      <c r="A38" s="34"/>
      <c r="B38" s="31"/>
      <c r="C38" s="20"/>
      <c r="D38" s="41"/>
      <c r="E38" s="20"/>
      <c r="F38" s="41"/>
      <c r="G38" s="42"/>
      <c r="H38" s="33"/>
      <c r="I38" s="31"/>
      <c r="J38" s="31"/>
      <c r="K38" s="31"/>
    </row>
    <row r="39" spans="1:11">
      <c r="A39" s="34"/>
      <c r="B39" s="31"/>
      <c r="C39" s="31"/>
      <c r="D39" s="33"/>
      <c r="E39" s="31"/>
      <c r="F39" s="31"/>
      <c r="G39" s="34"/>
      <c r="H39" s="31"/>
      <c r="I39" s="40"/>
      <c r="J39" s="30"/>
      <c r="K39" s="30"/>
    </row>
    <row r="40" spans="1:11">
      <c r="A40" s="34"/>
      <c r="B40" s="31"/>
      <c r="C40" s="31"/>
      <c r="D40" s="31"/>
      <c r="E40" s="30"/>
      <c r="F40" s="30"/>
      <c r="G40" s="29"/>
      <c r="H40" s="41"/>
      <c r="J40" s="41"/>
      <c r="K40" s="41"/>
    </row>
    <row r="41" spans="1:11">
      <c r="A41" s="34"/>
      <c r="B41" s="31"/>
      <c r="C41" s="41"/>
      <c r="D41" s="30"/>
      <c r="F41" s="41"/>
      <c r="G41" s="42"/>
      <c r="H41" s="31"/>
      <c r="I41" s="36"/>
      <c r="J41" s="31"/>
      <c r="K41" s="31"/>
    </row>
    <row r="42" spans="1:11">
      <c r="A42" s="34"/>
      <c r="B42" s="31"/>
      <c r="C42" s="31"/>
      <c r="D42" s="31"/>
      <c r="E42" s="35"/>
      <c r="F42" s="31"/>
      <c r="G42" s="34"/>
      <c r="H42" s="31"/>
      <c r="I42" s="36"/>
      <c r="J42" s="31"/>
      <c r="K42" s="31"/>
    </row>
    <row r="43" spans="1:11">
      <c r="A43" s="29"/>
      <c r="B43" s="31"/>
      <c r="C43" s="33"/>
      <c r="D43" s="39"/>
      <c r="E43" s="41"/>
      <c r="F43" s="41"/>
      <c r="G43" s="34"/>
      <c r="H43" s="31"/>
      <c r="I43" s="36"/>
      <c r="J43" s="31"/>
      <c r="K43" s="31"/>
    </row>
    <row r="44" spans="1:11">
      <c r="A44" s="34"/>
      <c r="B44" s="31"/>
      <c r="C44" s="31"/>
      <c r="D44" s="35"/>
      <c r="E44" s="31"/>
      <c r="F44" s="31"/>
      <c r="G44" s="29"/>
      <c r="H44" s="30"/>
      <c r="I44" s="40"/>
      <c r="J44" s="30"/>
      <c r="K44" s="30"/>
    </row>
    <row r="45" spans="1:11">
      <c r="A45" s="34"/>
      <c r="B45" s="31"/>
      <c r="C45" s="30"/>
      <c r="D45" s="38"/>
      <c r="E45" s="30"/>
      <c r="F45" s="30"/>
      <c r="G45" s="29"/>
      <c r="H45" s="31"/>
      <c r="I45" s="31"/>
      <c r="J45" s="31"/>
      <c r="K45" s="31"/>
    </row>
    <row r="46" spans="1:11">
      <c r="A46" s="32"/>
      <c r="B46" s="33"/>
      <c r="C46" s="33"/>
      <c r="D46" s="39"/>
      <c r="E46" s="33"/>
      <c r="F46" s="33"/>
      <c r="G46" s="32"/>
      <c r="H46" s="33"/>
      <c r="I46" s="37"/>
      <c r="J46" s="33"/>
      <c r="K46" s="33"/>
    </row>
    <row r="47" spans="1:11">
      <c r="A47" s="31"/>
      <c r="B47" s="31"/>
      <c r="C47" s="31"/>
      <c r="D47" s="35"/>
      <c r="E47" s="31"/>
      <c r="F47" s="31"/>
      <c r="G47" s="36"/>
      <c r="H47" s="31"/>
      <c r="I47" s="36"/>
      <c r="J47" s="31"/>
      <c r="K47" s="31"/>
    </row>
    <row r="48" spans="1:11">
      <c r="A48" s="163"/>
      <c r="B48" s="164"/>
      <c r="C48" s="164"/>
      <c r="D48" s="39"/>
      <c r="E48" s="33"/>
      <c r="F48" s="33"/>
      <c r="G48" s="164"/>
      <c r="H48" s="164"/>
      <c r="I48" s="164"/>
      <c r="J48" s="164"/>
      <c r="K48" s="164"/>
    </row>
    <row r="51" spans="8:8">
      <c r="H51" s="165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6FF188-418F-4C23-A2D8-DBE154E73E9A}">
  <sheetPr codeName="Hoja10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46" t="s">
        <v>58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77264</v>
      </c>
      <c r="C7" s="203">
        <v>34087</v>
      </c>
      <c r="D7" s="203">
        <v>171799</v>
      </c>
      <c r="E7" s="203">
        <v>122192</v>
      </c>
      <c r="F7" s="204">
        <v>-28.875022555428149</v>
      </c>
      <c r="G7" s="27"/>
    </row>
    <row r="8" spans="1:14" ht="15.6" customHeight="1">
      <c r="A8" s="202" t="s">
        <v>11</v>
      </c>
      <c r="B8" s="203">
        <v>88469</v>
      </c>
      <c r="C8" s="203">
        <v>102249</v>
      </c>
      <c r="D8" s="203">
        <v>377601</v>
      </c>
      <c r="E8" s="203">
        <v>458022</v>
      </c>
      <c r="F8" s="204">
        <v>21.297877918755521</v>
      </c>
      <c r="G8" s="20"/>
    </row>
    <row r="9" spans="1:14" ht="15.6" customHeight="1">
      <c r="A9" s="202" t="s">
        <v>8</v>
      </c>
      <c r="B9" s="203">
        <v>129632</v>
      </c>
      <c r="C9" s="203">
        <v>141090</v>
      </c>
      <c r="D9" s="203">
        <v>451901</v>
      </c>
      <c r="E9" s="203">
        <v>558420</v>
      </c>
      <c r="F9" s="204">
        <v>23.571313185852659</v>
      </c>
      <c r="G9" s="20"/>
    </row>
    <row r="10" spans="1:14" ht="15.6" customHeight="1">
      <c r="A10" s="202" t="s">
        <v>10</v>
      </c>
      <c r="B10" s="203">
        <v>102711</v>
      </c>
      <c r="C10" s="203">
        <v>131407</v>
      </c>
      <c r="D10" s="203">
        <v>397050</v>
      </c>
      <c r="E10" s="203">
        <v>432420</v>
      </c>
      <c r="F10" s="204">
        <v>8.9081979599546628</v>
      </c>
    </row>
    <row r="11" spans="1:14" ht="15.6" customHeight="1">
      <c r="A11" s="202" t="s">
        <v>9</v>
      </c>
      <c r="B11" s="203">
        <v>6194853</v>
      </c>
      <c r="C11" s="203">
        <v>5775528</v>
      </c>
      <c r="D11" s="203">
        <v>23423062</v>
      </c>
      <c r="E11" s="203">
        <v>21939879</v>
      </c>
      <c r="F11" s="204">
        <v>-6.3321482050468054</v>
      </c>
    </row>
    <row r="12" spans="1:14" ht="15.6" customHeight="1">
      <c r="A12" s="202" t="s">
        <v>6</v>
      </c>
      <c r="B12" s="203">
        <v>197333</v>
      </c>
      <c r="C12" s="203">
        <v>199846</v>
      </c>
      <c r="D12" s="203">
        <v>743598</v>
      </c>
      <c r="E12" s="203">
        <v>835524</v>
      </c>
      <c r="F12" s="204">
        <v>12.362324804531481</v>
      </c>
    </row>
    <row r="13" spans="1:14" ht="15.6" customHeight="1">
      <c r="A13" s="202" t="s">
        <v>175</v>
      </c>
      <c r="B13" s="203">
        <v>1340843</v>
      </c>
      <c r="C13" s="203">
        <v>1372337</v>
      </c>
      <c r="D13" s="203">
        <v>4625145</v>
      </c>
      <c r="E13" s="203">
        <v>4899593</v>
      </c>
      <c r="F13" s="204">
        <v>5.9338247773853539</v>
      </c>
    </row>
    <row r="14" spans="1:14" ht="15.6" customHeight="1">
      <c r="A14" s="202" t="s">
        <v>148</v>
      </c>
      <c r="B14" s="203">
        <v>4458466</v>
      </c>
      <c r="C14" s="203">
        <v>3862700</v>
      </c>
      <c r="D14" s="203">
        <v>16923932</v>
      </c>
      <c r="E14" s="203">
        <v>15892493</v>
      </c>
      <c r="F14" s="204">
        <v>-6.0945588767433074</v>
      </c>
    </row>
    <row r="15" spans="1:14" ht="15.6" customHeight="1">
      <c r="A15" s="202" t="s">
        <v>145</v>
      </c>
      <c r="B15" s="203">
        <v>749547</v>
      </c>
      <c r="C15" s="203">
        <v>608770</v>
      </c>
      <c r="D15" s="203">
        <v>2654978</v>
      </c>
      <c r="E15" s="203">
        <v>2617305</v>
      </c>
      <c r="F15" s="204">
        <v>-1.4189571439010109</v>
      </c>
    </row>
    <row r="16" spans="1:14" ht="15.6" customHeight="1">
      <c r="A16" s="202" t="s">
        <v>144</v>
      </c>
      <c r="B16" s="203">
        <v>101392</v>
      </c>
      <c r="C16" s="203">
        <v>68734</v>
      </c>
      <c r="D16" s="203">
        <v>300915</v>
      </c>
      <c r="E16" s="203">
        <v>299508</v>
      </c>
      <c r="F16" s="204">
        <v>-0.46757389960620799</v>
      </c>
      <c r="G16" s="15"/>
    </row>
    <row r="17" spans="1:7" ht="15.6" customHeight="1">
      <c r="A17" s="202" t="s">
        <v>150</v>
      </c>
      <c r="B17" s="203">
        <v>83017</v>
      </c>
      <c r="C17" s="203">
        <v>120016</v>
      </c>
      <c r="D17" s="203">
        <v>330184</v>
      </c>
      <c r="E17" s="203">
        <v>419528</v>
      </c>
      <c r="F17" s="204">
        <v>27.058852034017391</v>
      </c>
      <c r="G17" s="16"/>
    </row>
    <row r="18" spans="1:7" ht="15.6" customHeight="1">
      <c r="A18" s="202" t="s">
        <v>147</v>
      </c>
      <c r="B18" s="203">
        <v>46670</v>
      </c>
      <c r="C18" s="203">
        <v>45525</v>
      </c>
      <c r="D18" s="203">
        <v>183715</v>
      </c>
      <c r="E18" s="203">
        <v>214244</v>
      </c>
      <c r="F18" s="204">
        <v>16.617587023378601</v>
      </c>
    </row>
    <row r="19" spans="1:7" ht="15.6" customHeight="1">
      <c r="A19" s="202" t="s">
        <v>143</v>
      </c>
      <c r="B19" s="203">
        <v>73080</v>
      </c>
      <c r="C19" s="203">
        <v>148794</v>
      </c>
      <c r="D19" s="203">
        <v>235619</v>
      </c>
      <c r="E19" s="203">
        <v>308993</v>
      </c>
      <c r="F19" s="204">
        <v>31.140952130346019</v>
      </c>
    </row>
    <row r="20" spans="1:7" ht="15.6" customHeight="1">
      <c r="A20" s="202" t="s">
        <v>142</v>
      </c>
      <c r="B20" s="203">
        <v>165191</v>
      </c>
      <c r="C20" s="203">
        <v>139603</v>
      </c>
      <c r="D20" s="203">
        <v>659698</v>
      </c>
      <c r="E20" s="203">
        <v>520980</v>
      </c>
      <c r="F20" s="204">
        <v>-21.027500462332771</v>
      </c>
    </row>
    <row r="21" spans="1:7" ht="15.6" customHeight="1">
      <c r="A21" s="202" t="s">
        <v>149</v>
      </c>
      <c r="B21" s="203">
        <v>176122</v>
      </c>
      <c r="C21" s="203">
        <v>179507</v>
      </c>
      <c r="D21" s="203">
        <v>623215</v>
      </c>
      <c r="E21" s="203">
        <v>548791</v>
      </c>
      <c r="F21" s="204">
        <v>-11.94194619834246</v>
      </c>
    </row>
    <row r="22" spans="1:7" ht="15.6" customHeight="1">
      <c r="A22" s="202" t="s">
        <v>146</v>
      </c>
      <c r="B22" s="203">
        <v>1661198</v>
      </c>
      <c r="C22" s="203">
        <v>1662028</v>
      </c>
      <c r="D22" s="203">
        <v>6456446</v>
      </c>
      <c r="E22" s="203">
        <v>7119906</v>
      </c>
      <c r="F22" s="204">
        <v>10.275931991067541</v>
      </c>
    </row>
    <row r="23" spans="1:7" ht="15.6" customHeight="1">
      <c r="A23" s="202" t="s">
        <v>165</v>
      </c>
      <c r="B23" s="203">
        <v>341997</v>
      </c>
      <c r="C23" s="203">
        <v>369356</v>
      </c>
      <c r="D23" s="203">
        <v>697475</v>
      </c>
      <c r="E23" s="203">
        <v>1315238</v>
      </c>
      <c r="F23" s="204">
        <v>88.571346643248859</v>
      </c>
    </row>
    <row r="24" spans="1:7" ht="15.6" customHeight="1">
      <c r="A24" s="202" t="s">
        <v>141</v>
      </c>
      <c r="B24" s="203">
        <v>119707</v>
      </c>
      <c r="C24" s="203">
        <v>93568</v>
      </c>
      <c r="D24" s="203">
        <v>380570</v>
      </c>
      <c r="E24" s="203">
        <v>359468</v>
      </c>
      <c r="F24" s="204">
        <v>-5.5448406337861664</v>
      </c>
    </row>
    <row r="25" spans="1:7" ht="15.6" customHeight="1">
      <c r="A25" s="202" t="s">
        <v>140</v>
      </c>
      <c r="B25" s="203">
        <v>41085</v>
      </c>
      <c r="C25" s="203">
        <v>33901</v>
      </c>
      <c r="D25" s="203">
        <v>149159</v>
      </c>
      <c r="E25" s="203">
        <v>150271</v>
      </c>
      <c r="F25" s="204">
        <v>0.74551317721358146</v>
      </c>
    </row>
    <row r="26" spans="1:7" ht="15.6" customHeight="1">
      <c r="A26" s="202" t="s">
        <v>152</v>
      </c>
      <c r="B26" s="203">
        <v>60361</v>
      </c>
      <c r="C26" s="203">
        <v>70942</v>
      </c>
      <c r="D26" s="203">
        <v>213412</v>
      </c>
      <c r="E26" s="203">
        <v>265771</v>
      </c>
      <c r="F26" s="204">
        <v>24.534234251119901</v>
      </c>
    </row>
    <row r="27" spans="1:7" ht="15.6" customHeight="1">
      <c r="A27" s="202" t="s">
        <v>173</v>
      </c>
      <c r="B27" s="203">
        <v>214223</v>
      </c>
      <c r="C27" s="203">
        <v>191734</v>
      </c>
      <c r="D27" s="203">
        <v>850048</v>
      </c>
      <c r="E27" s="203">
        <v>770336</v>
      </c>
      <c r="F27" s="204">
        <v>-9.377352808311997</v>
      </c>
    </row>
    <row r="28" spans="1:7" ht="15.6" customHeight="1">
      <c r="A28" s="202" t="s">
        <v>177</v>
      </c>
      <c r="B28" s="203">
        <v>773704</v>
      </c>
      <c r="C28" s="203">
        <v>820120</v>
      </c>
      <c r="D28" s="203">
        <v>2900532</v>
      </c>
      <c r="E28" s="203">
        <v>3403490</v>
      </c>
      <c r="F28" s="204">
        <v>17.340198280867099</v>
      </c>
    </row>
    <row r="29" spans="1:7" ht="15.6" customHeight="1">
      <c r="A29" s="202" t="s">
        <v>178</v>
      </c>
      <c r="B29" s="203">
        <v>306148</v>
      </c>
      <c r="C29" s="203">
        <v>297522</v>
      </c>
      <c r="D29" s="203">
        <v>1187385</v>
      </c>
      <c r="E29" s="203">
        <v>1213363</v>
      </c>
      <c r="F29" s="204">
        <v>2.1878329269781891</v>
      </c>
    </row>
    <row r="30" spans="1:7" ht="15.6" customHeight="1">
      <c r="A30" s="202" t="s">
        <v>179</v>
      </c>
      <c r="B30" s="203">
        <v>153570</v>
      </c>
      <c r="C30" s="203">
        <v>146625</v>
      </c>
      <c r="D30" s="203">
        <v>575880</v>
      </c>
      <c r="E30" s="203">
        <v>570004</v>
      </c>
      <c r="F30" s="204">
        <v>-1.0203514621101559</v>
      </c>
    </row>
    <row r="31" spans="1:7" ht="15.6" customHeight="1">
      <c r="A31" s="202" t="s">
        <v>180</v>
      </c>
      <c r="B31" s="203">
        <v>166946</v>
      </c>
      <c r="C31" s="203">
        <v>163166</v>
      </c>
      <c r="D31" s="203">
        <v>555675</v>
      </c>
      <c r="E31" s="203">
        <v>657930</v>
      </c>
      <c r="F31" s="204">
        <v>18.401943582129849</v>
      </c>
    </row>
    <row r="32" spans="1:7" ht="15.6" customHeight="1">
      <c r="A32" s="202" t="s">
        <v>181</v>
      </c>
      <c r="B32" s="203">
        <v>6450032</v>
      </c>
      <c r="C32" s="203">
        <v>6717279</v>
      </c>
      <c r="D32" s="203">
        <v>24124420</v>
      </c>
      <c r="E32" s="203">
        <v>24213389</v>
      </c>
      <c r="F32" s="204">
        <v>0.36879228599070762</v>
      </c>
    </row>
    <row r="33" spans="1:6" ht="15.6" customHeight="1">
      <c r="A33" s="202" t="s">
        <v>182</v>
      </c>
      <c r="B33" s="203">
        <v>447283</v>
      </c>
      <c r="C33" s="203">
        <v>422627</v>
      </c>
      <c r="D33" s="203">
        <v>1584491</v>
      </c>
      <c r="E33" s="203">
        <v>1556484</v>
      </c>
      <c r="F33" s="204">
        <v>-1.7675707845611019</v>
      </c>
    </row>
    <row r="34" spans="1:6" ht="15.6" customHeight="1">
      <c r="A34" s="202" t="s">
        <v>183</v>
      </c>
      <c r="B34" s="203">
        <v>62787</v>
      </c>
      <c r="C34" s="203">
        <v>62822</v>
      </c>
      <c r="D34" s="203">
        <v>251459</v>
      </c>
      <c r="E34" s="203">
        <v>258197</v>
      </c>
      <c r="F34" s="204">
        <v>2.6795620757260679</v>
      </c>
    </row>
    <row r="35" spans="1:6" ht="15.6" customHeight="1">
      <c r="A35" s="170" t="s">
        <v>153</v>
      </c>
      <c r="B35" s="90">
        <f>SUM(B7:B34)</f>
        <v>24783631</v>
      </c>
      <c r="C35" s="91">
        <f>SUM(C7:C34)</f>
        <v>23981883</v>
      </c>
      <c r="D35" s="90">
        <f>SUM(D7:D34)</f>
        <v>92029364</v>
      </c>
      <c r="E35" s="92">
        <f>SUM(E7:E34)</f>
        <v>91921739</v>
      </c>
      <c r="F35" s="191">
        <f>E35*100/D35-100</f>
        <v>-0.11694636942182512</v>
      </c>
    </row>
    <row r="36" spans="1:6" ht="15.6" customHeight="1">
      <c r="A36" s="87" t="s">
        <v>52</v>
      </c>
      <c r="B36" s="86"/>
      <c r="D36" s="86"/>
      <c r="E36" s="37"/>
    </row>
  </sheetData>
  <mergeCells count="3">
    <mergeCell ref="B5:C5"/>
    <mergeCell ref="D5:F5"/>
    <mergeCell ref="A5:A6"/>
  </mergeCells>
  <conditionalFormatting sqref="A7:F34">
    <cfRule type="expression" dxfId="59" priority="2">
      <formula>MOD(ROW(),2)=0</formula>
    </cfRule>
  </conditionalFormatting>
  <conditionalFormatting sqref="F7:F35">
    <cfRule type="expression" dxfId="5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FEEFF7-9719-4741-82FB-10C2AF28122C}">
  <sheetPr codeName="Hoja11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46" t="s">
        <v>59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14</v>
      </c>
      <c r="C7" s="203">
        <v>0</v>
      </c>
      <c r="D7" s="203">
        <v>14</v>
      </c>
      <c r="E7" s="203">
        <v>13</v>
      </c>
      <c r="F7" s="204">
        <v>-7.1428571428571388</v>
      </c>
      <c r="G7" s="27"/>
    </row>
    <row r="8" spans="1:14" ht="15.6" customHeight="1">
      <c r="A8" s="202" t="s">
        <v>11</v>
      </c>
      <c r="B8" s="203">
        <v>84777</v>
      </c>
      <c r="C8" s="203">
        <v>93746</v>
      </c>
      <c r="D8" s="203">
        <v>356323</v>
      </c>
      <c r="E8" s="203">
        <v>415766</v>
      </c>
      <c r="F8" s="204">
        <v>16.682335970453781</v>
      </c>
      <c r="G8" s="20"/>
    </row>
    <row r="9" spans="1:14" ht="15.6" customHeight="1">
      <c r="A9" s="202" t="s">
        <v>8</v>
      </c>
      <c r="B9" s="203">
        <v>27257</v>
      </c>
      <c r="C9" s="203">
        <v>29734</v>
      </c>
      <c r="D9" s="203">
        <v>79660</v>
      </c>
      <c r="E9" s="203">
        <v>99413</v>
      </c>
      <c r="F9" s="204">
        <v>24.79663570173236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5119546</v>
      </c>
      <c r="C11" s="203">
        <v>4645553</v>
      </c>
      <c r="D11" s="203">
        <v>19141310</v>
      </c>
      <c r="E11" s="203">
        <v>17258650</v>
      </c>
      <c r="F11" s="204">
        <v>-9.8355859656418545</v>
      </c>
    </row>
    <row r="12" spans="1:14" ht="15.6" customHeight="1">
      <c r="A12" s="202" t="s">
        <v>6</v>
      </c>
      <c r="B12" s="203">
        <v>138220</v>
      </c>
      <c r="C12" s="203">
        <v>133251</v>
      </c>
      <c r="D12" s="203">
        <v>521779</v>
      </c>
      <c r="E12" s="203">
        <v>523994</v>
      </c>
      <c r="F12" s="204">
        <v>0.4245092270865598</v>
      </c>
    </row>
    <row r="13" spans="1:14" ht="15.6" customHeight="1">
      <c r="A13" s="202" t="s">
        <v>175</v>
      </c>
      <c r="B13" s="203">
        <v>25398</v>
      </c>
      <c r="C13" s="203">
        <v>29274</v>
      </c>
      <c r="D13" s="203">
        <v>100036</v>
      </c>
      <c r="E13" s="203">
        <v>93006</v>
      </c>
      <c r="F13" s="204">
        <v>-7.0274701107601203</v>
      </c>
    </row>
    <row r="14" spans="1:14" ht="15.6" customHeight="1">
      <c r="A14" s="202" t="s">
        <v>148</v>
      </c>
      <c r="B14" s="203">
        <v>3434607</v>
      </c>
      <c r="C14" s="203">
        <v>2867360</v>
      </c>
      <c r="D14" s="203">
        <v>13153269</v>
      </c>
      <c r="E14" s="203">
        <v>12129283</v>
      </c>
      <c r="F14" s="204">
        <v>-7.7850304741733822</v>
      </c>
    </row>
    <row r="15" spans="1:14" ht="15.6" customHeight="1">
      <c r="A15" s="202" t="s">
        <v>145</v>
      </c>
      <c r="B15" s="203">
        <v>425341</v>
      </c>
      <c r="C15" s="203">
        <v>386868</v>
      </c>
      <c r="D15" s="203">
        <v>1659974</v>
      </c>
      <c r="E15" s="203">
        <v>1519973</v>
      </c>
      <c r="F15" s="204">
        <v>-8.4339272783790591</v>
      </c>
    </row>
    <row r="16" spans="1:14" ht="15.6" customHeight="1">
      <c r="A16" s="202" t="s">
        <v>144</v>
      </c>
      <c r="B16" s="203">
        <v>58115</v>
      </c>
      <c r="C16" s="203">
        <v>51587</v>
      </c>
      <c r="D16" s="203">
        <v>200571</v>
      </c>
      <c r="E16" s="203">
        <v>189609</v>
      </c>
      <c r="F16" s="204">
        <v>-5.4653962935818194</v>
      </c>
      <c r="G16" s="15"/>
    </row>
    <row r="17" spans="1:7" ht="15.6" customHeight="1">
      <c r="A17" s="202" t="s">
        <v>150</v>
      </c>
      <c r="B17" s="203">
        <v>82069</v>
      </c>
      <c r="C17" s="203">
        <v>117513</v>
      </c>
      <c r="D17" s="203">
        <v>320524</v>
      </c>
      <c r="E17" s="203">
        <v>415561</v>
      </c>
      <c r="F17" s="204">
        <v>29.650509790218511</v>
      </c>
      <c r="G17" s="16"/>
    </row>
    <row r="18" spans="1:7" ht="15.6" customHeight="1">
      <c r="A18" s="202" t="s">
        <v>147</v>
      </c>
      <c r="B18" s="203">
        <v>5792</v>
      </c>
      <c r="C18" s="203">
        <v>5521</v>
      </c>
      <c r="D18" s="203">
        <v>23482</v>
      </c>
      <c r="E18" s="203">
        <v>22245</v>
      </c>
      <c r="F18" s="204">
        <v>-5.2678647474661489</v>
      </c>
    </row>
    <row r="19" spans="1:7" ht="15.6" customHeight="1">
      <c r="A19" s="202" t="s">
        <v>143</v>
      </c>
      <c r="B19" s="203">
        <v>10481</v>
      </c>
      <c r="C19" s="203">
        <v>80542</v>
      </c>
      <c r="D19" s="203">
        <v>39797</v>
      </c>
      <c r="E19" s="203">
        <v>119494</v>
      </c>
      <c r="F19" s="204">
        <v>200.25881347840291</v>
      </c>
    </row>
    <row r="20" spans="1:7" ht="15.6" customHeight="1">
      <c r="A20" s="202" t="s">
        <v>142</v>
      </c>
      <c r="B20" s="203">
        <v>104967</v>
      </c>
      <c r="C20" s="203">
        <v>80754</v>
      </c>
      <c r="D20" s="203">
        <v>366519</v>
      </c>
      <c r="E20" s="203">
        <v>330220</v>
      </c>
      <c r="F20" s="204">
        <v>-9.9037157691688549</v>
      </c>
    </row>
    <row r="21" spans="1:7" ht="15.6" customHeight="1">
      <c r="A21" s="202" t="s">
        <v>149</v>
      </c>
      <c r="B21" s="203">
        <v>72181</v>
      </c>
      <c r="C21" s="203">
        <v>93208</v>
      </c>
      <c r="D21" s="203">
        <v>277217</v>
      </c>
      <c r="E21" s="203">
        <v>280638</v>
      </c>
      <c r="F21" s="204">
        <v>1.2340513027700271</v>
      </c>
    </row>
    <row r="22" spans="1:7" ht="15.6" customHeight="1">
      <c r="A22" s="202" t="s">
        <v>146</v>
      </c>
      <c r="B22" s="203">
        <v>1241628</v>
      </c>
      <c r="C22" s="203">
        <v>1194254</v>
      </c>
      <c r="D22" s="203">
        <v>4861443</v>
      </c>
      <c r="E22" s="203">
        <v>4998026</v>
      </c>
      <c r="F22" s="204">
        <v>2.809515610899894</v>
      </c>
    </row>
    <row r="23" spans="1:7" ht="15.6" customHeight="1">
      <c r="A23" s="202" t="s">
        <v>165</v>
      </c>
      <c r="B23" s="203">
        <v>310312</v>
      </c>
      <c r="C23" s="203">
        <v>337805</v>
      </c>
      <c r="D23" s="203">
        <v>490080</v>
      </c>
      <c r="E23" s="203">
        <v>1177721</v>
      </c>
      <c r="F23" s="204">
        <v>140.3119898792034</v>
      </c>
    </row>
    <row r="24" spans="1:7" ht="15.6" customHeight="1">
      <c r="A24" s="202" t="s">
        <v>141</v>
      </c>
      <c r="B24" s="203">
        <v>46175</v>
      </c>
      <c r="C24" s="203">
        <v>29524</v>
      </c>
      <c r="D24" s="203">
        <v>147587</v>
      </c>
      <c r="E24" s="203">
        <v>136725</v>
      </c>
      <c r="F24" s="204">
        <v>-7.3597268052064209</v>
      </c>
    </row>
    <row r="25" spans="1:7" ht="15.6" customHeight="1">
      <c r="A25" s="202" t="s">
        <v>140</v>
      </c>
      <c r="B25" s="203">
        <v>3398</v>
      </c>
      <c r="C25" s="203">
        <v>2126</v>
      </c>
      <c r="D25" s="203">
        <v>12735</v>
      </c>
      <c r="E25" s="203">
        <v>10337</v>
      </c>
      <c r="F25" s="204">
        <v>-18.829996073812321</v>
      </c>
    </row>
    <row r="26" spans="1:7" ht="15.6" customHeight="1">
      <c r="A26" s="202" t="s">
        <v>152</v>
      </c>
      <c r="B26" s="203">
        <v>150</v>
      </c>
      <c r="C26" s="203">
        <v>339</v>
      </c>
      <c r="D26" s="203">
        <v>812</v>
      </c>
      <c r="E26" s="203">
        <v>621</v>
      </c>
      <c r="F26" s="204">
        <v>-23.52216748768473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384885</v>
      </c>
      <c r="C28" s="203">
        <v>368456</v>
      </c>
      <c r="D28" s="203">
        <v>1367911</v>
      </c>
      <c r="E28" s="203">
        <v>1620170</v>
      </c>
      <c r="F28" s="204">
        <v>18.441185135582661</v>
      </c>
    </row>
    <row r="29" spans="1:7" ht="15.6" customHeight="1">
      <c r="A29" s="202" t="s">
        <v>178</v>
      </c>
      <c r="B29" s="203">
        <v>113614</v>
      </c>
      <c r="C29" s="203">
        <v>106543</v>
      </c>
      <c r="D29" s="203">
        <v>385195</v>
      </c>
      <c r="E29" s="203">
        <v>451801</v>
      </c>
      <c r="F29" s="204">
        <v>17.291501706927662</v>
      </c>
    </row>
    <row r="30" spans="1:7" ht="15.6" customHeight="1">
      <c r="A30" s="202" t="s">
        <v>179</v>
      </c>
      <c r="B30" s="203">
        <v>90508</v>
      </c>
      <c r="C30" s="203">
        <v>84800</v>
      </c>
      <c r="D30" s="203">
        <v>350566</v>
      </c>
      <c r="E30" s="203">
        <v>354472</v>
      </c>
      <c r="F30" s="204">
        <v>1.114198182367943</v>
      </c>
    </row>
    <row r="31" spans="1:7" ht="15.6" customHeight="1">
      <c r="A31" s="202" t="s">
        <v>180</v>
      </c>
      <c r="B31" s="203">
        <v>11144</v>
      </c>
      <c r="C31" s="203">
        <v>10768</v>
      </c>
      <c r="D31" s="203">
        <v>39809</v>
      </c>
      <c r="E31" s="203">
        <v>46689</v>
      </c>
      <c r="F31" s="204">
        <v>17.28252405234997</v>
      </c>
    </row>
    <row r="32" spans="1:7" ht="15.6" customHeight="1">
      <c r="A32" s="202" t="s">
        <v>181</v>
      </c>
      <c r="B32" s="203">
        <v>5004775</v>
      </c>
      <c r="C32" s="203">
        <v>5424792</v>
      </c>
      <c r="D32" s="203">
        <v>18853817</v>
      </c>
      <c r="E32" s="203">
        <v>19078331</v>
      </c>
      <c r="F32" s="204">
        <v>1.190814570863822</v>
      </c>
    </row>
    <row r="33" spans="1:6" ht="15.6" customHeight="1">
      <c r="A33" s="202" t="s">
        <v>182</v>
      </c>
      <c r="B33" s="203">
        <v>263366</v>
      </c>
      <c r="C33" s="203">
        <v>289496</v>
      </c>
      <c r="D33" s="203">
        <v>877562</v>
      </c>
      <c r="E33" s="203">
        <v>965048</v>
      </c>
      <c r="F33" s="204">
        <v>9.9692101526729715</v>
      </c>
    </row>
    <row r="34" spans="1:6" ht="15.6" customHeight="1">
      <c r="A34" s="202" t="s">
        <v>183</v>
      </c>
      <c r="B34" s="203">
        <v>27852</v>
      </c>
      <c r="C34" s="203">
        <v>23227</v>
      </c>
      <c r="D34" s="203">
        <v>95555</v>
      </c>
      <c r="E34" s="203">
        <v>88635</v>
      </c>
      <c r="F34" s="204">
        <v>-7.2419025692009882</v>
      </c>
    </row>
    <row r="35" spans="1:6" ht="15.6" customHeight="1">
      <c r="A35" s="170" t="s">
        <v>153</v>
      </c>
      <c r="B35" s="90">
        <f>SUM(B7:B34)</f>
        <v>17086572</v>
      </c>
      <c r="C35" s="91">
        <f>SUM(C7:C34)</f>
        <v>16487041</v>
      </c>
      <c r="D35" s="192">
        <f>SUM(D7:D34)</f>
        <v>63723547</v>
      </c>
      <c r="E35" s="92">
        <f>SUM(E7:E34)</f>
        <v>62326441</v>
      </c>
      <c r="F35" s="154">
        <f>E35*100/D35-100</f>
        <v>-2.1924485779173608</v>
      </c>
    </row>
    <row r="36" spans="1:6" ht="15.6" customHeight="1">
      <c r="A36" s="87" t="s">
        <v>52</v>
      </c>
      <c r="B36" s="86"/>
      <c r="D36" s="27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57" priority="2">
      <formula>MOD(ROW(),2)=0</formula>
    </cfRule>
  </conditionalFormatting>
  <conditionalFormatting sqref="F7:F35">
    <cfRule type="expression" dxfId="5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95E29-24F0-47E1-918F-22358E8196E5}">
  <sheetPr codeName="Hoja12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46" t="s">
        <v>60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1716.183</v>
      </c>
      <c r="C7" s="203">
        <v>2245.201</v>
      </c>
      <c r="D7" s="203">
        <v>5313.0019999999986</v>
      </c>
      <c r="E7" s="203">
        <v>6015.3959999999997</v>
      </c>
      <c r="F7" s="204">
        <v>13.220284878492439</v>
      </c>
      <c r="G7" s="51"/>
    </row>
    <row r="8" spans="1:14" ht="15.6" customHeight="1">
      <c r="A8" s="202" t="s">
        <v>11</v>
      </c>
      <c r="B8" s="203">
        <v>33.85</v>
      </c>
      <c r="C8" s="203">
        <v>0</v>
      </c>
      <c r="D8" s="203">
        <v>129.179</v>
      </c>
      <c r="E8" s="203">
        <v>0</v>
      </c>
      <c r="F8" s="204">
        <v>-100</v>
      </c>
      <c r="G8" s="20"/>
    </row>
    <row r="9" spans="1:14" ht="15.6" customHeight="1">
      <c r="A9" s="202" t="s">
        <v>8</v>
      </c>
      <c r="B9" s="203">
        <v>450.14800000000002</v>
      </c>
      <c r="C9" s="203">
        <v>269.63299999999998</v>
      </c>
      <c r="D9" s="203">
        <v>932.09500000000003</v>
      </c>
      <c r="E9" s="203">
        <v>750.97700000000009</v>
      </c>
      <c r="F9" s="204">
        <v>-19.431281146235079</v>
      </c>
      <c r="G9" s="20"/>
    </row>
    <row r="10" spans="1:14" ht="15.6" customHeight="1">
      <c r="A10" s="202" t="s">
        <v>10</v>
      </c>
      <c r="B10" s="203">
        <v>1504.075</v>
      </c>
      <c r="C10" s="203">
        <v>1565.183</v>
      </c>
      <c r="D10" s="203">
        <v>3755.9859999999999</v>
      </c>
      <c r="E10" s="203">
        <v>3686.112000000001</v>
      </c>
      <c r="F10" s="204">
        <v>-1.860337072608871</v>
      </c>
    </row>
    <row r="11" spans="1:14" ht="15.6" customHeight="1">
      <c r="A11" s="202" t="s">
        <v>9</v>
      </c>
      <c r="B11" s="203">
        <v>108.71</v>
      </c>
      <c r="C11" s="203">
        <v>75.195999999999998</v>
      </c>
      <c r="D11" s="203">
        <v>308.93600000000009</v>
      </c>
      <c r="E11" s="203">
        <v>319.05300000000011</v>
      </c>
      <c r="F11" s="204">
        <v>3.2747883056684941</v>
      </c>
    </row>
    <row r="12" spans="1:14" ht="15.6" customHeight="1">
      <c r="A12" s="202" t="s">
        <v>6</v>
      </c>
      <c r="B12" s="203">
        <v>1107.0989999999999</v>
      </c>
      <c r="C12" s="203">
        <v>859.81599999999992</v>
      </c>
      <c r="D12" s="203">
        <v>3396.1060000000002</v>
      </c>
      <c r="E12" s="203">
        <v>3266.864</v>
      </c>
      <c r="F12" s="204">
        <v>-3.805593818331928</v>
      </c>
    </row>
    <row r="13" spans="1:14" ht="15.6" customHeight="1">
      <c r="A13" s="202" t="s">
        <v>175</v>
      </c>
      <c r="B13" s="203">
        <v>188.376</v>
      </c>
      <c r="C13" s="203">
        <v>183.869</v>
      </c>
      <c r="D13" s="203">
        <v>494.928</v>
      </c>
      <c r="E13" s="203">
        <v>549.11299999999983</v>
      </c>
      <c r="F13" s="204">
        <v>10.94805709113241</v>
      </c>
    </row>
    <row r="14" spans="1:14" ht="15.6" customHeight="1">
      <c r="A14" s="202" t="s">
        <v>148</v>
      </c>
      <c r="B14" s="203">
        <v>235.40799999999999</v>
      </c>
      <c r="C14" s="203">
        <v>132.131</v>
      </c>
      <c r="D14" s="203">
        <v>692.47000000000014</v>
      </c>
      <c r="E14" s="203">
        <v>474.62400000000002</v>
      </c>
      <c r="F14" s="204">
        <v>-31.45926899360262</v>
      </c>
    </row>
    <row r="15" spans="1:14" ht="15.6" customHeight="1">
      <c r="A15" s="202" t="s">
        <v>145</v>
      </c>
      <c r="B15" s="203">
        <v>0</v>
      </c>
      <c r="C15" s="203">
        <v>0</v>
      </c>
      <c r="D15" s="203">
        <v>0</v>
      </c>
      <c r="E15" s="203">
        <v>0</v>
      </c>
      <c r="F15" s="204" t="s">
        <v>151</v>
      </c>
    </row>
    <row r="16" spans="1:14" ht="15.6" customHeight="1">
      <c r="A16" s="202" t="s">
        <v>144</v>
      </c>
      <c r="B16" s="203">
        <v>26.678000000000001</v>
      </c>
      <c r="C16" s="203">
        <v>29.957000000000001</v>
      </c>
      <c r="D16" s="203">
        <v>94.393000000000001</v>
      </c>
      <c r="E16" s="203">
        <v>77.081000000000003</v>
      </c>
      <c r="F16" s="204">
        <v>-18.34034303391141</v>
      </c>
      <c r="G16" s="15"/>
    </row>
    <row r="17" spans="1:7" ht="15.6" customHeight="1">
      <c r="A17" s="202" t="s">
        <v>150</v>
      </c>
      <c r="B17" s="203">
        <v>99.509</v>
      </c>
      <c r="C17" s="203">
        <v>96.171999999999997</v>
      </c>
      <c r="D17" s="203">
        <v>916.61000000000013</v>
      </c>
      <c r="E17" s="203">
        <v>584.86900000000003</v>
      </c>
      <c r="F17" s="204">
        <v>-36.192164606539322</v>
      </c>
      <c r="G17" s="16"/>
    </row>
    <row r="18" spans="1:7" ht="15.6" customHeight="1">
      <c r="A18" s="202" t="s">
        <v>147</v>
      </c>
      <c r="B18" s="203">
        <v>0</v>
      </c>
      <c r="C18" s="203">
        <v>0</v>
      </c>
      <c r="D18" s="203">
        <v>0</v>
      </c>
      <c r="E18" s="203">
        <v>0</v>
      </c>
      <c r="F18" s="204" t="s">
        <v>151</v>
      </c>
    </row>
    <row r="19" spans="1:7" ht="15.6" customHeight="1">
      <c r="A19" s="202" t="s">
        <v>143</v>
      </c>
      <c r="B19" s="203">
        <v>12.417999999999999</v>
      </c>
      <c r="C19" s="203">
        <v>7.891</v>
      </c>
      <c r="D19" s="203">
        <v>44.991999999999997</v>
      </c>
      <c r="E19" s="203">
        <v>60.152000000000001</v>
      </c>
      <c r="F19" s="204">
        <v>33.694879089615938</v>
      </c>
    </row>
    <row r="20" spans="1:7" ht="15.6" customHeight="1">
      <c r="A20" s="202" t="s">
        <v>142</v>
      </c>
      <c r="B20" s="203">
        <v>1408.73</v>
      </c>
      <c r="C20" s="203">
        <v>1178.0730000000001</v>
      </c>
      <c r="D20" s="203">
        <v>2639.5509999999999</v>
      </c>
      <c r="E20" s="203">
        <v>3522.6640000000011</v>
      </c>
      <c r="F20" s="204">
        <v>33.456940214453169</v>
      </c>
    </row>
    <row r="21" spans="1:7" ht="15.6" customHeight="1">
      <c r="A21" s="202" t="s">
        <v>149</v>
      </c>
      <c r="B21" s="203">
        <v>11.263</v>
      </c>
      <c r="C21" s="203">
        <v>17.637</v>
      </c>
      <c r="D21" s="203">
        <v>38.453999999999994</v>
      </c>
      <c r="E21" s="203">
        <v>45.922999999999988</v>
      </c>
      <c r="F21" s="204">
        <v>19.42320694856193</v>
      </c>
    </row>
    <row r="22" spans="1:7" ht="15.6" customHeight="1">
      <c r="A22" s="202" t="s">
        <v>146</v>
      </c>
      <c r="B22" s="203">
        <v>99.301000000000016</v>
      </c>
      <c r="C22" s="203">
        <v>23.396000000000001</v>
      </c>
      <c r="D22" s="203">
        <v>160.82300000000001</v>
      </c>
      <c r="E22" s="203">
        <v>79.435000000000016</v>
      </c>
      <c r="F22" s="204">
        <v>-50.607189270191427</v>
      </c>
    </row>
    <row r="23" spans="1:7" ht="15.6" customHeight="1">
      <c r="A23" s="202" t="s">
        <v>165</v>
      </c>
      <c r="B23" s="203">
        <v>13.3</v>
      </c>
      <c r="C23" s="203">
        <v>3.0640000000000001</v>
      </c>
      <c r="D23" s="203">
        <v>79.182999999999993</v>
      </c>
      <c r="E23" s="203">
        <v>6.9279999999999999</v>
      </c>
      <c r="F23" s="204">
        <v>-91.250647234886273</v>
      </c>
    </row>
    <row r="24" spans="1:7" ht="15.6" customHeight="1">
      <c r="A24" s="202" t="s">
        <v>141</v>
      </c>
      <c r="B24" s="203">
        <v>163.28899999999999</v>
      </c>
      <c r="C24" s="203">
        <v>145.59700000000001</v>
      </c>
      <c r="D24" s="203">
        <v>665.14499999999998</v>
      </c>
      <c r="E24" s="203">
        <v>623.98500000000001</v>
      </c>
      <c r="F24" s="204">
        <v>-6.1881243939291446</v>
      </c>
    </row>
    <row r="25" spans="1:7" ht="15.6" customHeight="1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>
      <c r="A26" s="202" t="s">
        <v>152</v>
      </c>
      <c r="B26" s="203">
        <v>64.436000000000007</v>
      </c>
      <c r="C26" s="203">
        <v>58.530999999999999</v>
      </c>
      <c r="D26" s="203">
        <v>265.61900000000003</v>
      </c>
      <c r="E26" s="203">
        <v>217.97300000000001</v>
      </c>
      <c r="F26" s="204">
        <v>-17.937722828562709</v>
      </c>
    </row>
    <row r="27" spans="1:7" ht="15.6" customHeight="1">
      <c r="A27" s="202" t="s">
        <v>173</v>
      </c>
      <c r="B27" s="203">
        <v>3361.326</v>
      </c>
      <c r="C27" s="203">
        <v>2716.6460000000002</v>
      </c>
      <c r="D27" s="203">
        <v>7649.4979999999996</v>
      </c>
      <c r="E27" s="203">
        <v>8554.2090000000007</v>
      </c>
      <c r="F27" s="204">
        <v>11.827063684440461</v>
      </c>
    </row>
    <row r="28" spans="1:7" ht="15.6" customHeight="1">
      <c r="A28" s="202" t="s">
        <v>177</v>
      </c>
      <c r="B28" s="203">
        <v>428.89600000000007</v>
      </c>
      <c r="C28" s="203">
        <v>167.93100000000001</v>
      </c>
      <c r="D28" s="203">
        <v>966.20100000000002</v>
      </c>
      <c r="E28" s="203">
        <v>453.53100000000012</v>
      </c>
      <c r="F28" s="204">
        <v>-53.060388055901399</v>
      </c>
    </row>
    <row r="29" spans="1:7" ht="15.6" customHeight="1">
      <c r="A29" s="202" t="s">
        <v>178</v>
      </c>
      <c r="B29" s="203">
        <v>738.11300000000006</v>
      </c>
      <c r="C29" s="203">
        <v>415.85399999999998</v>
      </c>
      <c r="D29" s="203">
        <v>2064.4650000000001</v>
      </c>
      <c r="E29" s="203">
        <v>1348.3309999999999</v>
      </c>
      <c r="F29" s="204">
        <v>-34.688599709852177</v>
      </c>
    </row>
    <row r="30" spans="1:7" ht="15.6" customHeight="1">
      <c r="A30" s="202" t="s">
        <v>179</v>
      </c>
      <c r="B30" s="203">
        <v>0</v>
      </c>
      <c r="C30" s="203">
        <v>0</v>
      </c>
      <c r="D30" s="203">
        <v>0</v>
      </c>
      <c r="E30" s="203">
        <v>0</v>
      </c>
      <c r="F30" s="204" t="s">
        <v>151</v>
      </c>
    </row>
    <row r="31" spans="1:7" ht="15.6" customHeight="1">
      <c r="A31" s="202" t="s">
        <v>180</v>
      </c>
      <c r="B31" s="203">
        <v>237.68600000000001</v>
      </c>
      <c r="C31" s="203">
        <v>146.05500000000001</v>
      </c>
      <c r="D31" s="203">
        <v>565.12099999999998</v>
      </c>
      <c r="E31" s="203">
        <v>385.42500000000001</v>
      </c>
      <c r="F31" s="204">
        <v>-31.797791977293361</v>
      </c>
    </row>
    <row r="32" spans="1:7" ht="15.6" customHeight="1">
      <c r="A32" s="202" t="s">
        <v>181</v>
      </c>
      <c r="B32" s="203">
        <v>266.601</v>
      </c>
      <c r="C32" s="203">
        <v>52.558999999999997</v>
      </c>
      <c r="D32" s="203">
        <v>932.09900000000016</v>
      </c>
      <c r="E32" s="203">
        <v>394.50100000000009</v>
      </c>
      <c r="F32" s="204">
        <v>-57.676062306686298</v>
      </c>
    </row>
    <row r="33" spans="1:6" ht="15.6" customHeight="1">
      <c r="A33" s="202" t="s">
        <v>182</v>
      </c>
      <c r="B33" s="203">
        <v>2754.8780000000002</v>
      </c>
      <c r="C33" s="203">
        <v>2418.1309999999999</v>
      </c>
      <c r="D33" s="203">
        <v>9385.9860000000026</v>
      </c>
      <c r="E33" s="203">
        <v>9044.0990000000002</v>
      </c>
      <c r="F33" s="204">
        <v>-3.642526208754219</v>
      </c>
    </row>
    <row r="34" spans="1:6" ht="15.6" customHeight="1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>
      <c r="A35" s="170" t="s">
        <v>153</v>
      </c>
      <c r="B35" s="90">
        <f>SUM(B7:B34)</f>
        <v>15030.273000000003</v>
      </c>
      <c r="C35" s="91">
        <f>SUM(C7:C34)</f>
        <v>12808.522999999997</v>
      </c>
      <c r="D35" s="90">
        <f>SUM(D7:D34)</f>
        <v>41490.842000000004</v>
      </c>
      <c r="E35" s="92">
        <f>SUM(E7:E34)</f>
        <v>40461.245000000003</v>
      </c>
      <c r="F35" s="154">
        <f>E35*100/D35-100</f>
        <v>-2.4815042317049176</v>
      </c>
    </row>
    <row r="36" spans="1:6" ht="15.6" customHeight="1">
      <c r="A36" s="87" t="s">
        <v>86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55" priority="2">
      <formula>MOD(ROW(),2)=0</formula>
    </cfRule>
  </conditionalFormatting>
  <conditionalFormatting sqref="F7:F35">
    <cfRule type="expression" dxfId="5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7E01C-0A46-4318-BE51-BA168B2BF711}">
  <sheetPr codeName="Hoja13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46" t="s">
        <v>61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2996</v>
      </c>
      <c r="C7" s="203">
        <v>4430</v>
      </c>
      <c r="D7" s="203">
        <v>15161</v>
      </c>
      <c r="E7" s="203">
        <v>19423</v>
      </c>
      <c r="F7" s="204">
        <v>28.111602137062189</v>
      </c>
      <c r="G7" s="51"/>
    </row>
    <row r="8" spans="1:14" ht="15.6" customHeight="1">
      <c r="A8" s="202" t="s">
        <v>11</v>
      </c>
      <c r="B8" s="203">
        <v>1596</v>
      </c>
      <c r="C8" s="203">
        <v>1116</v>
      </c>
      <c r="D8" s="203">
        <v>7155</v>
      </c>
      <c r="E8" s="203">
        <v>3278</v>
      </c>
      <c r="F8" s="204">
        <v>-54.185883997204748</v>
      </c>
      <c r="G8" s="20"/>
    </row>
    <row r="9" spans="1:14" ht="15.6" customHeight="1">
      <c r="A9" s="202" t="s">
        <v>8</v>
      </c>
      <c r="B9" s="203">
        <v>7329</v>
      </c>
      <c r="C9" s="203">
        <v>5206</v>
      </c>
      <c r="D9" s="203">
        <v>23970</v>
      </c>
      <c r="E9" s="203">
        <v>20254</v>
      </c>
      <c r="F9" s="204">
        <v>-15.502711722987071</v>
      </c>
      <c r="G9" s="20"/>
    </row>
    <row r="10" spans="1:14" ht="15.6" customHeight="1">
      <c r="A10" s="202" t="s">
        <v>10</v>
      </c>
      <c r="B10" s="203">
        <v>3372</v>
      </c>
      <c r="C10" s="203">
        <v>4133</v>
      </c>
      <c r="D10" s="203">
        <v>12503</v>
      </c>
      <c r="E10" s="203">
        <v>14984</v>
      </c>
      <c r="F10" s="204">
        <v>19.843237622970491</v>
      </c>
    </row>
    <row r="11" spans="1:14" ht="15.6" customHeight="1">
      <c r="A11" s="202" t="s">
        <v>9</v>
      </c>
      <c r="B11" s="203">
        <v>339498</v>
      </c>
      <c r="C11" s="203">
        <v>233677</v>
      </c>
      <c r="D11" s="203">
        <v>1252852</v>
      </c>
      <c r="E11" s="203">
        <v>981671</v>
      </c>
      <c r="F11" s="204">
        <v>-21.645094552269541</v>
      </c>
    </row>
    <row r="12" spans="1:14" ht="15.6" customHeight="1">
      <c r="A12" s="202" t="s">
        <v>6</v>
      </c>
      <c r="B12" s="203">
        <v>6794</v>
      </c>
      <c r="C12" s="203">
        <v>8741</v>
      </c>
      <c r="D12" s="203">
        <v>32801</v>
      </c>
      <c r="E12" s="203">
        <v>34300</v>
      </c>
      <c r="F12" s="204">
        <v>4.5699826224810209</v>
      </c>
    </row>
    <row r="13" spans="1:14" ht="15.6" customHeight="1">
      <c r="A13" s="202" t="s">
        <v>175</v>
      </c>
      <c r="B13" s="203">
        <v>10550</v>
      </c>
      <c r="C13" s="203">
        <v>8901</v>
      </c>
      <c r="D13" s="203">
        <v>29143</v>
      </c>
      <c r="E13" s="203">
        <v>30965</v>
      </c>
      <c r="F13" s="204">
        <v>6.2519301375973697</v>
      </c>
    </row>
    <row r="14" spans="1:14" ht="15.6" customHeight="1">
      <c r="A14" s="202" t="s">
        <v>148</v>
      </c>
      <c r="B14" s="203">
        <v>161332</v>
      </c>
      <c r="C14" s="203">
        <v>144367</v>
      </c>
      <c r="D14" s="203">
        <v>483835</v>
      </c>
      <c r="E14" s="203">
        <v>515709</v>
      </c>
      <c r="F14" s="204">
        <v>6.5877830252048701</v>
      </c>
    </row>
    <row r="15" spans="1:14" ht="15.6" customHeight="1">
      <c r="A15" s="202" t="s">
        <v>145</v>
      </c>
      <c r="B15" s="203">
        <v>13330</v>
      </c>
      <c r="C15" s="203">
        <v>1899</v>
      </c>
      <c r="D15" s="203">
        <v>44210</v>
      </c>
      <c r="E15" s="203">
        <v>7494</v>
      </c>
      <c r="F15" s="204">
        <v>-83.049083917665683</v>
      </c>
    </row>
    <row r="16" spans="1:14" ht="15.6" customHeight="1">
      <c r="A16" s="202" t="s">
        <v>144</v>
      </c>
      <c r="B16" s="203">
        <v>21159</v>
      </c>
      <c r="C16" s="203">
        <v>22234</v>
      </c>
      <c r="D16" s="203">
        <v>60861</v>
      </c>
      <c r="E16" s="203">
        <v>80279</v>
      </c>
      <c r="F16" s="204">
        <v>31.905489558173539</v>
      </c>
      <c r="G16" s="15"/>
    </row>
    <row r="17" spans="1:7" ht="15.6" customHeight="1">
      <c r="A17" s="202" t="s">
        <v>150</v>
      </c>
      <c r="B17" s="203">
        <v>2932</v>
      </c>
      <c r="C17" s="203">
        <v>1456</v>
      </c>
      <c r="D17" s="203">
        <v>9460</v>
      </c>
      <c r="E17" s="203">
        <v>5502</v>
      </c>
      <c r="F17" s="204">
        <v>-41.839323467230443</v>
      </c>
      <c r="G17" s="16"/>
    </row>
    <row r="18" spans="1:7" ht="15.6" customHeight="1">
      <c r="A18" s="202" t="s">
        <v>147</v>
      </c>
      <c r="B18" s="203">
        <v>46627</v>
      </c>
      <c r="C18" s="203">
        <v>58623</v>
      </c>
      <c r="D18" s="203">
        <v>156044</v>
      </c>
      <c r="E18" s="203">
        <v>237812</v>
      </c>
      <c r="F18" s="204">
        <v>52.400604957576057</v>
      </c>
    </row>
    <row r="19" spans="1:7" ht="15.6" customHeight="1">
      <c r="A19" s="202" t="s">
        <v>143</v>
      </c>
      <c r="B19" s="203">
        <v>1577</v>
      </c>
      <c r="C19" s="203">
        <v>1799</v>
      </c>
      <c r="D19" s="203">
        <v>4043</v>
      </c>
      <c r="E19" s="203">
        <v>4535</v>
      </c>
      <c r="F19" s="204">
        <v>12.16918130101409</v>
      </c>
    </row>
    <row r="20" spans="1:7" ht="15.6" customHeight="1">
      <c r="A20" s="202" t="s">
        <v>142</v>
      </c>
      <c r="B20" s="203">
        <v>6868</v>
      </c>
      <c r="C20" s="203">
        <v>0</v>
      </c>
      <c r="D20" s="203">
        <v>12633</v>
      </c>
      <c r="E20" s="203">
        <v>0</v>
      </c>
      <c r="F20" s="204">
        <v>-100</v>
      </c>
    </row>
    <row r="21" spans="1:7" ht="15.6" customHeight="1">
      <c r="A21" s="202" t="s">
        <v>149</v>
      </c>
      <c r="B21" s="203">
        <v>15510</v>
      </c>
      <c r="C21" s="203">
        <v>13355</v>
      </c>
      <c r="D21" s="203">
        <v>44264</v>
      </c>
      <c r="E21" s="203">
        <v>44771</v>
      </c>
      <c r="F21" s="204">
        <v>1.1454003253208069</v>
      </c>
    </row>
    <row r="22" spans="1:7" ht="15.6" customHeight="1">
      <c r="A22" s="202" t="s">
        <v>146</v>
      </c>
      <c r="B22" s="203">
        <v>277285</v>
      </c>
      <c r="C22" s="203">
        <v>298630</v>
      </c>
      <c r="D22" s="203">
        <v>975717</v>
      </c>
      <c r="E22" s="203">
        <v>1033824</v>
      </c>
      <c r="F22" s="204">
        <v>5.955312862233626</v>
      </c>
    </row>
    <row r="23" spans="1:7" ht="15.6" customHeight="1">
      <c r="A23" s="202" t="s">
        <v>165</v>
      </c>
      <c r="B23" s="203">
        <v>10520</v>
      </c>
      <c r="C23" s="203">
        <v>11158</v>
      </c>
      <c r="D23" s="203">
        <v>25039</v>
      </c>
      <c r="E23" s="203">
        <v>22594</v>
      </c>
      <c r="F23" s="204">
        <v>-9.7647669635368857</v>
      </c>
    </row>
    <row r="24" spans="1:7" ht="15.6" customHeight="1">
      <c r="A24" s="202" t="s">
        <v>141</v>
      </c>
      <c r="B24" s="203">
        <v>1857</v>
      </c>
      <c r="C24" s="203">
        <v>1515</v>
      </c>
      <c r="D24" s="203">
        <v>7706</v>
      </c>
      <c r="E24" s="203">
        <v>7848</v>
      </c>
      <c r="F24" s="204">
        <v>1.8427199584739209</v>
      </c>
    </row>
    <row r="25" spans="1:7" ht="15.6" customHeight="1">
      <c r="A25" s="202" t="s">
        <v>140</v>
      </c>
      <c r="B25" s="203">
        <v>0</v>
      </c>
      <c r="C25" s="203">
        <v>664</v>
      </c>
      <c r="D25" s="203">
        <v>1789</v>
      </c>
      <c r="E25" s="203">
        <v>664</v>
      </c>
      <c r="F25" s="204">
        <v>-62.88429290106204</v>
      </c>
    </row>
    <row r="26" spans="1:7" ht="15.6" customHeight="1">
      <c r="A26" s="202" t="s">
        <v>152</v>
      </c>
      <c r="B26" s="203">
        <v>2062</v>
      </c>
      <c r="C26" s="203">
        <v>2199</v>
      </c>
      <c r="D26" s="203">
        <v>7479</v>
      </c>
      <c r="E26" s="203">
        <v>6741</v>
      </c>
      <c r="F26" s="204">
        <v>-9.8676293622142026</v>
      </c>
    </row>
    <row r="27" spans="1:7" ht="15.6" customHeight="1">
      <c r="A27" s="202" t="s">
        <v>173</v>
      </c>
      <c r="B27" s="203">
        <v>2868</v>
      </c>
      <c r="C27" s="203">
        <v>2201</v>
      </c>
      <c r="D27" s="203">
        <v>9569</v>
      </c>
      <c r="E27" s="203">
        <v>11567</v>
      </c>
      <c r="F27" s="204">
        <v>20.879924757027911</v>
      </c>
    </row>
    <row r="28" spans="1:7" ht="15.6" customHeight="1">
      <c r="A28" s="202" t="s">
        <v>177</v>
      </c>
      <c r="B28" s="203">
        <v>90067</v>
      </c>
      <c r="C28" s="203">
        <v>77776</v>
      </c>
      <c r="D28" s="203">
        <v>350493</v>
      </c>
      <c r="E28" s="203">
        <v>290762</v>
      </c>
      <c r="F28" s="204">
        <v>-17.04199513257041</v>
      </c>
    </row>
    <row r="29" spans="1:7" ht="15.6" customHeight="1">
      <c r="A29" s="202" t="s">
        <v>178</v>
      </c>
      <c r="B29" s="203">
        <v>4409</v>
      </c>
      <c r="C29" s="203">
        <v>4768</v>
      </c>
      <c r="D29" s="203">
        <v>18195</v>
      </c>
      <c r="E29" s="203">
        <v>18259</v>
      </c>
      <c r="F29" s="204">
        <v>0.35174498488595418</v>
      </c>
    </row>
    <row r="30" spans="1:7" ht="15.6" customHeight="1">
      <c r="A30" s="202" t="s">
        <v>179</v>
      </c>
      <c r="B30" s="203">
        <v>4105</v>
      </c>
      <c r="C30" s="203">
        <v>4628</v>
      </c>
      <c r="D30" s="203">
        <v>10843</v>
      </c>
      <c r="E30" s="203">
        <v>12536</v>
      </c>
      <c r="F30" s="204">
        <v>15.61376002951212</v>
      </c>
    </row>
    <row r="31" spans="1:7" ht="15.6" customHeight="1">
      <c r="A31" s="202" t="s">
        <v>180</v>
      </c>
      <c r="B31" s="203">
        <v>10840</v>
      </c>
      <c r="C31" s="203">
        <v>8458</v>
      </c>
      <c r="D31" s="203">
        <v>36339</v>
      </c>
      <c r="E31" s="203">
        <v>33958</v>
      </c>
      <c r="F31" s="204">
        <v>-6.5521891081207562</v>
      </c>
    </row>
    <row r="32" spans="1:7" ht="15.6" customHeight="1">
      <c r="A32" s="202" t="s">
        <v>181</v>
      </c>
      <c r="B32" s="203">
        <v>54061</v>
      </c>
      <c r="C32" s="203">
        <v>33974</v>
      </c>
      <c r="D32" s="203">
        <v>209765</v>
      </c>
      <c r="E32" s="203">
        <v>161186</v>
      </c>
      <c r="F32" s="204">
        <v>-23.15877291254499</v>
      </c>
    </row>
    <row r="33" spans="1:6" ht="15.6" customHeight="1">
      <c r="A33" s="202" t="s">
        <v>182</v>
      </c>
      <c r="B33" s="203">
        <v>9038</v>
      </c>
      <c r="C33" s="203">
        <v>10839</v>
      </c>
      <c r="D33" s="203">
        <v>33957</v>
      </c>
      <c r="E33" s="203">
        <v>36634</v>
      </c>
      <c r="F33" s="204">
        <v>7.8834997202344113</v>
      </c>
    </row>
    <row r="34" spans="1:6" ht="15.6" customHeight="1">
      <c r="A34" s="202" t="s">
        <v>183</v>
      </c>
      <c r="B34" s="203">
        <v>657</v>
      </c>
      <c r="C34" s="203">
        <v>638</v>
      </c>
      <c r="D34" s="203">
        <v>3445</v>
      </c>
      <c r="E34" s="203">
        <v>2433</v>
      </c>
      <c r="F34" s="204">
        <v>-29.37590711175617</v>
      </c>
    </row>
    <row r="35" spans="1:6" ht="15.6" customHeight="1">
      <c r="A35" s="170" t="s">
        <v>153</v>
      </c>
      <c r="B35" s="90">
        <f>SUM(B7:B34)</f>
        <v>1109239</v>
      </c>
      <c r="C35" s="91">
        <f>SUM(C7:C34)</f>
        <v>967385</v>
      </c>
      <c r="D35" s="192">
        <f>SUM(D7:D34)</f>
        <v>3879271</v>
      </c>
      <c r="E35" s="192">
        <f>SUM(E7:E34)</f>
        <v>3639983</v>
      </c>
      <c r="F35" s="154">
        <f>E35*100/D35-100</f>
        <v>-6.1683754499234453</v>
      </c>
    </row>
    <row r="36" spans="1:6" ht="15.6" customHeight="1">
      <c r="A36" s="87" t="s">
        <v>160</v>
      </c>
      <c r="B36" s="86"/>
      <c r="D36" s="27"/>
      <c r="F36" s="37"/>
    </row>
  </sheetData>
  <mergeCells count="3">
    <mergeCell ref="B5:C5"/>
    <mergeCell ref="D5:F5"/>
    <mergeCell ref="A5:A6"/>
  </mergeCells>
  <conditionalFormatting sqref="A7:F34">
    <cfRule type="expression" dxfId="53" priority="2">
      <formula>MOD(ROW(),2)=0</formula>
    </cfRule>
  </conditionalFormatting>
  <conditionalFormatting sqref="F7:F35">
    <cfRule type="expression" dxfId="5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B19E9B-EB8B-41D8-887E-15ED89C40CCC}">
  <sheetPr codeName="Hoja14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46" t="s">
        <v>62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2034</v>
      </c>
      <c r="C7" s="203">
        <v>2612</v>
      </c>
      <c r="D7" s="203">
        <v>7670</v>
      </c>
      <c r="E7" s="203">
        <v>9127</v>
      </c>
      <c r="F7" s="204">
        <v>18.996088657105599</v>
      </c>
      <c r="G7" s="51"/>
    </row>
    <row r="8" spans="1:14" ht="15.6" customHeight="1">
      <c r="A8" s="202" t="s">
        <v>11</v>
      </c>
      <c r="B8" s="203">
        <v>181</v>
      </c>
      <c r="C8" s="203">
        <v>260</v>
      </c>
      <c r="D8" s="203">
        <v>417</v>
      </c>
      <c r="E8" s="203">
        <v>508</v>
      </c>
      <c r="F8" s="204">
        <v>21.822541966426851</v>
      </c>
      <c r="G8" s="20"/>
    </row>
    <row r="9" spans="1:14" ht="15.6" customHeight="1">
      <c r="A9" s="202" t="s">
        <v>8</v>
      </c>
      <c r="B9" s="203">
        <v>3234</v>
      </c>
      <c r="C9" s="203">
        <v>1965</v>
      </c>
      <c r="D9" s="203">
        <v>10364</v>
      </c>
      <c r="E9" s="203">
        <v>7603</v>
      </c>
      <c r="F9" s="204">
        <v>-26.640293323041291</v>
      </c>
      <c r="G9" s="20"/>
    </row>
    <row r="10" spans="1:14" ht="15.6" customHeight="1">
      <c r="A10" s="202" t="s">
        <v>10</v>
      </c>
      <c r="B10" s="203">
        <v>753</v>
      </c>
      <c r="C10" s="203">
        <v>1009</v>
      </c>
      <c r="D10" s="203">
        <v>4149</v>
      </c>
      <c r="E10" s="203">
        <v>4479</v>
      </c>
      <c r="F10" s="204">
        <v>7.9537237888647923</v>
      </c>
    </row>
    <row r="11" spans="1:14" ht="15.6" customHeight="1">
      <c r="A11" s="202" t="s">
        <v>9</v>
      </c>
      <c r="B11" s="203">
        <v>327331</v>
      </c>
      <c r="C11" s="203">
        <v>223504</v>
      </c>
      <c r="D11" s="203">
        <v>1195762</v>
      </c>
      <c r="E11" s="203">
        <v>940652</v>
      </c>
      <c r="F11" s="204">
        <v>-21.33451305527355</v>
      </c>
    </row>
    <row r="12" spans="1:14" ht="15.6" customHeight="1">
      <c r="A12" s="202" t="s">
        <v>6</v>
      </c>
      <c r="B12" s="203">
        <v>2006</v>
      </c>
      <c r="C12" s="203">
        <v>1679</v>
      </c>
      <c r="D12" s="203">
        <v>10888</v>
      </c>
      <c r="E12" s="203">
        <v>7891</v>
      </c>
      <c r="F12" s="204">
        <v>-27.52571638501102</v>
      </c>
    </row>
    <row r="13" spans="1:14" ht="15.6" customHeight="1">
      <c r="A13" s="202" t="s">
        <v>175</v>
      </c>
      <c r="B13" s="203">
        <v>11</v>
      </c>
      <c r="C13" s="203">
        <v>0</v>
      </c>
      <c r="D13" s="203">
        <v>444</v>
      </c>
      <c r="E13" s="203">
        <v>62</v>
      </c>
      <c r="F13" s="204">
        <v>-86.036036036036037</v>
      </c>
    </row>
    <row r="14" spans="1:14" ht="15.6" customHeight="1">
      <c r="A14" s="202" t="s">
        <v>148</v>
      </c>
      <c r="B14" s="203">
        <v>139218</v>
      </c>
      <c r="C14" s="203">
        <v>113512</v>
      </c>
      <c r="D14" s="203">
        <v>418248</v>
      </c>
      <c r="E14" s="203">
        <v>425348</v>
      </c>
      <c r="F14" s="204">
        <v>1.697557430041513</v>
      </c>
    </row>
    <row r="15" spans="1:14" ht="15.6" customHeight="1">
      <c r="A15" s="202" t="s">
        <v>145</v>
      </c>
      <c r="B15" s="203">
        <v>6932</v>
      </c>
      <c r="C15" s="203">
        <v>1642</v>
      </c>
      <c r="D15" s="203">
        <v>23204</v>
      </c>
      <c r="E15" s="203">
        <v>6318</v>
      </c>
      <c r="F15" s="204">
        <v>-72.771935873125329</v>
      </c>
    </row>
    <row r="16" spans="1:14" ht="15.6" customHeight="1">
      <c r="A16" s="202" t="s">
        <v>144</v>
      </c>
      <c r="B16" s="203">
        <v>1018</v>
      </c>
      <c r="C16" s="203">
        <v>2058</v>
      </c>
      <c r="D16" s="203">
        <v>2635</v>
      </c>
      <c r="E16" s="203">
        <v>8289</v>
      </c>
      <c r="F16" s="204">
        <v>214.57305502846299</v>
      </c>
      <c r="G16" s="15"/>
    </row>
    <row r="17" spans="1:7" ht="15.6" customHeight="1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>
      <c r="A18" s="202" t="s">
        <v>147</v>
      </c>
      <c r="B18" s="203">
        <v>44595</v>
      </c>
      <c r="C18" s="203">
        <v>55565</v>
      </c>
      <c r="D18" s="203">
        <v>148447</v>
      </c>
      <c r="E18" s="203">
        <v>226648</v>
      </c>
      <c r="F18" s="204">
        <v>52.679407465290637</v>
      </c>
    </row>
    <row r="19" spans="1:7" ht="15.6" customHeight="1">
      <c r="A19" s="202" t="s">
        <v>143</v>
      </c>
      <c r="B19" s="203">
        <v>907</v>
      </c>
      <c r="C19" s="203">
        <v>683</v>
      </c>
      <c r="D19" s="203">
        <v>2153</v>
      </c>
      <c r="E19" s="203">
        <v>2424</v>
      </c>
      <c r="F19" s="204">
        <v>12.587087784486769</v>
      </c>
    </row>
    <row r="20" spans="1:7" ht="15.6" customHeight="1">
      <c r="A20" s="202" t="s">
        <v>142</v>
      </c>
      <c r="B20" s="203">
        <v>6868</v>
      </c>
      <c r="C20" s="203">
        <v>0</v>
      </c>
      <c r="D20" s="203">
        <v>12633</v>
      </c>
      <c r="E20" s="203">
        <v>0</v>
      </c>
      <c r="F20" s="204">
        <v>-100</v>
      </c>
    </row>
    <row r="21" spans="1:7" ht="15.6" customHeight="1">
      <c r="A21" s="202" t="s">
        <v>149</v>
      </c>
      <c r="B21" s="203">
        <v>13362</v>
      </c>
      <c r="C21" s="203">
        <v>10604</v>
      </c>
      <c r="D21" s="203">
        <v>35786</v>
      </c>
      <c r="E21" s="203">
        <v>37495</v>
      </c>
      <c r="F21" s="204">
        <v>4.7756105739674686</v>
      </c>
    </row>
    <row r="22" spans="1:7" ht="15.6" customHeight="1">
      <c r="A22" s="202" t="s">
        <v>146</v>
      </c>
      <c r="B22" s="203">
        <v>255262</v>
      </c>
      <c r="C22" s="203">
        <v>274047</v>
      </c>
      <c r="D22" s="203">
        <v>872656</v>
      </c>
      <c r="E22" s="203">
        <v>928008</v>
      </c>
      <c r="F22" s="204">
        <v>6.3429346729982967</v>
      </c>
    </row>
    <row r="23" spans="1:7" ht="15.6" customHeight="1">
      <c r="A23" s="202" t="s">
        <v>165</v>
      </c>
      <c r="B23" s="203">
        <v>2676</v>
      </c>
      <c r="C23" s="203">
        <v>5199</v>
      </c>
      <c r="D23" s="203">
        <v>10938</v>
      </c>
      <c r="E23" s="203">
        <v>12114</v>
      </c>
      <c r="F23" s="204">
        <v>10.75150850246845</v>
      </c>
    </row>
    <row r="24" spans="1:7" ht="15.6" customHeight="1">
      <c r="A24" s="202" t="s">
        <v>141</v>
      </c>
      <c r="B24" s="203">
        <v>1093</v>
      </c>
      <c r="C24" s="203">
        <v>1129</v>
      </c>
      <c r="D24" s="203">
        <v>4468</v>
      </c>
      <c r="E24" s="203">
        <v>5735</v>
      </c>
      <c r="F24" s="204">
        <v>28.357206803939139</v>
      </c>
    </row>
    <row r="25" spans="1:7" ht="15.6" customHeight="1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>
      <c r="A26" s="202" t="s">
        <v>152</v>
      </c>
      <c r="B26" s="203">
        <v>1121</v>
      </c>
      <c r="C26" s="203">
        <v>1195</v>
      </c>
      <c r="D26" s="203">
        <v>4575</v>
      </c>
      <c r="E26" s="203">
        <v>4459</v>
      </c>
      <c r="F26" s="204">
        <v>-2.535519125683066</v>
      </c>
    </row>
    <row r="27" spans="1:7" ht="15.6" customHeight="1">
      <c r="A27" s="202" t="s">
        <v>173</v>
      </c>
      <c r="B27" s="203">
        <v>1257</v>
      </c>
      <c r="C27" s="203">
        <v>771</v>
      </c>
      <c r="D27" s="203">
        <v>3923</v>
      </c>
      <c r="E27" s="203">
        <v>3477</v>
      </c>
      <c r="F27" s="204">
        <v>-11.368850369615091</v>
      </c>
    </row>
    <row r="28" spans="1:7" ht="15.6" customHeight="1">
      <c r="A28" s="202" t="s">
        <v>177</v>
      </c>
      <c r="B28" s="203">
        <v>77074</v>
      </c>
      <c r="C28" s="203">
        <v>65953</v>
      </c>
      <c r="D28" s="203">
        <v>285477</v>
      </c>
      <c r="E28" s="203">
        <v>230968</v>
      </c>
      <c r="F28" s="204">
        <v>-19.09400757328962</v>
      </c>
    </row>
    <row r="29" spans="1:7" ht="15.6" customHeight="1">
      <c r="A29" s="202" t="s">
        <v>178</v>
      </c>
      <c r="B29" s="203">
        <v>2846</v>
      </c>
      <c r="C29" s="203">
        <v>2631</v>
      </c>
      <c r="D29" s="203">
        <v>12837</v>
      </c>
      <c r="E29" s="203">
        <v>10812</v>
      </c>
      <c r="F29" s="204">
        <v>-15.77471371815845</v>
      </c>
    </row>
    <row r="30" spans="1:7" ht="15.6" customHeight="1">
      <c r="A30" s="202" t="s">
        <v>179</v>
      </c>
      <c r="B30" s="203">
        <v>1338</v>
      </c>
      <c r="C30" s="203">
        <v>1498</v>
      </c>
      <c r="D30" s="203">
        <v>5825</v>
      </c>
      <c r="E30" s="203">
        <v>5891</v>
      </c>
      <c r="F30" s="204">
        <v>1.133047210300433</v>
      </c>
    </row>
    <row r="31" spans="1:7" ht="15.6" customHeight="1">
      <c r="A31" s="202" t="s">
        <v>180</v>
      </c>
      <c r="B31" s="203">
        <v>4779</v>
      </c>
      <c r="C31" s="203">
        <v>2929</v>
      </c>
      <c r="D31" s="203">
        <v>14691</v>
      </c>
      <c r="E31" s="203">
        <v>12919</v>
      </c>
      <c r="F31" s="204">
        <v>-12.06180654822681</v>
      </c>
    </row>
    <row r="32" spans="1:7" ht="15.6" customHeight="1">
      <c r="A32" s="202" t="s">
        <v>181</v>
      </c>
      <c r="B32" s="203">
        <v>47560</v>
      </c>
      <c r="C32" s="203">
        <v>26408</v>
      </c>
      <c r="D32" s="203">
        <v>190699</v>
      </c>
      <c r="E32" s="203">
        <v>128390</v>
      </c>
      <c r="F32" s="204">
        <v>-32.674004583138867</v>
      </c>
    </row>
    <row r="33" spans="1:6" ht="15.6" customHeight="1">
      <c r="A33" s="202" t="s">
        <v>182</v>
      </c>
      <c r="B33" s="203">
        <v>3609</v>
      </c>
      <c r="C33" s="203">
        <v>4960</v>
      </c>
      <c r="D33" s="203">
        <v>15997</v>
      </c>
      <c r="E33" s="203">
        <v>18815</v>
      </c>
      <c r="F33" s="204">
        <v>17.615802963055572</v>
      </c>
    </row>
    <row r="34" spans="1:6" ht="15.6" customHeight="1">
      <c r="A34" s="202" t="s">
        <v>183</v>
      </c>
      <c r="B34" s="203">
        <v>223</v>
      </c>
      <c r="C34" s="203">
        <v>206</v>
      </c>
      <c r="D34" s="203">
        <v>1075</v>
      </c>
      <c r="E34" s="203">
        <v>853</v>
      </c>
      <c r="F34" s="204">
        <v>-20.651162790697668</v>
      </c>
    </row>
    <row r="35" spans="1:6" ht="15.6" customHeight="1">
      <c r="A35" s="170" t="s">
        <v>153</v>
      </c>
      <c r="B35" s="90">
        <f>SUM(B7:B34)</f>
        <v>947288</v>
      </c>
      <c r="C35" s="91">
        <f>SUM(C7:C34)</f>
        <v>802019</v>
      </c>
      <c r="D35" s="90">
        <f>SUM(D7:D34)</f>
        <v>3295961</v>
      </c>
      <c r="E35" s="92">
        <f>SUM(E7:E34)</f>
        <v>3039285</v>
      </c>
      <c r="F35" s="154">
        <f>E35*100/D35-100</f>
        <v>-7.7875921468730951</v>
      </c>
    </row>
    <row r="36" spans="1:6" ht="15.6" customHeight="1">
      <c r="A36" s="87" t="s">
        <v>82</v>
      </c>
      <c r="B36" s="86"/>
      <c r="D36" s="27"/>
    </row>
  </sheetData>
  <mergeCells count="3">
    <mergeCell ref="B5:C5"/>
    <mergeCell ref="D5:F5"/>
    <mergeCell ref="A5:A6"/>
  </mergeCells>
  <conditionalFormatting sqref="A7:F34">
    <cfRule type="expression" dxfId="51" priority="2">
      <formula>MOD(ROW(),2)=0</formula>
    </cfRule>
  </conditionalFormatting>
  <conditionalFormatting sqref="F7:F35">
    <cfRule type="expression" dxfId="5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91603C-E123-45E8-9A67-BFF6FCBFB4F8}">
  <sheetPr codeName="Hoja15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46" t="s">
        <v>63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51"/>
    </row>
    <row r="8" spans="1:14" ht="15.6" customHeight="1">
      <c r="A8" s="202" t="s">
        <v>11</v>
      </c>
      <c r="B8" s="203">
        <v>0</v>
      </c>
      <c r="C8" s="203">
        <v>0</v>
      </c>
      <c r="D8" s="203">
        <v>0</v>
      </c>
      <c r="E8" s="203">
        <v>0</v>
      </c>
      <c r="F8" s="204" t="s">
        <v>151</v>
      </c>
      <c r="G8" s="20"/>
    </row>
    <row r="9" spans="1:14" ht="15.6" customHeight="1">
      <c r="A9" s="202" t="s">
        <v>8</v>
      </c>
      <c r="B9" s="203">
        <v>0</v>
      </c>
      <c r="C9" s="203">
        <v>0</v>
      </c>
      <c r="D9" s="203">
        <v>0</v>
      </c>
      <c r="E9" s="203">
        <v>0</v>
      </c>
      <c r="F9" s="204" t="s">
        <v>151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14700</v>
      </c>
      <c r="F10" s="204" t="s">
        <v>151</v>
      </c>
    </row>
    <row r="11" spans="1:14" ht="15.6" customHeight="1">
      <c r="A11" s="202" t="s">
        <v>9</v>
      </c>
      <c r="B11" s="203">
        <v>356263</v>
      </c>
      <c r="C11" s="203">
        <v>261727</v>
      </c>
      <c r="D11" s="203">
        <v>1272595</v>
      </c>
      <c r="E11" s="203">
        <v>1094365</v>
      </c>
      <c r="F11" s="204">
        <v>-14.005241259002281</v>
      </c>
    </row>
    <row r="12" spans="1:14" ht="15.6" customHeight="1">
      <c r="A12" s="202" t="s">
        <v>6</v>
      </c>
      <c r="B12" s="203">
        <v>0</v>
      </c>
      <c r="C12" s="203">
        <v>0</v>
      </c>
      <c r="D12" s="203">
        <v>0</v>
      </c>
      <c r="E12" s="203">
        <v>0</v>
      </c>
      <c r="F12" s="204" t="s">
        <v>151</v>
      </c>
    </row>
    <row r="13" spans="1:14" ht="15.6" customHeight="1">
      <c r="A13" s="202" t="s">
        <v>175</v>
      </c>
      <c r="B13" s="203">
        <v>0</v>
      </c>
      <c r="C13" s="203">
        <v>0</v>
      </c>
      <c r="D13" s="203">
        <v>0</v>
      </c>
      <c r="E13" s="203">
        <v>0</v>
      </c>
      <c r="F13" s="204" t="s">
        <v>151</v>
      </c>
    </row>
    <row r="14" spans="1:14" ht="15.6" customHeight="1">
      <c r="A14" s="202" t="s">
        <v>148</v>
      </c>
      <c r="B14" s="203">
        <v>0</v>
      </c>
      <c r="C14" s="203">
        <v>0</v>
      </c>
      <c r="D14" s="203">
        <v>0</v>
      </c>
      <c r="E14" s="203">
        <v>0</v>
      </c>
      <c r="F14" s="204" t="s">
        <v>151</v>
      </c>
    </row>
    <row r="15" spans="1:14" ht="15.6" customHeight="1">
      <c r="A15" s="202" t="s">
        <v>145</v>
      </c>
      <c r="B15" s="203">
        <v>0</v>
      </c>
      <c r="C15" s="203">
        <v>0</v>
      </c>
      <c r="D15" s="203">
        <v>0</v>
      </c>
      <c r="E15" s="203">
        <v>0</v>
      </c>
      <c r="F15" s="204" t="s">
        <v>151</v>
      </c>
    </row>
    <row r="16" spans="1:14" ht="15.6" customHeight="1">
      <c r="A16" s="202" t="s">
        <v>144</v>
      </c>
      <c r="B16" s="203">
        <v>0</v>
      </c>
      <c r="C16" s="203">
        <v>0</v>
      </c>
      <c r="D16" s="203">
        <v>0</v>
      </c>
      <c r="E16" s="203">
        <v>0</v>
      </c>
      <c r="F16" s="204" t="s">
        <v>151</v>
      </c>
      <c r="G16" s="15"/>
    </row>
    <row r="17" spans="1:7" ht="15.6" customHeight="1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>
      <c r="A18" s="202" t="s">
        <v>147</v>
      </c>
      <c r="B18" s="203">
        <v>0</v>
      </c>
      <c r="C18" s="203">
        <v>0</v>
      </c>
      <c r="D18" s="203">
        <v>0</v>
      </c>
      <c r="E18" s="203">
        <v>0</v>
      </c>
      <c r="F18" s="204" t="s">
        <v>151</v>
      </c>
    </row>
    <row r="19" spans="1:7" ht="15.6" customHeight="1">
      <c r="A19" s="202" t="s">
        <v>143</v>
      </c>
      <c r="B19" s="203">
        <v>0</v>
      </c>
      <c r="C19" s="203">
        <v>0</v>
      </c>
      <c r="D19" s="203">
        <v>0</v>
      </c>
      <c r="E19" s="203">
        <v>0</v>
      </c>
      <c r="F19" s="204" t="s">
        <v>151</v>
      </c>
    </row>
    <row r="20" spans="1:7" ht="15.6" customHeight="1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>
      <c r="A21" s="202" t="s">
        <v>149</v>
      </c>
      <c r="B21" s="203">
        <v>0</v>
      </c>
      <c r="C21" s="203">
        <v>5996</v>
      </c>
      <c r="D21" s="203">
        <v>20212</v>
      </c>
      <c r="E21" s="203">
        <v>53126</v>
      </c>
      <c r="F21" s="204">
        <v>162.84385513556299</v>
      </c>
    </row>
    <row r="22" spans="1:7" ht="15.6" customHeight="1">
      <c r="A22" s="202" t="s">
        <v>146</v>
      </c>
      <c r="B22" s="203">
        <v>6</v>
      </c>
      <c r="C22" s="203">
        <v>0</v>
      </c>
      <c r="D22" s="203">
        <v>12</v>
      </c>
      <c r="E22" s="203">
        <v>0</v>
      </c>
      <c r="F22" s="204">
        <v>-100</v>
      </c>
    </row>
    <row r="23" spans="1:7" ht="15.6" customHeight="1">
      <c r="A23" s="202" t="s">
        <v>165</v>
      </c>
      <c r="B23" s="203">
        <v>0</v>
      </c>
      <c r="C23" s="203">
        <v>0</v>
      </c>
      <c r="D23" s="203">
        <v>0</v>
      </c>
      <c r="E23" s="203">
        <v>0</v>
      </c>
      <c r="F23" s="204" t="s">
        <v>151</v>
      </c>
    </row>
    <row r="24" spans="1:7" ht="15.6" customHeight="1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>
      <c r="A26" s="202" t="s">
        <v>152</v>
      </c>
      <c r="B26" s="203">
        <v>0</v>
      </c>
      <c r="C26" s="203">
        <v>0</v>
      </c>
      <c r="D26" s="203">
        <v>0</v>
      </c>
      <c r="E26" s="203">
        <v>0</v>
      </c>
      <c r="F26" s="204" t="s">
        <v>151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127</v>
      </c>
      <c r="C28" s="203">
        <v>177</v>
      </c>
      <c r="D28" s="203">
        <v>614</v>
      </c>
      <c r="E28" s="203">
        <v>679</v>
      </c>
      <c r="F28" s="204">
        <v>10.586319218241041</v>
      </c>
    </row>
    <row r="29" spans="1:7" ht="15.6" customHeight="1">
      <c r="A29" s="202" t="s">
        <v>178</v>
      </c>
      <c r="B29" s="203">
        <v>0</v>
      </c>
      <c r="C29" s="203">
        <v>0</v>
      </c>
      <c r="D29" s="203">
        <v>0</v>
      </c>
      <c r="E29" s="203">
        <v>0</v>
      </c>
      <c r="F29" s="204" t="s">
        <v>151</v>
      </c>
    </row>
    <row r="30" spans="1:7" ht="15.6" customHeight="1">
      <c r="A30" s="202" t="s">
        <v>179</v>
      </c>
      <c r="B30" s="203">
        <v>0</v>
      </c>
      <c r="C30" s="203">
        <v>0</v>
      </c>
      <c r="D30" s="203">
        <v>0</v>
      </c>
      <c r="E30" s="203">
        <v>0</v>
      </c>
      <c r="F30" s="204" t="s">
        <v>151</v>
      </c>
    </row>
    <row r="31" spans="1:7" ht="15.6" customHeight="1">
      <c r="A31" s="202" t="s">
        <v>180</v>
      </c>
      <c r="B31" s="203">
        <v>0</v>
      </c>
      <c r="C31" s="203">
        <v>0</v>
      </c>
      <c r="D31" s="203">
        <v>2100</v>
      </c>
      <c r="E31" s="203">
        <v>67695</v>
      </c>
      <c r="F31" s="204">
        <v>3123.571428571428</v>
      </c>
    </row>
    <row r="32" spans="1:7" ht="15.6" customHeight="1">
      <c r="A32" s="202" t="s">
        <v>181</v>
      </c>
      <c r="B32" s="203">
        <v>0</v>
      </c>
      <c r="C32" s="203">
        <v>0</v>
      </c>
      <c r="D32" s="203">
        <v>0</v>
      </c>
      <c r="E32" s="203">
        <v>0</v>
      </c>
      <c r="F32" s="204" t="s">
        <v>151</v>
      </c>
    </row>
    <row r="33" spans="1:6" ht="15.6" customHeight="1">
      <c r="A33" s="202" t="s">
        <v>182</v>
      </c>
      <c r="B33" s="203">
        <v>0</v>
      </c>
      <c r="C33" s="203">
        <v>0</v>
      </c>
      <c r="D33" s="203">
        <v>0</v>
      </c>
      <c r="E33" s="203">
        <v>115</v>
      </c>
      <c r="F33" s="204" t="s">
        <v>151</v>
      </c>
    </row>
    <row r="34" spans="1:6" ht="15.6" customHeight="1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>
      <c r="A35" s="170" t="s">
        <v>153</v>
      </c>
      <c r="B35" s="90">
        <f>SUM(B7:B34)</f>
        <v>356396</v>
      </c>
      <c r="C35" s="91">
        <f>SUM(C7:C34)</f>
        <v>267900</v>
      </c>
      <c r="D35" s="192">
        <f>SUM(D7:D34)</f>
        <v>1295533</v>
      </c>
      <c r="E35" s="192">
        <f>SUM(E7:E34)</f>
        <v>1230680</v>
      </c>
      <c r="F35" s="154">
        <f>E35*100/D35-100</f>
        <v>-5.0058933273023598</v>
      </c>
    </row>
    <row r="36" spans="1:6" ht="15.6" customHeight="1">
      <c r="A36" s="87" t="s">
        <v>52</v>
      </c>
      <c r="B36" s="86"/>
      <c r="D36" s="27"/>
      <c r="F36" s="37"/>
    </row>
  </sheetData>
  <mergeCells count="3">
    <mergeCell ref="B5:C5"/>
    <mergeCell ref="D5:F5"/>
    <mergeCell ref="A5:A6"/>
  </mergeCells>
  <conditionalFormatting sqref="A7:F34">
    <cfRule type="expression" dxfId="49" priority="2">
      <formula>MOD(ROW(),2)=0</formula>
    </cfRule>
  </conditionalFormatting>
  <conditionalFormatting sqref="F7:F35">
    <cfRule type="expression" dxfId="4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57B865-9E3D-49E6-B617-1A21DFC0F171}">
  <sheetPr codeName="Hoja16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46" t="s">
        <v>64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98438</v>
      </c>
      <c r="C7" s="203">
        <v>0</v>
      </c>
      <c r="D7" s="203">
        <v>155299</v>
      </c>
      <c r="E7" s="203">
        <v>132053</v>
      </c>
      <c r="F7" s="204">
        <v>-14.968544549546371</v>
      </c>
      <c r="G7" s="27"/>
    </row>
    <row r="8" spans="1:14" ht="15.6" customHeight="1">
      <c r="A8" s="202" t="s">
        <v>11</v>
      </c>
      <c r="B8" s="203">
        <v>1901</v>
      </c>
      <c r="C8" s="203">
        <v>2516</v>
      </c>
      <c r="D8" s="203">
        <v>4679</v>
      </c>
      <c r="E8" s="203">
        <v>7765</v>
      </c>
      <c r="F8" s="204">
        <v>65.954263731566584</v>
      </c>
      <c r="G8" s="20"/>
    </row>
    <row r="9" spans="1:14" ht="15.6" customHeight="1">
      <c r="A9" s="202" t="s">
        <v>8</v>
      </c>
      <c r="B9" s="203">
        <v>0</v>
      </c>
      <c r="C9" s="203">
        <v>15</v>
      </c>
      <c r="D9" s="203">
        <v>0</v>
      </c>
      <c r="E9" s="203">
        <v>32</v>
      </c>
      <c r="F9" s="204" t="s">
        <v>151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5752046</v>
      </c>
      <c r="C11" s="203">
        <v>5444213</v>
      </c>
      <c r="D11" s="203">
        <v>21691811</v>
      </c>
      <c r="E11" s="203">
        <v>20339826</v>
      </c>
      <c r="F11" s="204">
        <v>-6.2326976756343697</v>
      </c>
    </row>
    <row r="12" spans="1:14" ht="15.6" customHeight="1">
      <c r="A12" s="202" t="s">
        <v>6</v>
      </c>
      <c r="B12" s="203">
        <v>65453</v>
      </c>
      <c r="C12" s="203">
        <v>116737</v>
      </c>
      <c r="D12" s="203">
        <v>229379</v>
      </c>
      <c r="E12" s="203">
        <v>321486</v>
      </c>
      <c r="F12" s="204">
        <v>40.154940077339262</v>
      </c>
    </row>
    <row r="13" spans="1:14" ht="15.6" customHeight="1">
      <c r="A13" s="202" t="s">
        <v>175</v>
      </c>
      <c r="B13" s="203">
        <v>1300</v>
      </c>
      <c r="C13" s="203">
        <v>1077</v>
      </c>
      <c r="D13" s="203">
        <v>3861</v>
      </c>
      <c r="E13" s="203">
        <v>4891</v>
      </c>
      <c r="F13" s="204">
        <v>26.677026677026671</v>
      </c>
    </row>
    <row r="14" spans="1:14" ht="15.6" customHeight="1">
      <c r="A14" s="202" t="s">
        <v>148</v>
      </c>
      <c r="B14" s="203">
        <v>2306278</v>
      </c>
      <c r="C14" s="203">
        <v>2021949</v>
      </c>
      <c r="D14" s="203">
        <v>9084063</v>
      </c>
      <c r="E14" s="203">
        <v>7835857</v>
      </c>
      <c r="F14" s="204">
        <v>-13.740613643916831</v>
      </c>
    </row>
    <row r="15" spans="1:14" ht="15.6" customHeight="1">
      <c r="A15" s="202" t="s">
        <v>145</v>
      </c>
      <c r="B15" s="203">
        <v>18228</v>
      </c>
      <c r="C15" s="203">
        <v>3257</v>
      </c>
      <c r="D15" s="203">
        <v>30693</v>
      </c>
      <c r="E15" s="203">
        <v>21901</v>
      </c>
      <c r="F15" s="204">
        <v>-28.644967907992051</v>
      </c>
    </row>
    <row r="16" spans="1:14" ht="15.6" customHeight="1">
      <c r="A16" s="202" t="s">
        <v>144</v>
      </c>
      <c r="B16" s="203">
        <v>0</v>
      </c>
      <c r="C16" s="203">
        <v>916</v>
      </c>
      <c r="D16" s="203">
        <v>82631</v>
      </c>
      <c r="E16" s="203">
        <v>14617</v>
      </c>
      <c r="F16" s="204">
        <v>-82.310513003594295</v>
      </c>
      <c r="G16" s="15"/>
    </row>
    <row r="17" spans="1:7" ht="15.6" customHeight="1">
      <c r="A17" s="202" t="s">
        <v>150</v>
      </c>
      <c r="B17" s="203">
        <v>66</v>
      </c>
      <c r="C17" s="203">
        <v>23350</v>
      </c>
      <c r="D17" s="203">
        <v>9877</v>
      </c>
      <c r="E17" s="203">
        <v>59646</v>
      </c>
      <c r="F17" s="204">
        <v>503.8878201883162</v>
      </c>
      <c r="G17" s="16"/>
    </row>
    <row r="18" spans="1:7" ht="15.6" customHeight="1">
      <c r="A18" s="202" t="s">
        <v>147</v>
      </c>
      <c r="B18" s="203">
        <v>0</v>
      </c>
      <c r="C18" s="203">
        <v>0</v>
      </c>
      <c r="D18" s="203">
        <v>0</v>
      </c>
      <c r="E18" s="203">
        <v>0</v>
      </c>
      <c r="F18" s="204" t="s">
        <v>151</v>
      </c>
    </row>
    <row r="19" spans="1:7" ht="15.6" customHeight="1">
      <c r="A19" s="202" t="s">
        <v>143</v>
      </c>
      <c r="B19" s="203">
        <v>1348</v>
      </c>
      <c r="C19" s="203">
        <v>73228</v>
      </c>
      <c r="D19" s="203">
        <v>332539</v>
      </c>
      <c r="E19" s="203">
        <v>121220</v>
      </c>
      <c r="F19" s="204">
        <v>-63.547132817504107</v>
      </c>
    </row>
    <row r="20" spans="1:7" ht="15.6" customHeight="1">
      <c r="A20" s="202" t="s">
        <v>142</v>
      </c>
      <c r="B20" s="203">
        <v>81812</v>
      </c>
      <c r="C20" s="203">
        <v>244600</v>
      </c>
      <c r="D20" s="203">
        <v>631317</v>
      </c>
      <c r="E20" s="203">
        <v>263956</v>
      </c>
      <c r="F20" s="204">
        <v>-58.189625813973002</v>
      </c>
    </row>
    <row r="21" spans="1:7" ht="15.6" customHeight="1">
      <c r="A21" s="202" t="s">
        <v>149</v>
      </c>
      <c r="B21" s="203">
        <v>206539</v>
      </c>
      <c r="C21" s="203">
        <v>208789</v>
      </c>
      <c r="D21" s="203">
        <v>882846</v>
      </c>
      <c r="E21" s="203">
        <v>719164</v>
      </c>
      <c r="F21" s="204">
        <v>-18.540266365821449</v>
      </c>
    </row>
    <row r="22" spans="1:7" ht="15.6" customHeight="1">
      <c r="A22" s="202" t="s">
        <v>146</v>
      </c>
      <c r="B22" s="203">
        <v>1087396</v>
      </c>
      <c r="C22" s="203">
        <v>1339445</v>
      </c>
      <c r="D22" s="203">
        <v>4421181</v>
      </c>
      <c r="E22" s="203">
        <v>5380395</v>
      </c>
      <c r="F22" s="204">
        <v>21.695877187565941</v>
      </c>
    </row>
    <row r="23" spans="1:7" ht="15.6" customHeight="1">
      <c r="A23" s="202" t="s">
        <v>165</v>
      </c>
      <c r="B23" s="203">
        <v>293469</v>
      </c>
      <c r="C23" s="203">
        <v>302965</v>
      </c>
      <c r="D23" s="203">
        <v>450559</v>
      </c>
      <c r="E23" s="203">
        <v>1091642</v>
      </c>
      <c r="F23" s="204">
        <v>142.2861378864921</v>
      </c>
    </row>
    <row r="24" spans="1:7" ht="15.6" customHeight="1">
      <c r="A24" s="202" t="s">
        <v>141</v>
      </c>
      <c r="B24" s="203">
        <v>0</v>
      </c>
      <c r="C24" s="203">
        <v>0</v>
      </c>
      <c r="D24" s="203">
        <v>732</v>
      </c>
      <c r="E24" s="203">
        <v>61</v>
      </c>
      <c r="F24" s="204">
        <v>-91.666666666666671</v>
      </c>
    </row>
    <row r="25" spans="1:7" ht="15.6" customHeight="1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>
      <c r="A26" s="202" t="s">
        <v>152</v>
      </c>
      <c r="B26" s="203">
        <v>0</v>
      </c>
      <c r="C26" s="203">
        <v>2586</v>
      </c>
      <c r="D26" s="203">
        <v>3619</v>
      </c>
      <c r="E26" s="203">
        <v>3762</v>
      </c>
      <c r="F26" s="204">
        <v>3.9513677811550139</v>
      </c>
    </row>
    <row r="27" spans="1:7" ht="15.6" customHeight="1">
      <c r="A27" s="202" t="s">
        <v>173</v>
      </c>
      <c r="B27" s="203">
        <v>3008</v>
      </c>
      <c r="C27" s="203">
        <v>2314</v>
      </c>
      <c r="D27" s="203">
        <v>12048</v>
      </c>
      <c r="E27" s="203">
        <v>10029</v>
      </c>
      <c r="F27" s="204">
        <v>-16.757968127490049</v>
      </c>
    </row>
    <row r="28" spans="1:7" ht="15.6" customHeight="1">
      <c r="A28" s="202" t="s">
        <v>177</v>
      </c>
      <c r="B28" s="203">
        <v>93785</v>
      </c>
      <c r="C28" s="203">
        <v>79860</v>
      </c>
      <c r="D28" s="203">
        <v>256022</v>
      </c>
      <c r="E28" s="203">
        <v>499330</v>
      </c>
      <c r="F28" s="204">
        <v>95.034020513862089</v>
      </c>
    </row>
    <row r="29" spans="1:7" ht="15.6" customHeight="1">
      <c r="A29" s="202" t="s">
        <v>178</v>
      </c>
      <c r="B29" s="203">
        <v>29176</v>
      </c>
      <c r="C29" s="203">
        <v>27580</v>
      </c>
      <c r="D29" s="203">
        <v>100178</v>
      </c>
      <c r="E29" s="203">
        <v>98442</v>
      </c>
      <c r="F29" s="204">
        <v>-1.7329154105691911</v>
      </c>
    </row>
    <row r="30" spans="1:7" ht="15.6" customHeight="1">
      <c r="A30" s="202" t="s">
        <v>179</v>
      </c>
      <c r="B30" s="203">
        <v>0</v>
      </c>
      <c r="C30" s="203">
        <v>0</v>
      </c>
      <c r="D30" s="203">
        <v>0</v>
      </c>
      <c r="E30" s="203">
        <v>0</v>
      </c>
      <c r="F30" s="204" t="s">
        <v>151</v>
      </c>
    </row>
    <row r="31" spans="1:7" ht="15.6" customHeight="1">
      <c r="A31" s="202" t="s">
        <v>180</v>
      </c>
      <c r="B31" s="203">
        <v>59596</v>
      </c>
      <c r="C31" s="203">
        <v>239967</v>
      </c>
      <c r="D31" s="203">
        <v>278990</v>
      </c>
      <c r="E31" s="203">
        <v>686869</v>
      </c>
      <c r="F31" s="204">
        <v>146.19843005125631</v>
      </c>
    </row>
    <row r="32" spans="1:7" ht="15.6" customHeight="1">
      <c r="A32" s="202" t="s">
        <v>181</v>
      </c>
      <c r="B32" s="203">
        <v>2941076</v>
      </c>
      <c r="C32" s="203">
        <v>3076494</v>
      </c>
      <c r="D32" s="203">
        <v>11143983</v>
      </c>
      <c r="E32" s="203">
        <v>10442687</v>
      </c>
      <c r="F32" s="204">
        <v>-6.293046211574449</v>
      </c>
    </row>
    <row r="33" spans="1:6" ht="15.6" customHeight="1">
      <c r="A33" s="202" t="s">
        <v>182</v>
      </c>
      <c r="B33" s="203">
        <v>53113</v>
      </c>
      <c r="C33" s="203">
        <v>48945</v>
      </c>
      <c r="D33" s="203">
        <v>172381</v>
      </c>
      <c r="E33" s="203">
        <v>144943</v>
      </c>
      <c r="F33" s="204">
        <v>-15.91706742622446</v>
      </c>
    </row>
    <row r="34" spans="1:6" ht="15.6" customHeight="1">
      <c r="A34" s="202" t="s">
        <v>183</v>
      </c>
      <c r="B34" s="203">
        <v>1259</v>
      </c>
      <c r="C34" s="203">
        <v>0</v>
      </c>
      <c r="D34" s="203">
        <v>1700</v>
      </c>
      <c r="E34" s="203">
        <v>12440</v>
      </c>
      <c r="F34" s="204">
        <v>631.76470588235293</v>
      </c>
    </row>
    <row r="35" spans="1:6" ht="15.6" customHeight="1">
      <c r="A35" s="170" t="s">
        <v>153</v>
      </c>
      <c r="B35" s="90">
        <f>SUM(B7:B34)</f>
        <v>13095287</v>
      </c>
      <c r="C35" s="91">
        <f>SUM(C7:C34)</f>
        <v>13260803</v>
      </c>
      <c r="D35" s="192">
        <f>SUM(D7:D34)</f>
        <v>49980388</v>
      </c>
      <c r="E35" s="192">
        <f>SUM(E7:E34)</f>
        <v>48213014</v>
      </c>
      <c r="F35" s="191">
        <f>E35*100/D35-100</f>
        <v>-3.536135013597729</v>
      </c>
    </row>
    <row r="36" spans="1:6" ht="15.6" customHeight="1">
      <c r="A36" s="87" t="s">
        <v>65</v>
      </c>
      <c r="B36" s="86"/>
      <c r="D36" s="27"/>
    </row>
  </sheetData>
  <mergeCells count="3">
    <mergeCell ref="B5:C5"/>
    <mergeCell ref="D5:F5"/>
    <mergeCell ref="A5:A6"/>
  </mergeCells>
  <conditionalFormatting sqref="A7:F34">
    <cfRule type="expression" dxfId="47" priority="2">
      <formula>MOD(ROW(),2)=0</formula>
    </cfRule>
  </conditionalFormatting>
  <conditionalFormatting sqref="F7:F35">
    <cfRule type="expression" dxfId="4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0CE855-22D8-465A-92BE-22BAF2565EB0}">
  <sheetPr codeName="Hoja17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46" t="s">
        <v>66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27"/>
    </row>
    <row r="8" spans="1:14" ht="15.6" customHeight="1">
      <c r="A8" s="202" t="s">
        <v>11</v>
      </c>
      <c r="B8" s="203">
        <v>1901</v>
      </c>
      <c r="C8" s="203">
        <v>2516</v>
      </c>
      <c r="D8" s="203">
        <v>4679</v>
      </c>
      <c r="E8" s="203">
        <v>7765</v>
      </c>
      <c r="F8" s="204">
        <v>65.954263731566584</v>
      </c>
      <c r="G8" s="20"/>
    </row>
    <row r="9" spans="1:14" ht="15.6" customHeight="1">
      <c r="A9" s="202" t="s">
        <v>8</v>
      </c>
      <c r="B9" s="203">
        <v>0</v>
      </c>
      <c r="C9" s="203">
        <v>15</v>
      </c>
      <c r="D9" s="203">
        <v>0</v>
      </c>
      <c r="E9" s="203">
        <v>32</v>
      </c>
      <c r="F9" s="204" t="s">
        <v>151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4592037</v>
      </c>
      <c r="C11" s="203">
        <v>4161972</v>
      </c>
      <c r="D11" s="203">
        <v>17130977</v>
      </c>
      <c r="E11" s="203">
        <v>15312725</v>
      </c>
      <c r="F11" s="204">
        <v>-10.613825469498909</v>
      </c>
    </row>
    <row r="12" spans="1:14" ht="15.6" customHeight="1">
      <c r="A12" s="202" t="s">
        <v>6</v>
      </c>
      <c r="B12" s="203">
        <v>22196</v>
      </c>
      <c r="C12" s="203">
        <v>19694</v>
      </c>
      <c r="D12" s="203">
        <v>71573</v>
      </c>
      <c r="E12" s="203">
        <v>72497</v>
      </c>
      <c r="F12" s="204">
        <v>1.2909896189903951</v>
      </c>
    </row>
    <row r="13" spans="1:14" ht="15.6" customHeight="1">
      <c r="A13" s="202" t="s">
        <v>175</v>
      </c>
      <c r="B13" s="203">
        <v>0</v>
      </c>
      <c r="C13" s="203">
        <v>0</v>
      </c>
      <c r="D13" s="203">
        <v>0</v>
      </c>
      <c r="E13" s="203">
        <v>38</v>
      </c>
      <c r="F13" s="204" t="s">
        <v>151</v>
      </c>
    </row>
    <row r="14" spans="1:14" ht="15.6" customHeight="1">
      <c r="A14" s="202" t="s">
        <v>148</v>
      </c>
      <c r="B14" s="203">
        <v>1844678</v>
      </c>
      <c r="C14" s="203">
        <v>1182509</v>
      </c>
      <c r="D14" s="203">
        <v>7202150</v>
      </c>
      <c r="E14" s="203">
        <v>5449549</v>
      </c>
      <c r="F14" s="204">
        <v>-24.334414029144071</v>
      </c>
    </row>
    <row r="15" spans="1:14" ht="15.6" customHeight="1">
      <c r="A15" s="202" t="s">
        <v>145</v>
      </c>
      <c r="B15" s="203">
        <v>18228</v>
      </c>
      <c r="C15" s="203">
        <v>3241</v>
      </c>
      <c r="D15" s="203">
        <v>30693</v>
      </c>
      <c r="E15" s="203">
        <v>14623</v>
      </c>
      <c r="F15" s="204">
        <v>-52.357215000162903</v>
      </c>
    </row>
    <row r="16" spans="1:14" ht="15.6" customHeight="1">
      <c r="A16" s="202" t="s">
        <v>144</v>
      </c>
      <c r="B16" s="203">
        <v>0</v>
      </c>
      <c r="C16" s="203">
        <v>536</v>
      </c>
      <c r="D16" s="203">
        <v>0</v>
      </c>
      <c r="E16" s="203">
        <v>3494</v>
      </c>
      <c r="F16" s="204" t="s">
        <v>151</v>
      </c>
      <c r="G16" s="15"/>
    </row>
    <row r="17" spans="1:7" ht="15.6" customHeight="1">
      <c r="A17" s="202" t="s">
        <v>150</v>
      </c>
      <c r="B17" s="203">
        <v>66</v>
      </c>
      <c r="C17" s="203">
        <v>23350</v>
      </c>
      <c r="D17" s="203">
        <v>5877</v>
      </c>
      <c r="E17" s="203">
        <v>59646</v>
      </c>
      <c r="F17" s="204">
        <v>914.90556406329756</v>
      </c>
      <c r="G17" s="16"/>
    </row>
    <row r="18" spans="1:7" ht="15.6" customHeight="1">
      <c r="A18" s="202" t="s">
        <v>147</v>
      </c>
      <c r="B18" s="203">
        <v>0</v>
      </c>
      <c r="C18" s="203">
        <v>0</v>
      </c>
      <c r="D18" s="203">
        <v>0</v>
      </c>
      <c r="E18" s="203">
        <v>0</v>
      </c>
      <c r="F18" s="204" t="s">
        <v>151</v>
      </c>
    </row>
    <row r="19" spans="1:7" ht="15.6" customHeight="1">
      <c r="A19" s="202" t="s">
        <v>143</v>
      </c>
      <c r="B19" s="203">
        <v>185</v>
      </c>
      <c r="C19" s="203">
        <v>66227</v>
      </c>
      <c r="D19" s="203">
        <v>673</v>
      </c>
      <c r="E19" s="203">
        <v>67181</v>
      </c>
      <c r="F19" s="204">
        <v>9882.3179791976218</v>
      </c>
    </row>
    <row r="20" spans="1:7" ht="15.6" customHeight="1">
      <c r="A20" s="202" t="s">
        <v>142</v>
      </c>
      <c r="B20" s="203">
        <v>3</v>
      </c>
      <c r="C20" s="203">
        <v>224</v>
      </c>
      <c r="D20" s="203">
        <v>11</v>
      </c>
      <c r="E20" s="203">
        <v>305</v>
      </c>
      <c r="F20" s="204">
        <v>2672.727272727273</v>
      </c>
    </row>
    <row r="21" spans="1:7" ht="15.6" customHeight="1">
      <c r="A21" s="202" t="s">
        <v>149</v>
      </c>
      <c r="B21" s="203">
        <v>22203</v>
      </c>
      <c r="C21" s="203">
        <v>34606</v>
      </c>
      <c r="D21" s="203">
        <v>68407</v>
      </c>
      <c r="E21" s="203">
        <v>63379</v>
      </c>
      <c r="F21" s="204">
        <v>-7.3501249872089156</v>
      </c>
    </row>
    <row r="22" spans="1:7" ht="15.6" customHeight="1">
      <c r="A22" s="202" t="s">
        <v>146</v>
      </c>
      <c r="B22" s="203">
        <v>865998</v>
      </c>
      <c r="C22" s="203">
        <v>805135</v>
      </c>
      <c r="D22" s="203">
        <v>3400435</v>
      </c>
      <c r="E22" s="203">
        <v>3503497</v>
      </c>
      <c r="F22" s="204">
        <v>3.0308475239197321</v>
      </c>
    </row>
    <row r="23" spans="1:7" ht="15.6" customHeight="1">
      <c r="A23" s="202" t="s">
        <v>165</v>
      </c>
      <c r="B23" s="203">
        <v>288364</v>
      </c>
      <c r="C23" s="203">
        <v>302965</v>
      </c>
      <c r="D23" s="203">
        <v>408829</v>
      </c>
      <c r="E23" s="203">
        <v>1079057</v>
      </c>
      <c r="F23" s="204">
        <v>163.9384681615052</v>
      </c>
    </row>
    <row r="24" spans="1:7" ht="15.6" customHeight="1">
      <c r="A24" s="202" t="s">
        <v>141</v>
      </c>
      <c r="B24" s="203">
        <v>0</v>
      </c>
      <c r="C24" s="203">
        <v>0</v>
      </c>
      <c r="D24" s="203">
        <v>192</v>
      </c>
      <c r="E24" s="203">
        <v>61</v>
      </c>
      <c r="F24" s="204">
        <v>-68.229166666666671</v>
      </c>
    </row>
    <row r="25" spans="1:7" ht="15.6" customHeight="1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>
      <c r="A26" s="202" t="s">
        <v>152</v>
      </c>
      <c r="B26" s="203">
        <v>0</v>
      </c>
      <c r="C26" s="203">
        <v>0</v>
      </c>
      <c r="D26" s="203">
        <v>0</v>
      </c>
      <c r="E26" s="203">
        <v>0</v>
      </c>
      <c r="F26" s="204" t="s">
        <v>151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92109</v>
      </c>
      <c r="C28" s="203">
        <v>76444</v>
      </c>
      <c r="D28" s="203">
        <v>245301</v>
      </c>
      <c r="E28" s="203">
        <v>491046</v>
      </c>
      <c r="F28" s="204">
        <v>100.181002115768</v>
      </c>
    </row>
    <row r="29" spans="1:7" ht="15.6" customHeight="1">
      <c r="A29" s="202" t="s">
        <v>178</v>
      </c>
      <c r="B29" s="203">
        <v>25198</v>
      </c>
      <c r="C29" s="203">
        <v>23656</v>
      </c>
      <c r="D29" s="203">
        <v>83919</v>
      </c>
      <c r="E29" s="203">
        <v>93282</v>
      </c>
      <c r="F29" s="204">
        <v>11.157187287741751</v>
      </c>
    </row>
    <row r="30" spans="1:7" ht="15.6" customHeight="1">
      <c r="A30" s="202" t="s">
        <v>179</v>
      </c>
      <c r="B30" s="203">
        <v>0</v>
      </c>
      <c r="C30" s="203">
        <v>0</v>
      </c>
      <c r="D30" s="203">
        <v>0</v>
      </c>
      <c r="E30" s="203">
        <v>0</v>
      </c>
      <c r="F30" s="204" t="s">
        <v>151</v>
      </c>
    </row>
    <row r="31" spans="1:7" ht="15.6" customHeight="1">
      <c r="A31" s="202" t="s">
        <v>180</v>
      </c>
      <c r="B31" s="203">
        <v>0</v>
      </c>
      <c r="C31" s="203">
        <v>81</v>
      </c>
      <c r="D31" s="203">
        <v>0</v>
      </c>
      <c r="E31" s="203">
        <v>81</v>
      </c>
      <c r="F31" s="204" t="s">
        <v>151</v>
      </c>
    </row>
    <row r="32" spans="1:7" ht="15.6" customHeight="1">
      <c r="A32" s="202" t="s">
        <v>181</v>
      </c>
      <c r="B32" s="203">
        <v>2886930</v>
      </c>
      <c r="C32" s="203">
        <v>3038246</v>
      </c>
      <c r="D32" s="203">
        <v>10986966</v>
      </c>
      <c r="E32" s="203">
        <v>10273514</v>
      </c>
      <c r="F32" s="204">
        <v>-6.4936216240224951</v>
      </c>
    </row>
    <row r="33" spans="1:6" ht="15.6" customHeight="1">
      <c r="A33" s="202" t="s">
        <v>182</v>
      </c>
      <c r="B33" s="203">
        <v>44058</v>
      </c>
      <c r="C33" s="203">
        <v>38305</v>
      </c>
      <c r="D33" s="203">
        <v>107211</v>
      </c>
      <c r="E33" s="203">
        <v>100906</v>
      </c>
      <c r="F33" s="204">
        <v>-5.8809263974778654</v>
      </c>
    </row>
    <row r="34" spans="1:6" ht="15.6" customHeight="1">
      <c r="A34" s="202" t="s">
        <v>183</v>
      </c>
      <c r="B34" s="203">
        <v>1259</v>
      </c>
      <c r="C34" s="203">
        <v>0</v>
      </c>
      <c r="D34" s="203">
        <v>1700</v>
      </c>
      <c r="E34" s="203">
        <v>28</v>
      </c>
      <c r="F34" s="204">
        <v>-98.352941176470594</v>
      </c>
    </row>
    <row r="35" spans="1:6" ht="15.6" customHeight="1">
      <c r="A35" s="170" t="s">
        <v>153</v>
      </c>
      <c r="B35" s="90">
        <f>SUM(B7:B34)</f>
        <v>10705413</v>
      </c>
      <c r="C35" s="91">
        <f>SUM(C7:C34)</f>
        <v>9779722</v>
      </c>
      <c r="D35" s="90">
        <f>SUM(D7:D34)</f>
        <v>39749593</v>
      </c>
      <c r="E35" s="92">
        <f>SUM(E7:E34)</f>
        <v>36592706</v>
      </c>
      <c r="F35" s="154">
        <f>E35*100/D35-100</f>
        <v>-7.9419354054769826</v>
      </c>
    </row>
    <row r="36" spans="1:6" ht="15.6" customHeight="1">
      <c r="A36" s="87" t="s">
        <v>65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45" priority="2">
      <formula>MOD(ROW(),2)=0</formula>
    </cfRule>
  </conditionalFormatting>
  <conditionalFormatting sqref="F7:F35">
    <cfRule type="expression" dxfId="4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116BA5-324C-4459-A134-50E496793BF6}">
  <sheetPr codeName="Hoja18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46" t="s">
        <v>67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51"/>
    </row>
    <row r="8" spans="1:14" ht="15.6" customHeight="1">
      <c r="A8" s="202" t="s">
        <v>11</v>
      </c>
      <c r="B8" s="203">
        <v>1682</v>
      </c>
      <c r="C8" s="203">
        <v>4804</v>
      </c>
      <c r="D8" s="203">
        <v>9207</v>
      </c>
      <c r="E8" s="203">
        <v>23929</v>
      </c>
      <c r="F8" s="204">
        <v>159.90007602910831</v>
      </c>
      <c r="G8" s="20"/>
    </row>
    <row r="9" spans="1:14" ht="15.6" customHeight="1">
      <c r="A9" s="202" t="s">
        <v>8</v>
      </c>
      <c r="B9" s="203">
        <v>80821</v>
      </c>
      <c r="C9" s="203">
        <v>92122</v>
      </c>
      <c r="D9" s="203">
        <v>273483</v>
      </c>
      <c r="E9" s="203">
        <v>344842</v>
      </c>
      <c r="F9" s="204">
        <v>26.09266389501359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1085934</v>
      </c>
      <c r="C11" s="203">
        <v>1120448</v>
      </c>
      <c r="D11" s="203">
        <v>4304148</v>
      </c>
      <c r="E11" s="203">
        <v>4639557</v>
      </c>
      <c r="F11" s="204">
        <v>7.7926920728562266</v>
      </c>
    </row>
    <row r="12" spans="1:14" ht="15.6" customHeight="1">
      <c r="A12" s="202" t="s">
        <v>6</v>
      </c>
      <c r="B12" s="203">
        <v>69951</v>
      </c>
      <c r="C12" s="203">
        <v>65680</v>
      </c>
      <c r="D12" s="203">
        <v>275080</v>
      </c>
      <c r="E12" s="203">
        <v>311396</v>
      </c>
      <c r="F12" s="204">
        <v>13.201977606514481</v>
      </c>
    </row>
    <row r="13" spans="1:14" ht="15.6" customHeight="1">
      <c r="A13" s="202" t="s">
        <v>175</v>
      </c>
      <c r="B13" s="203">
        <v>1336912</v>
      </c>
      <c r="C13" s="203">
        <v>1362245</v>
      </c>
      <c r="D13" s="203">
        <v>4589091</v>
      </c>
      <c r="E13" s="203">
        <v>4865030</v>
      </c>
      <c r="F13" s="204">
        <v>6.0129337160670806</v>
      </c>
    </row>
    <row r="14" spans="1:14" ht="15.6" customHeight="1">
      <c r="A14" s="202" t="s">
        <v>148</v>
      </c>
      <c r="B14" s="203">
        <v>1015382</v>
      </c>
      <c r="C14" s="203">
        <v>994186</v>
      </c>
      <c r="D14" s="203">
        <v>3820064</v>
      </c>
      <c r="E14" s="203">
        <v>3777899</v>
      </c>
      <c r="F14" s="204">
        <v>-1.103777318914027</v>
      </c>
    </row>
    <row r="15" spans="1:14" ht="15.6" customHeight="1">
      <c r="A15" s="202" t="s">
        <v>145</v>
      </c>
      <c r="B15" s="203">
        <v>126292</v>
      </c>
      <c r="C15" s="203">
        <v>101013</v>
      </c>
      <c r="D15" s="203">
        <v>320935</v>
      </c>
      <c r="E15" s="203">
        <v>407053</v>
      </c>
      <c r="F15" s="204">
        <v>26.833470952061941</v>
      </c>
    </row>
    <row r="16" spans="1:14" ht="15.6" customHeight="1">
      <c r="A16" s="202" t="s">
        <v>144</v>
      </c>
      <c r="B16" s="203">
        <v>0</v>
      </c>
      <c r="C16" s="203">
        <v>0</v>
      </c>
      <c r="D16" s="203">
        <v>2460</v>
      </c>
      <c r="E16" s="203">
        <v>366</v>
      </c>
      <c r="F16" s="204">
        <v>-85.121951219512198</v>
      </c>
      <c r="G16" s="15"/>
    </row>
    <row r="17" spans="1:7" ht="15.6" customHeight="1">
      <c r="A17" s="202" t="s">
        <v>150</v>
      </c>
      <c r="B17" s="203">
        <v>0</v>
      </c>
      <c r="C17" s="203">
        <v>0</v>
      </c>
      <c r="D17" s="203">
        <v>17304</v>
      </c>
      <c r="E17" s="203">
        <v>0</v>
      </c>
      <c r="F17" s="204">
        <v>-100</v>
      </c>
      <c r="G17" s="16"/>
    </row>
    <row r="18" spans="1:7" ht="15.6" customHeight="1">
      <c r="A18" s="202" t="s">
        <v>147</v>
      </c>
      <c r="B18" s="203">
        <v>45955</v>
      </c>
      <c r="C18" s="203">
        <v>44675</v>
      </c>
      <c r="D18" s="203">
        <v>181144</v>
      </c>
      <c r="E18" s="203">
        <v>188383</v>
      </c>
      <c r="F18" s="204">
        <v>3.9962681623459848</v>
      </c>
    </row>
    <row r="19" spans="1:7" ht="15.6" customHeight="1">
      <c r="A19" s="202" t="s">
        <v>143</v>
      </c>
      <c r="B19" s="203">
        <v>1355</v>
      </c>
      <c r="C19" s="203">
        <v>455</v>
      </c>
      <c r="D19" s="203">
        <v>4176</v>
      </c>
      <c r="E19" s="203">
        <v>7933</v>
      </c>
      <c r="F19" s="204">
        <v>89.966475095785427</v>
      </c>
    </row>
    <row r="20" spans="1:7" ht="15.6" customHeight="1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>
      <c r="A21" s="202" t="s">
        <v>149</v>
      </c>
      <c r="B21" s="203">
        <v>54573</v>
      </c>
      <c r="C21" s="203">
        <v>71007</v>
      </c>
      <c r="D21" s="203">
        <v>233160</v>
      </c>
      <c r="E21" s="203">
        <v>226810</v>
      </c>
      <c r="F21" s="204">
        <v>-2.7234517069823312</v>
      </c>
    </row>
    <row r="22" spans="1:7" ht="15.6" customHeight="1">
      <c r="A22" s="202" t="s">
        <v>146</v>
      </c>
      <c r="B22" s="203">
        <v>426568</v>
      </c>
      <c r="C22" s="203">
        <v>481302</v>
      </c>
      <c r="D22" s="203">
        <v>1644238</v>
      </c>
      <c r="E22" s="203">
        <v>1868347</v>
      </c>
      <c r="F22" s="204">
        <v>13.629961112685629</v>
      </c>
    </row>
    <row r="23" spans="1:7" ht="15.6" customHeight="1">
      <c r="A23" s="202" t="s">
        <v>165</v>
      </c>
      <c r="B23" s="203">
        <v>33255</v>
      </c>
      <c r="C23" s="203">
        <v>31731</v>
      </c>
      <c r="D23" s="203">
        <v>202500</v>
      </c>
      <c r="E23" s="203">
        <v>140331</v>
      </c>
      <c r="F23" s="204">
        <v>-30.700740740740741</v>
      </c>
    </row>
    <row r="24" spans="1:7" ht="15.6" customHeight="1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>
      <c r="A25" s="202" t="s">
        <v>140</v>
      </c>
      <c r="B25" s="203">
        <v>41085</v>
      </c>
      <c r="C25" s="203">
        <v>33901</v>
      </c>
      <c r="D25" s="203">
        <v>149159</v>
      </c>
      <c r="E25" s="203">
        <v>150271</v>
      </c>
      <c r="F25" s="204">
        <v>0.74551317721358146</v>
      </c>
    </row>
    <row r="26" spans="1:7" ht="15.6" customHeight="1">
      <c r="A26" s="202" t="s">
        <v>152</v>
      </c>
      <c r="B26" s="203">
        <v>52737</v>
      </c>
      <c r="C26" s="203">
        <v>62980</v>
      </c>
      <c r="D26" s="203">
        <v>183907</v>
      </c>
      <c r="E26" s="203">
        <v>239327</v>
      </c>
      <c r="F26" s="204">
        <v>30.134796391654479</v>
      </c>
    </row>
    <row r="27" spans="1:7" ht="15.6" customHeight="1">
      <c r="A27" s="202" t="s">
        <v>173</v>
      </c>
      <c r="B27" s="203">
        <v>43666</v>
      </c>
      <c r="C27" s="203">
        <v>41698</v>
      </c>
      <c r="D27" s="203">
        <v>204199</v>
      </c>
      <c r="E27" s="203">
        <v>167304</v>
      </c>
      <c r="F27" s="204">
        <v>-18.06815900175809</v>
      </c>
    </row>
    <row r="28" spans="1:7" ht="15.6" customHeight="1">
      <c r="A28" s="202" t="s">
        <v>177</v>
      </c>
      <c r="B28" s="203">
        <v>385271</v>
      </c>
      <c r="C28" s="203">
        <v>385353</v>
      </c>
      <c r="D28" s="203">
        <v>1560180</v>
      </c>
      <c r="E28" s="203">
        <v>1573745</v>
      </c>
      <c r="F28" s="204">
        <v>0.86945096078657969</v>
      </c>
    </row>
    <row r="29" spans="1:7" ht="15.6" customHeight="1">
      <c r="A29" s="202" t="s">
        <v>178</v>
      </c>
      <c r="B29" s="203">
        <v>184953</v>
      </c>
      <c r="C29" s="203">
        <v>184595</v>
      </c>
      <c r="D29" s="203">
        <v>809491</v>
      </c>
      <c r="E29" s="203">
        <v>716527</v>
      </c>
      <c r="F29" s="204">
        <v>-11.484253685340549</v>
      </c>
    </row>
    <row r="30" spans="1:7" ht="15.6" customHeight="1">
      <c r="A30" s="202" t="s">
        <v>179</v>
      </c>
      <c r="B30" s="203">
        <v>14068</v>
      </c>
      <c r="C30" s="203">
        <v>13453</v>
      </c>
      <c r="D30" s="203">
        <v>58466</v>
      </c>
      <c r="E30" s="203">
        <v>56036</v>
      </c>
      <c r="F30" s="204">
        <v>-4.1562617589710271</v>
      </c>
    </row>
    <row r="31" spans="1:7" ht="15.6" customHeight="1">
      <c r="A31" s="202" t="s">
        <v>180</v>
      </c>
      <c r="B31" s="203">
        <v>25347</v>
      </c>
      <c r="C31" s="203">
        <v>28781</v>
      </c>
      <c r="D31" s="203">
        <v>119047</v>
      </c>
      <c r="E31" s="203">
        <v>129078</v>
      </c>
      <c r="F31" s="204">
        <v>8.4260838156358346</v>
      </c>
    </row>
    <row r="32" spans="1:7" ht="15.6" customHeight="1">
      <c r="A32" s="202" t="s">
        <v>181</v>
      </c>
      <c r="B32" s="203">
        <v>1245853</v>
      </c>
      <c r="C32" s="203">
        <v>1147810</v>
      </c>
      <c r="D32" s="203">
        <v>4577392</v>
      </c>
      <c r="E32" s="203">
        <v>4539625</v>
      </c>
      <c r="F32" s="204">
        <v>-0.82507681229836283</v>
      </c>
    </row>
    <row r="33" spans="1:6" ht="15.6" customHeight="1">
      <c r="A33" s="202" t="s">
        <v>182</v>
      </c>
      <c r="B33" s="203">
        <v>128130</v>
      </c>
      <c r="C33" s="203">
        <v>112536</v>
      </c>
      <c r="D33" s="203">
        <v>560899</v>
      </c>
      <c r="E33" s="203">
        <v>450819</v>
      </c>
      <c r="F33" s="204">
        <v>-19.62563670108166</v>
      </c>
    </row>
    <row r="34" spans="1:6" ht="15.6" customHeight="1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>
      <c r="A35" s="170" t="s">
        <v>153</v>
      </c>
      <c r="B35" s="90">
        <f>SUM(B7:B34)</f>
        <v>6399790</v>
      </c>
      <c r="C35" s="91">
        <f>SUM(C7:C34)</f>
        <v>6380775</v>
      </c>
      <c r="D35" s="90">
        <f>SUM(D7:D34)</f>
        <v>24099730</v>
      </c>
      <c r="E35" s="92">
        <f>SUM(E7:E34)</f>
        <v>24824608</v>
      </c>
      <c r="F35" s="154">
        <f>E35*100/D35-100</f>
        <v>3.0078262287585744</v>
      </c>
    </row>
    <row r="36" spans="1:6" ht="15.6" customHeight="1">
      <c r="A36" s="87" t="s">
        <v>52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43" priority="2">
      <formula>MOD(ROW(),2)=0</formula>
    </cfRule>
  </conditionalFormatting>
  <conditionalFormatting sqref="F7:F35">
    <cfRule type="expression" dxfId="4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3DA1FC-0D39-4A63-8E91-D96126F39391}">
  <sheetPr codeName="Hoja19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46" t="s">
        <v>70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68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51"/>
    </row>
    <row r="8" spans="1:14" ht="15.6" customHeight="1">
      <c r="A8" s="202" t="s">
        <v>11</v>
      </c>
      <c r="B8" s="203">
        <v>0</v>
      </c>
      <c r="C8" s="203">
        <v>103</v>
      </c>
      <c r="D8" s="203">
        <v>237</v>
      </c>
      <c r="E8" s="203">
        <v>388</v>
      </c>
      <c r="F8" s="204">
        <v>63.713080168776372</v>
      </c>
      <c r="G8" s="20"/>
    </row>
    <row r="9" spans="1:14" ht="15.6" customHeight="1">
      <c r="A9" s="202" t="s">
        <v>8</v>
      </c>
      <c r="B9" s="203">
        <v>4189</v>
      </c>
      <c r="C9" s="203">
        <v>4664</v>
      </c>
      <c r="D9" s="203">
        <v>14442</v>
      </c>
      <c r="E9" s="203">
        <v>17916</v>
      </c>
      <c r="F9" s="204">
        <v>24.05484004985459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45920</v>
      </c>
      <c r="C11" s="203">
        <v>46528</v>
      </c>
      <c r="D11" s="203">
        <v>181995</v>
      </c>
      <c r="E11" s="203">
        <v>192535</v>
      </c>
      <c r="F11" s="204">
        <v>5.7913678947223843</v>
      </c>
    </row>
    <row r="12" spans="1:14" ht="15.6" customHeight="1">
      <c r="A12" s="202" t="s">
        <v>6</v>
      </c>
      <c r="B12" s="203">
        <v>2279</v>
      </c>
      <c r="C12" s="203">
        <v>2455</v>
      </c>
      <c r="D12" s="203">
        <v>8891</v>
      </c>
      <c r="E12" s="203">
        <v>11220</v>
      </c>
      <c r="F12" s="204">
        <v>26.195028680688338</v>
      </c>
    </row>
    <row r="13" spans="1:14" ht="15.6" customHeight="1">
      <c r="A13" s="202" t="s">
        <v>175</v>
      </c>
      <c r="B13" s="203">
        <v>62862</v>
      </c>
      <c r="C13" s="203">
        <v>64552</v>
      </c>
      <c r="D13" s="203">
        <v>214089</v>
      </c>
      <c r="E13" s="203">
        <v>224021</v>
      </c>
      <c r="F13" s="204">
        <v>4.6391921116918704</v>
      </c>
    </row>
    <row r="14" spans="1:14" ht="15.6" customHeight="1">
      <c r="A14" s="202" t="s">
        <v>148</v>
      </c>
      <c r="B14" s="203">
        <v>37159</v>
      </c>
      <c r="C14" s="203">
        <v>36997</v>
      </c>
      <c r="D14" s="203">
        <v>137513</v>
      </c>
      <c r="E14" s="203">
        <v>135697</v>
      </c>
      <c r="F14" s="204">
        <v>-1.320602415771603</v>
      </c>
    </row>
    <row r="15" spans="1:14" ht="15.6" customHeight="1">
      <c r="A15" s="202" t="s">
        <v>145</v>
      </c>
      <c r="B15" s="203">
        <v>4687</v>
      </c>
      <c r="C15" s="203">
        <v>3862</v>
      </c>
      <c r="D15" s="203">
        <v>11681</v>
      </c>
      <c r="E15" s="203">
        <v>15309</v>
      </c>
      <c r="F15" s="204">
        <v>31.058984675969519</v>
      </c>
    </row>
    <row r="16" spans="1:14" ht="15.6" customHeight="1">
      <c r="A16" s="202" t="s">
        <v>144</v>
      </c>
      <c r="B16" s="203">
        <v>0</v>
      </c>
      <c r="C16" s="203">
        <v>0</v>
      </c>
      <c r="D16" s="203">
        <v>0</v>
      </c>
      <c r="E16" s="203">
        <v>0</v>
      </c>
      <c r="F16" s="204" t="s">
        <v>151</v>
      </c>
      <c r="G16" s="15"/>
    </row>
    <row r="17" spans="1:7" ht="15.6" customHeight="1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>
      <c r="A18" s="202" t="s">
        <v>147</v>
      </c>
      <c r="B18" s="203">
        <v>2740</v>
      </c>
      <c r="C18" s="203">
        <v>2483</v>
      </c>
      <c r="D18" s="203">
        <v>10845</v>
      </c>
      <c r="E18" s="203">
        <v>10597</v>
      </c>
      <c r="F18" s="204">
        <v>-2.2867680958967331</v>
      </c>
    </row>
    <row r="19" spans="1:7" ht="15.6" customHeight="1">
      <c r="A19" s="202" t="s">
        <v>143</v>
      </c>
      <c r="B19" s="203">
        <v>7</v>
      </c>
      <c r="C19" s="203">
        <v>8</v>
      </c>
      <c r="D19" s="203">
        <v>12</v>
      </c>
      <c r="E19" s="203">
        <v>10</v>
      </c>
      <c r="F19" s="204">
        <v>-16.666666666666671</v>
      </c>
    </row>
    <row r="20" spans="1:7" ht="15.6" customHeight="1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>
      <c r="A21" s="202" t="s">
        <v>149</v>
      </c>
      <c r="B21" s="203">
        <v>2698</v>
      </c>
      <c r="C21" s="203">
        <v>3797</v>
      </c>
      <c r="D21" s="203">
        <v>11640</v>
      </c>
      <c r="E21" s="203">
        <v>11950</v>
      </c>
      <c r="F21" s="204">
        <v>2.6632302405498218</v>
      </c>
    </row>
    <row r="22" spans="1:7" ht="15.6" customHeight="1">
      <c r="A22" s="202" t="s">
        <v>146</v>
      </c>
      <c r="B22" s="203">
        <v>28679</v>
      </c>
      <c r="C22" s="203">
        <v>29141</v>
      </c>
      <c r="D22" s="203">
        <v>111392</v>
      </c>
      <c r="E22" s="203">
        <v>114508</v>
      </c>
      <c r="F22" s="204">
        <v>2.7973283539212872</v>
      </c>
    </row>
    <row r="23" spans="1:7" ht="15.6" customHeight="1">
      <c r="A23" s="202" t="s">
        <v>165</v>
      </c>
      <c r="B23" s="203">
        <v>1936</v>
      </c>
      <c r="C23" s="203">
        <v>1630</v>
      </c>
      <c r="D23" s="203">
        <v>9618</v>
      </c>
      <c r="E23" s="203">
        <v>7180</v>
      </c>
      <c r="F23" s="204">
        <v>-25.34830526096901</v>
      </c>
    </row>
    <row r="24" spans="1:7" ht="15.6" customHeight="1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>
      <c r="A25" s="202" t="s">
        <v>140</v>
      </c>
      <c r="B25" s="203">
        <v>2877</v>
      </c>
      <c r="C25" s="203">
        <v>2111</v>
      </c>
      <c r="D25" s="203">
        <v>9994</v>
      </c>
      <c r="E25" s="203">
        <v>9555</v>
      </c>
      <c r="F25" s="204">
        <v>-4.3926355813488129</v>
      </c>
    </row>
    <row r="26" spans="1:7" ht="15.6" customHeight="1">
      <c r="A26" s="202" t="s">
        <v>152</v>
      </c>
      <c r="B26" s="203">
        <v>2121</v>
      </c>
      <c r="C26" s="203">
        <v>2671</v>
      </c>
      <c r="D26" s="203">
        <v>7615</v>
      </c>
      <c r="E26" s="203">
        <v>9956</v>
      </c>
      <c r="F26" s="204">
        <v>30.74195666447801</v>
      </c>
    </row>
    <row r="27" spans="1:7" ht="15.6" customHeight="1">
      <c r="A27" s="202" t="s">
        <v>173</v>
      </c>
      <c r="B27" s="203">
        <v>238</v>
      </c>
      <c r="C27" s="203">
        <v>221</v>
      </c>
      <c r="D27" s="203">
        <v>1133</v>
      </c>
      <c r="E27" s="203">
        <v>972</v>
      </c>
      <c r="F27" s="204">
        <v>-14.21006178287732</v>
      </c>
    </row>
    <row r="28" spans="1:7" ht="15.6" customHeight="1">
      <c r="A28" s="202" t="s">
        <v>177</v>
      </c>
      <c r="B28" s="203">
        <v>26922</v>
      </c>
      <c r="C28" s="203">
        <v>25092</v>
      </c>
      <c r="D28" s="203">
        <v>102553</v>
      </c>
      <c r="E28" s="203">
        <v>98741</v>
      </c>
      <c r="F28" s="204">
        <v>-3.7171023763322362</v>
      </c>
    </row>
    <row r="29" spans="1:7" ht="15.6" customHeight="1">
      <c r="A29" s="202" t="s">
        <v>178</v>
      </c>
      <c r="B29" s="203">
        <v>4357</v>
      </c>
      <c r="C29" s="203">
        <v>3900</v>
      </c>
      <c r="D29" s="203">
        <v>20611</v>
      </c>
      <c r="E29" s="203">
        <v>15553</v>
      </c>
      <c r="F29" s="204">
        <v>-24.5402940177575</v>
      </c>
    </row>
    <row r="30" spans="1:7" ht="15.6" customHeight="1">
      <c r="A30" s="202" t="s">
        <v>179</v>
      </c>
      <c r="B30" s="203">
        <v>777</v>
      </c>
      <c r="C30" s="203">
        <v>697</v>
      </c>
      <c r="D30" s="203">
        <v>2971</v>
      </c>
      <c r="E30" s="203">
        <v>2882</v>
      </c>
      <c r="F30" s="204">
        <v>-2.9956243688993571</v>
      </c>
    </row>
    <row r="31" spans="1:7" ht="15.6" customHeight="1">
      <c r="A31" s="202" t="s">
        <v>180</v>
      </c>
      <c r="B31" s="203">
        <v>0</v>
      </c>
      <c r="C31" s="203">
        <v>0</v>
      </c>
      <c r="D31" s="203">
        <v>0</v>
      </c>
      <c r="E31" s="203">
        <v>0</v>
      </c>
      <c r="F31" s="204" t="s">
        <v>151</v>
      </c>
    </row>
    <row r="32" spans="1:7" ht="15.6" customHeight="1">
      <c r="A32" s="202" t="s">
        <v>181</v>
      </c>
      <c r="B32" s="203">
        <v>45524</v>
      </c>
      <c r="C32" s="203">
        <v>44605</v>
      </c>
      <c r="D32" s="203">
        <v>167844</v>
      </c>
      <c r="E32" s="203">
        <v>171655</v>
      </c>
      <c r="F32" s="204">
        <v>2.270560758799832</v>
      </c>
    </row>
    <row r="33" spans="1:6" ht="15.6" customHeight="1">
      <c r="A33" s="202" t="s">
        <v>182</v>
      </c>
      <c r="B33" s="203">
        <v>1998</v>
      </c>
      <c r="C33" s="203">
        <v>1393</v>
      </c>
      <c r="D33" s="203">
        <v>8288</v>
      </c>
      <c r="E33" s="203">
        <v>5970</v>
      </c>
      <c r="F33" s="204">
        <v>-27.968146718146709</v>
      </c>
    </row>
    <row r="34" spans="1:6" ht="15.6" customHeight="1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>
      <c r="A35" s="170" t="s">
        <v>153</v>
      </c>
      <c r="B35" s="90">
        <f>SUM(B7:B34)</f>
        <v>277970</v>
      </c>
      <c r="C35" s="91">
        <f>SUM(C7:C34)</f>
        <v>276910</v>
      </c>
      <c r="D35" s="192">
        <f>SUM(D7:D34)</f>
        <v>1033364</v>
      </c>
      <c r="E35" s="192">
        <f>SUM(E7:E34)</f>
        <v>1056615</v>
      </c>
      <c r="F35" s="154">
        <f>E35*100/D35-100</f>
        <v>2.2500299991096995</v>
      </c>
    </row>
    <row r="36" spans="1:6" ht="15.6" customHeight="1">
      <c r="A36" s="87" t="s">
        <v>69</v>
      </c>
      <c r="B36" s="86"/>
      <c r="D36" s="27"/>
      <c r="F36" s="37"/>
    </row>
  </sheetData>
  <mergeCells count="3">
    <mergeCell ref="B5:C5"/>
    <mergeCell ref="D5:F5"/>
    <mergeCell ref="A5:A6"/>
  </mergeCells>
  <conditionalFormatting sqref="A7:F34">
    <cfRule type="expression" dxfId="41" priority="2">
      <formula>MOD(ROW(),2)=0</formula>
    </cfRule>
  </conditionalFormatting>
  <conditionalFormatting sqref="F7:F35">
    <cfRule type="expression" dxfId="4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8FFAAF-0AC2-4852-A9F0-1E980B46E4B7}">
  <sheetPr codeName="Hoja2">
    <pageSetUpPr fitToPage="1"/>
  </sheetPr>
  <dimension ref="B1:M34"/>
  <sheetViews>
    <sheetView workbookViewId="0"/>
  </sheetViews>
  <sheetFormatPr baseColWidth="10" defaultColWidth="8.85546875" defaultRowHeight="15"/>
  <cols>
    <col min="1" max="1" width="11" customWidth="1"/>
    <col min="2" max="2" width="12.42578125" customWidth="1"/>
    <col min="3" max="3" width="12.85546875" customWidth="1"/>
    <col min="4" max="4" width="11.42578125" customWidth="1"/>
    <col min="12" max="12" width="3.28515625" customWidth="1"/>
  </cols>
  <sheetData>
    <row r="1" spans="2:13" ht="21">
      <c r="E1" s="19"/>
      <c r="H1" s="14"/>
      <c r="I1" s="14"/>
      <c r="J1" s="14"/>
      <c r="K1" s="14"/>
      <c r="L1" s="14"/>
      <c r="M1" s="14"/>
    </row>
    <row r="2" spans="2:13" ht="18.75">
      <c r="H2" s="13"/>
      <c r="I2" s="13"/>
      <c r="J2" s="13"/>
      <c r="K2" s="13"/>
      <c r="L2" s="13"/>
      <c r="M2" s="13"/>
    </row>
    <row r="5" spans="2:13" ht="15.75">
      <c r="F5" s="25"/>
    </row>
    <row r="7" spans="2:13" ht="15.75">
      <c r="B7" s="23"/>
      <c r="C7" s="23"/>
    </row>
    <row r="8" spans="2:13" ht="15.75">
      <c r="B8" s="23"/>
      <c r="C8" s="23"/>
    </row>
    <row r="9" spans="2:13" ht="15.75">
      <c r="B9" s="23"/>
      <c r="C9" s="23"/>
    </row>
    <row r="10" spans="2:13" ht="15.75">
      <c r="B10" s="24"/>
      <c r="C10" s="24"/>
    </row>
    <row r="11" spans="2:13" ht="15.75">
      <c r="B11" s="23"/>
      <c r="C11" s="23"/>
    </row>
    <row r="12" spans="2:13" ht="15.75">
      <c r="B12" s="23"/>
      <c r="C12" s="23"/>
    </row>
    <row r="13" spans="2:13" ht="15.75">
      <c r="B13" s="23"/>
      <c r="C13" s="23"/>
    </row>
    <row r="14" spans="2:13" ht="15.75">
      <c r="B14" s="24"/>
      <c r="C14" s="24"/>
    </row>
    <row r="15" spans="2:13" ht="17.45" customHeight="1">
      <c r="B15" s="23"/>
      <c r="C15" s="23"/>
    </row>
    <row r="16" spans="2:13" ht="16.149999999999999" customHeight="1">
      <c r="B16" s="23"/>
      <c r="C16" s="26"/>
      <c r="G16" s="15"/>
    </row>
    <row r="17" spans="2:13" ht="17.45" customHeight="1">
      <c r="B17" s="24"/>
      <c r="C17" s="24"/>
      <c r="G17" s="16"/>
    </row>
    <row r="18" spans="2:13" ht="15.75">
      <c r="B18" s="23"/>
      <c r="C18" s="23"/>
    </row>
    <row r="19" spans="2:13" ht="15.75">
      <c r="B19" s="23"/>
      <c r="C19" s="23"/>
    </row>
    <row r="20" spans="2:13" ht="15.75">
      <c r="B20" s="24"/>
      <c r="C20" s="24"/>
    </row>
    <row r="21" spans="2:13" ht="15.75">
      <c r="B21" s="23"/>
      <c r="C21" s="23"/>
    </row>
    <row r="22" spans="2:13" ht="15.75">
      <c r="B22" s="24"/>
      <c r="C22" s="24"/>
    </row>
    <row r="23" spans="2:13" ht="15.75">
      <c r="B23" s="23"/>
      <c r="C23" s="23"/>
    </row>
    <row r="24" spans="2:13" ht="15.75">
      <c r="B24" s="24"/>
      <c r="C24" s="24"/>
    </row>
    <row r="25" spans="2:13" ht="15.75">
      <c r="B25" s="24"/>
      <c r="C25" s="24"/>
    </row>
    <row r="26" spans="2:13" ht="15.75">
      <c r="B26" s="24"/>
      <c r="C26" s="24"/>
    </row>
    <row r="27" spans="2:13" ht="15.75">
      <c r="B27" s="24"/>
      <c r="C27" s="24"/>
    </row>
    <row r="28" spans="2:13" ht="15.75">
      <c r="B28" s="23"/>
      <c r="C28" s="23"/>
    </row>
    <row r="29" spans="2:13" ht="15.75">
      <c r="B29" s="24"/>
      <c r="C29" s="24"/>
      <c r="M29" s="22"/>
    </row>
    <row r="30" spans="2:13" ht="15.75">
      <c r="B30" s="23"/>
      <c r="C30" s="23"/>
    </row>
    <row r="31" spans="2:13" ht="15.75">
      <c r="B31" s="23"/>
      <c r="C31" s="23"/>
    </row>
    <row r="32" spans="2:13" ht="15.75">
      <c r="B32" s="23"/>
      <c r="C32" s="23"/>
    </row>
    <row r="33" spans="2:3" ht="15.75">
      <c r="B33" s="24"/>
      <c r="C33" s="24"/>
    </row>
    <row r="34" spans="2:3" ht="15.75">
      <c r="B34" s="24"/>
      <c r="C34" s="24"/>
    </row>
  </sheetData>
  <mergeCells count="2">
    <mergeCell ref="H1:M1"/>
    <mergeCell ref="H2:M2"/>
  </mergeCells>
  <pageMargins left="0.70866141732283505" right="0.70866141732283505" top="0.74803149606299202" bottom="0.74803149606299202" header="0.31496062992126" footer="0.31496062992126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96DD75-ACAE-42F5-B9FF-469DC8900B7F}">
  <sheetPr codeName="Hoja20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46" t="s">
        <v>71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72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2</v>
      </c>
      <c r="C7" s="203">
        <v>0</v>
      </c>
      <c r="D7" s="203">
        <v>2</v>
      </c>
      <c r="E7" s="203">
        <v>2</v>
      </c>
      <c r="F7" s="204">
        <v>0</v>
      </c>
      <c r="G7" s="51"/>
    </row>
    <row r="8" spans="1:14" ht="15.6" customHeight="1">
      <c r="A8" s="202" t="s">
        <v>11</v>
      </c>
      <c r="B8" s="203">
        <v>13373.75</v>
      </c>
      <c r="C8" s="203">
        <v>13633.75</v>
      </c>
      <c r="D8" s="203">
        <v>54495.75</v>
      </c>
      <c r="E8" s="203">
        <v>62692.75</v>
      </c>
      <c r="F8" s="204">
        <v>15.041539936600561</v>
      </c>
      <c r="G8" s="20"/>
    </row>
    <row r="9" spans="1:14" ht="15.6" customHeight="1">
      <c r="A9" s="202" t="s">
        <v>8</v>
      </c>
      <c r="B9" s="203">
        <v>1690.5</v>
      </c>
      <c r="C9" s="203">
        <v>1869</v>
      </c>
      <c r="D9" s="203">
        <v>4867.25</v>
      </c>
      <c r="E9" s="203">
        <v>6465</v>
      </c>
      <c r="F9" s="204">
        <v>32.826544763470139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412331</v>
      </c>
      <c r="C11" s="203">
        <v>389419</v>
      </c>
      <c r="D11" s="203">
        <v>1586245</v>
      </c>
      <c r="E11" s="203">
        <v>1439518</v>
      </c>
      <c r="F11" s="204">
        <v>-9.2499582346989229</v>
      </c>
    </row>
    <row r="12" spans="1:14" ht="15.6" customHeight="1">
      <c r="A12" s="202" t="s">
        <v>6</v>
      </c>
      <c r="B12" s="203">
        <v>18096.25</v>
      </c>
      <c r="C12" s="203">
        <v>17417</v>
      </c>
      <c r="D12" s="203">
        <v>70039</v>
      </c>
      <c r="E12" s="203">
        <v>69692</v>
      </c>
      <c r="F12" s="204">
        <v>-0.49543825582890128</v>
      </c>
    </row>
    <row r="13" spans="1:14" ht="15.6" customHeight="1">
      <c r="A13" s="202" t="s">
        <v>175</v>
      </c>
      <c r="B13" s="203">
        <v>7000</v>
      </c>
      <c r="C13" s="203">
        <v>6889</v>
      </c>
      <c r="D13" s="203">
        <v>26557</v>
      </c>
      <c r="E13" s="203">
        <v>25300</v>
      </c>
      <c r="F13" s="204">
        <v>-4.7332153481191446</v>
      </c>
    </row>
    <row r="14" spans="1:14" ht="15.6" customHeight="1">
      <c r="A14" s="202" t="s">
        <v>148</v>
      </c>
      <c r="B14" s="203">
        <v>340926.75</v>
      </c>
      <c r="C14" s="203">
        <v>293910.75</v>
      </c>
      <c r="D14" s="203">
        <v>1293474.5</v>
      </c>
      <c r="E14" s="203">
        <v>1233172.25</v>
      </c>
      <c r="F14" s="204">
        <v>-4.6620362442398431</v>
      </c>
    </row>
    <row r="15" spans="1:14" ht="15.6" customHeight="1">
      <c r="A15" s="202" t="s">
        <v>145</v>
      </c>
      <c r="B15" s="203">
        <v>36287</v>
      </c>
      <c r="C15" s="203">
        <v>37473.25</v>
      </c>
      <c r="D15" s="203">
        <v>150044.25</v>
      </c>
      <c r="E15" s="203">
        <v>139425</v>
      </c>
      <c r="F15" s="204">
        <v>-7.0774121634117924</v>
      </c>
    </row>
    <row r="16" spans="1:14" ht="15.6" customHeight="1">
      <c r="A16" s="202" t="s">
        <v>144</v>
      </c>
      <c r="B16" s="203">
        <v>5748</v>
      </c>
      <c r="C16" s="203">
        <v>4439</v>
      </c>
      <c r="D16" s="203">
        <v>17266</v>
      </c>
      <c r="E16" s="203">
        <v>15314</v>
      </c>
      <c r="F16" s="204">
        <v>-11.3054558091046</v>
      </c>
      <c r="G16" s="15"/>
    </row>
    <row r="17" spans="1:7" ht="15.6" customHeight="1">
      <c r="A17" s="202" t="s">
        <v>150</v>
      </c>
      <c r="B17" s="203">
        <v>5633.25</v>
      </c>
      <c r="C17" s="203">
        <v>8324.5</v>
      </c>
      <c r="D17" s="203">
        <v>22744.5</v>
      </c>
      <c r="E17" s="203">
        <v>31709.5</v>
      </c>
      <c r="F17" s="204">
        <v>39.416122579085062</v>
      </c>
      <c r="G17" s="16"/>
    </row>
    <row r="18" spans="1:7" ht="15.6" customHeight="1">
      <c r="A18" s="202" t="s">
        <v>147</v>
      </c>
      <c r="B18" s="203">
        <v>457</v>
      </c>
      <c r="C18" s="203">
        <v>449</v>
      </c>
      <c r="D18" s="203">
        <v>1841</v>
      </c>
      <c r="E18" s="203">
        <v>1824</v>
      </c>
      <c r="F18" s="204">
        <v>-0.92341118957088497</v>
      </c>
    </row>
    <row r="19" spans="1:7" ht="15.6" customHeight="1">
      <c r="A19" s="202" t="s">
        <v>143</v>
      </c>
      <c r="B19" s="203">
        <v>1126</v>
      </c>
      <c r="C19" s="203">
        <v>6082</v>
      </c>
      <c r="D19" s="203">
        <v>3975.5</v>
      </c>
      <c r="E19" s="203">
        <v>10088.25</v>
      </c>
      <c r="F19" s="204">
        <v>153.76053326625581</v>
      </c>
    </row>
    <row r="20" spans="1:7" ht="15.6" customHeight="1">
      <c r="A20" s="202" t="s">
        <v>142</v>
      </c>
      <c r="B20" s="203">
        <v>8254</v>
      </c>
      <c r="C20" s="203">
        <v>6205</v>
      </c>
      <c r="D20" s="203">
        <v>26761</v>
      </c>
      <c r="E20" s="203">
        <v>22778</v>
      </c>
      <c r="F20" s="204">
        <v>-14.883599267590901</v>
      </c>
    </row>
    <row r="21" spans="1:7" ht="15.6" customHeight="1">
      <c r="A21" s="202" t="s">
        <v>149</v>
      </c>
      <c r="B21" s="203">
        <v>8935.5</v>
      </c>
      <c r="C21" s="203">
        <v>14420.5</v>
      </c>
      <c r="D21" s="203">
        <v>36518.5</v>
      </c>
      <c r="E21" s="203">
        <v>40680</v>
      </c>
      <c r="F21" s="204">
        <v>11.395594013992911</v>
      </c>
    </row>
    <row r="22" spans="1:7" ht="15.6" customHeight="1">
      <c r="A22" s="202" t="s">
        <v>146</v>
      </c>
      <c r="B22" s="203">
        <v>114433</v>
      </c>
      <c r="C22" s="203">
        <v>115167</v>
      </c>
      <c r="D22" s="203">
        <v>444007</v>
      </c>
      <c r="E22" s="203">
        <v>469524</v>
      </c>
      <c r="F22" s="204">
        <v>5.7469814665084158</v>
      </c>
    </row>
    <row r="23" spans="1:7" ht="15.6" customHeight="1">
      <c r="A23" s="202" t="s">
        <v>165</v>
      </c>
      <c r="B23" s="203">
        <v>28718</v>
      </c>
      <c r="C23" s="203">
        <v>31287.25</v>
      </c>
      <c r="D23" s="203">
        <v>46052</v>
      </c>
      <c r="E23" s="203">
        <v>107471.25</v>
      </c>
      <c r="F23" s="204">
        <v>133.36934335099451</v>
      </c>
    </row>
    <row r="24" spans="1:7" ht="15.6" customHeight="1">
      <c r="A24" s="202" t="s">
        <v>141</v>
      </c>
      <c r="B24" s="203">
        <v>4592.5</v>
      </c>
      <c r="C24" s="203">
        <v>2561.25</v>
      </c>
      <c r="D24" s="203">
        <v>15202</v>
      </c>
      <c r="E24" s="203">
        <v>13086.25</v>
      </c>
      <c r="F24" s="204">
        <v>-13.917576634653329</v>
      </c>
    </row>
    <row r="25" spans="1:7" ht="15.6" customHeight="1">
      <c r="A25" s="202" t="s">
        <v>140</v>
      </c>
      <c r="B25" s="203">
        <v>472</v>
      </c>
      <c r="C25" s="203">
        <v>329.25</v>
      </c>
      <c r="D25" s="203">
        <v>1853.5</v>
      </c>
      <c r="E25" s="203">
        <v>1528.75</v>
      </c>
      <c r="F25" s="204">
        <v>-17.520906393309961</v>
      </c>
    </row>
    <row r="26" spans="1:7" ht="15.6" customHeight="1">
      <c r="A26" s="202" t="s">
        <v>152</v>
      </c>
      <c r="B26" s="203">
        <v>26</v>
      </c>
      <c r="C26" s="203">
        <v>52</v>
      </c>
      <c r="D26" s="203">
        <v>123.5</v>
      </c>
      <c r="E26" s="203">
        <v>100</v>
      </c>
      <c r="F26" s="204">
        <v>-19.02834008097166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53707</v>
      </c>
      <c r="C28" s="203">
        <v>45004</v>
      </c>
      <c r="D28" s="203">
        <v>171061</v>
      </c>
      <c r="E28" s="203">
        <v>188511</v>
      </c>
      <c r="F28" s="204">
        <v>10.201039395303431</v>
      </c>
    </row>
    <row r="29" spans="1:7" ht="15.6" customHeight="1">
      <c r="A29" s="202" t="s">
        <v>178</v>
      </c>
      <c r="B29" s="203">
        <v>13060.5</v>
      </c>
      <c r="C29" s="203">
        <v>11996.75</v>
      </c>
      <c r="D29" s="203">
        <v>43693.25</v>
      </c>
      <c r="E29" s="203">
        <v>50250</v>
      </c>
      <c r="F29" s="204">
        <v>15.006322486882979</v>
      </c>
    </row>
    <row r="30" spans="1:7" ht="15.6" customHeight="1">
      <c r="A30" s="202" t="s">
        <v>179</v>
      </c>
      <c r="B30" s="203">
        <v>12122.75</v>
      </c>
      <c r="C30" s="203">
        <v>12067.75</v>
      </c>
      <c r="D30" s="203">
        <v>48512.5</v>
      </c>
      <c r="E30" s="203">
        <v>49552.5</v>
      </c>
      <c r="F30" s="204">
        <v>2.143777376964707</v>
      </c>
    </row>
    <row r="31" spans="1:7" ht="15.6" customHeight="1">
      <c r="A31" s="202" t="s">
        <v>180</v>
      </c>
      <c r="B31" s="203">
        <v>1039</v>
      </c>
      <c r="C31" s="203">
        <v>986</v>
      </c>
      <c r="D31" s="203">
        <v>3891</v>
      </c>
      <c r="E31" s="203">
        <v>4534</v>
      </c>
      <c r="F31" s="204">
        <v>16.525314829092778</v>
      </c>
    </row>
    <row r="32" spans="1:7" ht="15.6" customHeight="1">
      <c r="A32" s="202" t="s">
        <v>181</v>
      </c>
      <c r="B32" s="203">
        <v>454973</v>
      </c>
      <c r="C32" s="203">
        <v>524840</v>
      </c>
      <c r="D32" s="203">
        <v>1707061</v>
      </c>
      <c r="E32" s="203">
        <v>1818904</v>
      </c>
      <c r="F32" s="204">
        <v>6.5517869601613521</v>
      </c>
    </row>
    <row r="33" spans="1:6" ht="15.6" customHeight="1">
      <c r="A33" s="202" t="s">
        <v>182</v>
      </c>
      <c r="B33" s="203">
        <v>28649</v>
      </c>
      <c r="C33" s="203">
        <v>26425</v>
      </c>
      <c r="D33" s="203">
        <v>88607</v>
      </c>
      <c r="E33" s="203">
        <v>95177</v>
      </c>
      <c r="F33" s="204">
        <v>7.4147640705587614</v>
      </c>
    </row>
    <row r="34" spans="1:6" ht="15.6" customHeight="1">
      <c r="A34" s="202" t="s">
        <v>183</v>
      </c>
      <c r="B34" s="203">
        <v>3366.25</v>
      </c>
      <c r="C34" s="203">
        <v>2758.25</v>
      </c>
      <c r="D34" s="203">
        <v>11640.25</v>
      </c>
      <c r="E34" s="203">
        <v>10559.5</v>
      </c>
      <c r="F34" s="204">
        <v>-9.2845944030411687</v>
      </c>
    </row>
    <row r="35" spans="1:6" ht="15.6" customHeight="1">
      <c r="A35" s="170" t="s">
        <v>153</v>
      </c>
      <c r="B35" s="90">
        <f>SUM(B7:B34)</f>
        <v>1575020</v>
      </c>
      <c r="C35" s="91">
        <f>SUM(C7:C34)</f>
        <v>1574006.25</v>
      </c>
      <c r="D35" s="90">
        <f>SUM(D7:D34)</f>
        <v>5876535.25</v>
      </c>
      <c r="E35" s="192">
        <f>SUM(E7:E34)</f>
        <v>5907859</v>
      </c>
      <c r="F35" s="154">
        <f>E35*100/D35-100</f>
        <v>0.53303092157916865</v>
      </c>
    </row>
    <row r="36" spans="1:6" ht="15.6" customHeight="1">
      <c r="A36" s="87" t="s">
        <v>56</v>
      </c>
      <c r="B36" s="86"/>
      <c r="D36" s="86"/>
      <c r="F36" s="37"/>
    </row>
  </sheetData>
  <mergeCells count="3">
    <mergeCell ref="B5:C5"/>
    <mergeCell ref="D5:F5"/>
    <mergeCell ref="A5:A6"/>
  </mergeCells>
  <conditionalFormatting sqref="A7:F34">
    <cfRule type="expression" dxfId="39" priority="2">
      <formula>MOD(ROW(),2)=0</formula>
    </cfRule>
  </conditionalFormatting>
  <conditionalFormatting sqref="F7:F35">
    <cfRule type="expression" dxfId="3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2EBB66-D851-4FCA-B14E-234D3F4927C6}">
  <sheetPr codeName="Hoja21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46" t="s">
        <v>73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72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51"/>
    </row>
    <row r="8" spans="1:14" ht="15.6" customHeight="1">
      <c r="A8" s="202" t="s">
        <v>11</v>
      </c>
      <c r="B8" s="203">
        <v>203</v>
      </c>
      <c r="C8" s="203">
        <v>257</v>
      </c>
      <c r="D8" s="203">
        <v>500</v>
      </c>
      <c r="E8" s="203">
        <v>787</v>
      </c>
      <c r="F8" s="204">
        <v>57.400000000000013</v>
      </c>
      <c r="G8" s="20"/>
    </row>
    <row r="9" spans="1:14" ht="15.6" customHeight="1">
      <c r="A9" s="202" t="s">
        <v>8</v>
      </c>
      <c r="B9" s="203">
        <v>0</v>
      </c>
      <c r="C9" s="203">
        <v>7</v>
      </c>
      <c r="D9" s="203">
        <v>0</v>
      </c>
      <c r="E9" s="203">
        <v>15</v>
      </c>
      <c r="F9" s="204" t="s">
        <v>151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358182</v>
      </c>
      <c r="C11" s="203">
        <v>341451</v>
      </c>
      <c r="D11" s="203">
        <v>1354108</v>
      </c>
      <c r="E11" s="203">
        <v>1248340</v>
      </c>
      <c r="F11" s="204">
        <v>-7.8108983921518851</v>
      </c>
    </row>
    <row r="12" spans="1:14" ht="15.6" customHeight="1">
      <c r="A12" s="202" t="s">
        <v>6</v>
      </c>
      <c r="B12" s="203">
        <v>1872.5</v>
      </c>
      <c r="C12" s="203">
        <v>1645.25</v>
      </c>
      <c r="D12" s="203">
        <v>6627.5</v>
      </c>
      <c r="E12" s="203">
        <v>6100.75</v>
      </c>
      <c r="F12" s="204">
        <v>-7.9479441720105646</v>
      </c>
    </row>
    <row r="13" spans="1:14" ht="15.6" customHeight="1">
      <c r="A13" s="202" t="s">
        <v>175</v>
      </c>
      <c r="B13" s="203">
        <v>0</v>
      </c>
      <c r="C13" s="203">
        <v>0</v>
      </c>
      <c r="D13" s="203">
        <v>0</v>
      </c>
      <c r="E13" s="203">
        <v>6</v>
      </c>
      <c r="F13" s="204" t="s">
        <v>151</v>
      </c>
    </row>
    <row r="14" spans="1:14" ht="15.6" customHeight="1">
      <c r="A14" s="202" t="s">
        <v>148</v>
      </c>
      <c r="B14" s="203">
        <v>173191.5</v>
      </c>
      <c r="C14" s="203">
        <v>110405.5</v>
      </c>
      <c r="D14" s="203">
        <v>624924</v>
      </c>
      <c r="E14" s="203">
        <v>498917</v>
      </c>
      <c r="F14" s="204">
        <v>-20.163571890341871</v>
      </c>
    </row>
    <row r="15" spans="1:14" ht="15.6" customHeight="1">
      <c r="A15" s="202" t="s">
        <v>145</v>
      </c>
      <c r="B15" s="203">
        <v>1158</v>
      </c>
      <c r="C15" s="203">
        <v>298.75</v>
      </c>
      <c r="D15" s="203">
        <v>2125.5</v>
      </c>
      <c r="E15" s="203">
        <v>1307.25</v>
      </c>
      <c r="F15" s="204">
        <v>-38.496824276640787</v>
      </c>
    </row>
    <row r="16" spans="1:14" ht="15.6" customHeight="1">
      <c r="A16" s="202" t="s">
        <v>144</v>
      </c>
      <c r="B16" s="203">
        <v>0</v>
      </c>
      <c r="C16" s="203">
        <v>268</v>
      </c>
      <c r="D16" s="203">
        <v>0</v>
      </c>
      <c r="E16" s="203">
        <v>714</v>
      </c>
      <c r="F16" s="204" t="s">
        <v>151</v>
      </c>
      <c r="G16" s="15"/>
    </row>
    <row r="17" spans="1:7" ht="15.6" customHeight="1">
      <c r="A17" s="202" t="s">
        <v>150</v>
      </c>
      <c r="B17" s="203">
        <v>8</v>
      </c>
      <c r="C17" s="203">
        <v>1531.5</v>
      </c>
      <c r="D17" s="203">
        <v>304</v>
      </c>
      <c r="E17" s="203">
        <v>4917.5</v>
      </c>
      <c r="F17" s="204">
        <v>1517.598684210526</v>
      </c>
      <c r="G17" s="16"/>
    </row>
    <row r="18" spans="1:7" ht="15.6" customHeight="1">
      <c r="A18" s="202" t="s">
        <v>147</v>
      </c>
      <c r="B18" s="203">
        <v>0</v>
      </c>
      <c r="C18" s="203">
        <v>0</v>
      </c>
      <c r="D18" s="203">
        <v>0</v>
      </c>
      <c r="E18" s="203">
        <v>0</v>
      </c>
      <c r="F18" s="204" t="s">
        <v>151</v>
      </c>
    </row>
    <row r="19" spans="1:7" ht="15.6" customHeight="1">
      <c r="A19" s="202" t="s">
        <v>143</v>
      </c>
      <c r="B19" s="203">
        <v>39.5</v>
      </c>
      <c r="C19" s="203">
        <v>4127.75</v>
      </c>
      <c r="D19" s="203">
        <v>127.75</v>
      </c>
      <c r="E19" s="203">
        <v>4298</v>
      </c>
      <c r="F19" s="204">
        <v>3264.383561643835</v>
      </c>
    </row>
    <row r="20" spans="1:7" ht="15.6" customHeight="1">
      <c r="A20" s="202" t="s">
        <v>142</v>
      </c>
      <c r="B20" s="203">
        <v>1</v>
      </c>
      <c r="C20" s="203">
        <v>48</v>
      </c>
      <c r="D20" s="203">
        <v>5</v>
      </c>
      <c r="E20" s="203">
        <v>65</v>
      </c>
      <c r="F20" s="204">
        <v>1200</v>
      </c>
    </row>
    <row r="21" spans="1:7" ht="15.6" customHeight="1">
      <c r="A21" s="202" t="s">
        <v>149</v>
      </c>
      <c r="B21" s="203">
        <v>1276</v>
      </c>
      <c r="C21" s="203">
        <v>3255.75</v>
      </c>
      <c r="D21" s="203">
        <v>4704.25</v>
      </c>
      <c r="E21" s="203">
        <v>5666.75</v>
      </c>
      <c r="F21" s="204">
        <v>20.460222139554659</v>
      </c>
    </row>
    <row r="22" spans="1:7" ht="15.6" customHeight="1">
      <c r="A22" s="202" t="s">
        <v>146</v>
      </c>
      <c r="B22" s="203">
        <v>64518</v>
      </c>
      <c r="C22" s="203">
        <v>62703</v>
      </c>
      <c r="D22" s="203">
        <v>248585</v>
      </c>
      <c r="E22" s="203">
        <v>269921</v>
      </c>
      <c r="F22" s="204">
        <v>8.5829796649033483</v>
      </c>
    </row>
    <row r="23" spans="1:7" ht="15.6" customHeight="1">
      <c r="A23" s="202" t="s">
        <v>165</v>
      </c>
      <c r="B23" s="203">
        <v>26639</v>
      </c>
      <c r="C23" s="203">
        <v>25938.25</v>
      </c>
      <c r="D23" s="203">
        <v>38091</v>
      </c>
      <c r="E23" s="203">
        <v>96053.75</v>
      </c>
      <c r="F23" s="204">
        <v>152.1691475676669</v>
      </c>
    </row>
    <row r="24" spans="1:7" ht="15.6" customHeight="1">
      <c r="A24" s="202" t="s">
        <v>141</v>
      </c>
      <c r="B24" s="203">
        <v>0</v>
      </c>
      <c r="C24" s="203">
        <v>0</v>
      </c>
      <c r="D24" s="203">
        <v>12</v>
      </c>
      <c r="E24" s="203">
        <v>5</v>
      </c>
      <c r="F24" s="204">
        <v>-58.333333333333343</v>
      </c>
    </row>
    <row r="25" spans="1:7" ht="15.6" customHeight="1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>
      <c r="A26" s="202" t="s">
        <v>152</v>
      </c>
      <c r="B26" s="203">
        <v>0</v>
      </c>
      <c r="C26" s="203">
        <v>0</v>
      </c>
      <c r="D26" s="203">
        <v>0</v>
      </c>
      <c r="E26" s="203">
        <v>0</v>
      </c>
      <c r="F26" s="204" t="s">
        <v>151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15621</v>
      </c>
      <c r="C28" s="203">
        <v>4749</v>
      </c>
      <c r="D28" s="203">
        <v>23910</v>
      </c>
      <c r="E28" s="203">
        <v>37590</v>
      </c>
      <c r="F28" s="204">
        <v>57.214554579673774</v>
      </c>
    </row>
    <row r="29" spans="1:7" ht="15.6" customHeight="1">
      <c r="A29" s="202" t="s">
        <v>178</v>
      </c>
      <c r="B29" s="203">
        <v>2193.5</v>
      </c>
      <c r="C29" s="203">
        <v>1901.75</v>
      </c>
      <c r="D29" s="203">
        <v>7385.5</v>
      </c>
      <c r="E29" s="203">
        <v>7650.75</v>
      </c>
      <c r="F29" s="204">
        <v>3.5914968519396102</v>
      </c>
    </row>
    <row r="30" spans="1:7" ht="15.6" customHeight="1">
      <c r="A30" s="202" t="s">
        <v>179</v>
      </c>
      <c r="B30" s="203">
        <v>0</v>
      </c>
      <c r="C30" s="203">
        <v>0</v>
      </c>
      <c r="D30" s="203">
        <v>0</v>
      </c>
      <c r="E30" s="203">
        <v>0</v>
      </c>
      <c r="F30" s="204" t="s">
        <v>151</v>
      </c>
    </row>
    <row r="31" spans="1:7" ht="15.6" customHeight="1">
      <c r="A31" s="202" t="s">
        <v>180</v>
      </c>
      <c r="B31" s="203">
        <v>0</v>
      </c>
      <c r="C31" s="203">
        <v>36</v>
      </c>
      <c r="D31" s="203">
        <v>0</v>
      </c>
      <c r="E31" s="203">
        <v>36</v>
      </c>
      <c r="F31" s="204" t="s">
        <v>151</v>
      </c>
    </row>
    <row r="32" spans="1:7" ht="15.6" customHeight="1">
      <c r="A32" s="202" t="s">
        <v>181</v>
      </c>
      <c r="B32" s="203">
        <v>229114</v>
      </c>
      <c r="C32" s="203">
        <v>253277</v>
      </c>
      <c r="D32" s="203">
        <v>865745</v>
      </c>
      <c r="E32" s="203">
        <v>841421</v>
      </c>
      <c r="F32" s="204">
        <v>-2.8096032896522591</v>
      </c>
    </row>
    <row r="33" spans="1:6" ht="15.6" customHeight="1">
      <c r="A33" s="202" t="s">
        <v>182</v>
      </c>
      <c r="B33" s="203">
        <v>4385</v>
      </c>
      <c r="C33" s="203">
        <v>2534</v>
      </c>
      <c r="D33" s="203">
        <v>11911</v>
      </c>
      <c r="E33" s="203">
        <v>7522</v>
      </c>
      <c r="F33" s="204">
        <v>-36.848291495256483</v>
      </c>
    </row>
    <row r="34" spans="1:6" ht="15.6" customHeight="1">
      <c r="A34" s="202" t="s">
        <v>183</v>
      </c>
      <c r="B34" s="203">
        <v>128</v>
      </c>
      <c r="C34" s="203">
        <v>0</v>
      </c>
      <c r="D34" s="203">
        <v>169.25</v>
      </c>
      <c r="E34" s="203">
        <v>2</v>
      </c>
      <c r="F34" s="204">
        <v>-98.818316100443127</v>
      </c>
    </row>
    <row r="35" spans="1:6" ht="15.6" customHeight="1">
      <c r="A35" s="170" t="s">
        <v>153</v>
      </c>
      <c r="B35" s="90">
        <f>SUM(B7:B34)</f>
        <v>878530</v>
      </c>
      <c r="C35" s="91">
        <f>SUM(C7:C34)</f>
        <v>814434.5</v>
      </c>
      <c r="D35" s="192">
        <f>SUM(D7:D34)</f>
        <v>3189234.75</v>
      </c>
      <c r="E35" s="92">
        <f>SUM(E7:E34)</f>
        <v>3031335.75</v>
      </c>
      <c r="F35" s="154">
        <f>E35*100/D35-100</f>
        <v>-4.9509996089187212</v>
      </c>
    </row>
    <row r="36" spans="1:6" ht="15.6" customHeight="1">
      <c r="A36" s="87" t="s">
        <v>65</v>
      </c>
      <c r="B36" s="86"/>
      <c r="D36" s="27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37" priority="2">
      <formula>MOD(ROW(),2)=0</formula>
    </cfRule>
  </conditionalFormatting>
  <conditionalFormatting sqref="F7:F35">
    <cfRule type="expression" dxfId="3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215A76-1921-4EEC-8351-BB34038E4988}">
  <sheetPr codeName="Hoja22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46" t="s">
        <v>166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72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27"/>
    </row>
    <row r="8" spans="1:14" ht="15.6" customHeight="1">
      <c r="A8" s="202" t="s">
        <v>11</v>
      </c>
      <c r="B8" s="203">
        <v>12011.25</v>
      </c>
      <c r="C8" s="203">
        <v>11635</v>
      </c>
      <c r="D8" s="203">
        <v>46790.75</v>
      </c>
      <c r="E8" s="203">
        <v>51355.25</v>
      </c>
      <c r="F8" s="204">
        <v>9.7551332261184172</v>
      </c>
      <c r="G8" s="20"/>
    </row>
    <row r="9" spans="1:14" ht="15.6" customHeight="1">
      <c r="A9" s="202" t="s">
        <v>8</v>
      </c>
      <c r="B9" s="203">
        <v>382</v>
      </c>
      <c r="C9" s="203">
        <v>356</v>
      </c>
      <c r="D9" s="203">
        <v>1299.75</v>
      </c>
      <c r="E9" s="203">
        <v>1332</v>
      </c>
      <c r="F9" s="204">
        <v>2.4812463935372189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0</v>
      </c>
      <c r="C11" s="203">
        <v>0</v>
      </c>
      <c r="D11" s="203">
        <v>0</v>
      </c>
      <c r="E11" s="203">
        <v>0</v>
      </c>
      <c r="F11" s="204" t="s">
        <v>151</v>
      </c>
    </row>
    <row r="12" spans="1:14" ht="15.6" customHeight="1">
      <c r="A12" s="202" t="s">
        <v>6</v>
      </c>
      <c r="B12" s="203">
        <v>13384.75</v>
      </c>
      <c r="C12" s="203">
        <v>12945.5</v>
      </c>
      <c r="D12" s="203">
        <v>53155</v>
      </c>
      <c r="E12" s="203">
        <v>53866.75</v>
      </c>
      <c r="F12" s="204">
        <v>1.33900855987207</v>
      </c>
    </row>
    <row r="13" spans="1:14" ht="15.6" customHeight="1">
      <c r="A13" s="202" t="s">
        <v>175</v>
      </c>
      <c r="B13" s="203">
        <v>6998</v>
      </c>
      <c r="C13" s="203">
        <v>6886</v>
      </c>
      <c r="D13" s="203">
        <v>26555</v>
      </c>
      <c r="E13" s="203">
        <v>25267</v>
      </c>
      <c r="F13" s="204">
        <v>-4.8503106759555692</v>
      </c>
    </row>
    <row r="14" spans="1:14" ht="15.6" customHeight="1">
      <c r="A14" s="202" t="s">
        <v>148</v>
      </c>
      <c r="B14" s="203">
        <v>18114.75</v>
      </c>
      <c r="C14" s="203">
        <v>18894.25</v>
      </c>
      <c r="D14" s="203">
        <v>72857</v>
      </c>
      <c r="E14" s="203">
        <v>73734.25</v>
      </c>
      <c r="F14" s="204">
        <v>1.204070988374482</v>
      </c>
    </row>
    <row r="15" spans="1:14" ht="15.6" customHeight="1">
      <c r="A15" s="202" t="s">
        <v>145</v>
      </c>
      <c r="B15" s="203">
        <v>1570.75</v>
      </c>
      <c r="C15" s="203">
        <v>1576.5</v>
      </c>
      <c r="D15" s="203">
        <v>6361.5</v>
      </c>
      <c r="E15" s="203">
        <v>6050.25</v>
      </c>
      <c r="F15" s="204">
        <v>-4.8927139825512853</v>
      </c>
    </row>
    <row r="16" spans="1:14" ht="15.6" customHeight="1">
      <c r="A16" s="202" t="s">
        <v>144</v>
      </c>
      <c r="B16" s="203">
        <v>1857</v>
      </c>
      <c r="C16" s="203">
        <v>594</v>
      </c>
      <c r="D16" s="203">
        <v>4742</v>
      </c>
      <c r="E16" s="203">
        <v>2682</v>
      </c>
      <c r="F16" s="204">
        <v>-43.441585828764232</v>
      </c>
      <c r="G16" s="15"/>
    </row>
    <row r="17" spans="1:7" ht="15.6" customHeight="1">
      <c r="A17" s="202" t="s">
        <v>150</v>
      </c>
      <c r="B17" s="203">
        <v>711.25</v>
      </c>
      <c r="C17" s="203">
        <v>321</v>
      </c>
      <c r="D17" s="203">
        <v>2378</v>
      </c>
      <c r="E17" s="203">
        <v>1708.5</v>
      </c>
      <c r="F17" s="204">
        <v>-28.153910849453329</v>
      </c>
      <c r="G17" s="16"/>
    </row>
    <row r="18" spans="1:7" ht="15.6" customHeight="1">
      <c r="A18" s="202" t="s">
        <v>147</v>
      </c>
      <c r="B18" s="203">
        <v>439</v>
      </c>
      <c r="C18" s="203">
        <v>442</v>
      </c>
      <c r="D18" s="203">
        <v>1766</v>
      </c>
      <c r="E18" s="203">
        <v>1782</v>
      </c>
      <c r="F18" s="204">
        <v>0.90600226500566805</v>
      </c>
    </row>
    <row r="19" spans="1:7" ht="15.6" customHeight="1">
      <c r="A19" s="202" t="s">
        <v>143</v>
      </c>
      <c r="B19" s="203">
        <v>169.5</v>
      </c>
      <c r="C19" s="203">
        <v>297</v>
      </c>
      <c r="D19" s="203">
        <v>602.75</v>
      </c>
      <c r="E19" s="203">
        <v>1396</v>
      </c>
      <c r="F19" s="204">
        <v>131.6051430941518</v>
      </c>
    </row>
    <row r="20" spans="1:7" ht="15.6" customHeight="1">
      <c r="A20" s="202" t="s">
        <v>142</v>
      </c>
      <c r="B20" s="203">
        <v>502</v>
      </c>
      <c r="C20" s="203">
        <v>1302</v>
      </c>
      <c r="D20" s="203">
        <v>2354</v>
      </c>
      <c r="E20" s="203">
        <v>4143</v>
      </c>
      <c r="F20" s="204">
        <v>75.998300764655909</v>
      </c>
    </row>
    <row r="21" spans="1:7" ht="15.6" customHeight="1">
      <c r="A21" s="202" t="s">
        <v>149</v>
      </c>
      <c r="B21" s="203">
        <v>6667.75</v>
      </c>
      <c r="C21" s="203">
        <v>6749.5</v>
      </c>
      <c r="D21" s="203">
        <v>27958</v>
      </c>
      <c r="E21" s="203">
        <v>28180.5</v>
      </c>
      <c r="F21" s="204">
        <v>0.79583661206095258</v>
      </c>
    </row>
    <row r="22" spans="1:7" ht="15.6" customHeight="1">
      <c r="A22" s="202" t="s">
        <v>146</v>
      </c>
      <c r="B22" s="203">
        <v>42251</v>
      </c>
      <c r="C22" s="203">
        <v>44593</v>
      </c>
      <c r="D22" s="203">
        <v>168387</v>
      </c>
      <c r="E22" s="203">
        <v>171207</v>
      </c>
      <c r="F22" s="204">
        <v>1.674713606157241</v>
      </c>
    </row>
    <row r="23" spans="1:7" ht="15.6" customHeight="1">
      <c r="A23" s="202" t="s">
        <v>165</v>
      </c>
      <c r="B23" s="203">
        <v>816</v>
      </c>
      <c r="C23" s="203">
        <v>663.25</v>
      </c>
      <c r="D23" s="203">
        <v>2468</v>
      </c>
      <c r="E23" s="203">
        <v>2510.25</v>
      </c>
      <c r="F23" s="204">
        <v>1.711912479740676</v>
      </c>
    </row>
    <row r="24" spans="1:7" ht="15.6" customHeight="1">
      <c r="A24" s="202" t="s">
        <v>141</v>
      </c>
      <c r="B24" s="203">
        <v>716.75</v>
      </c>
      <c r="C24" s="203">
        <v>478.25</v>
      </c>
      <c r="D24" s="203">
        <v>1267.75</v>
      </c>
      <c r="E24" s="203">
        <v>2725.75</v>
      </c>
      <c r="F24" s="204">
        <v>115.0069019917176</v>
      </c>
    </row>
    <row r="25" spans="1:7" ht="15.6" customHeight="1">
      <c r="A25" s="202" t="s">
        <v>140</v>
      </c>
      <c r="B25" s="203">
        <v>468</v>
      </c>
      <c r="C25" s="203">
        <v>329.25</v>
      </c>
      <c r="D25" s="203">
        <v>1841.5</v>
      </c>
      <c r="E25" s="203">
        <v>1528.75</v>
      </c>
      <c r="F25" s="204">
        <v>-16.983437415150689</v>
      </c>
    </row>
    <row r="26" spans="1:7" ht="15.6" customHeight="1">
      <c r="A26" s="202" t="s">
        <v>152</v>
      </c>
      <c r="B26" s="203">
        <v>0</v>
      </c>
      <c r="C26" s="203">
        <v>0</v>
      </c>
      <c r="D26" s="203">
        <v>0</v>
      </c>
      <c r="E26" s="203">
        <v>0</v>
      </c>
      <c r="F26" s="204" t="s">
        <v>151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33383</v>
      </c>
      <c r="C28" s="203">
        <v>33363</v>
      </c>
      <c r="D28" s="203">
        <v>129216</v>
      </c>
      <c r="E28" s="203">
        <v>129120</v>
      </c>
      <c r="F28" s="204">
        <v>-7.4294205052012785E-2</v>
      </c>
    </row>
    <row r="29" spans="1:7" ht="15.6" customHeight="1">
      <c r="A29" s="202" t="s">
        <v>178</v>
      </c>
      <c r="B29" s="203">
        <v>2066.5</v>
      </c>
      <c r="C29" s="203">
        <v>2179</v>
      </c>
      <c r="D29" s="203">
        <v>8649.5</v>
      </c>
      <c r="E29" s="203">
        <v>7849.75</v>
      </c>
      <c r="F29" s="204">
        <v>-9.2461992022660269</v>
      </c>
    </row>
    <row r="30" spans="1:7" ht="15.6" customHeight="1">
      <c r="A30" s="202" t="s">
        <v>179</v>
      </c>
      <c r="B30" s="203">
        <v>11802.75</v>
      </c>
      <c r="C30" s="203">
        <v>11933.75</v>
      </c>
      <c r="D30" s="203">
        <v>47885.5</v>
      </c>
      <c r="E30" s="203">
        <v>48977.25</v>
      </c>
      <c r="F30" s="204">
        <v>2.279917720395531</v>
      </c>
    </row>
    <row r="31" spans="1:7" ht="15.6" customHeight="1">
      <c r="A31" s="202" t="s">
        <v>180</v>
      </c>
      <c r="B31" s="203">
        <v>0</v>
      </c>
      <c r="C31" s="203">
        <v>0</v>
      </c>
      <c r="D31" s="203">
        <v>0</v>
      </c>
      <c r="E31" s="203">
        <v>0</v>
      </c>
      <c r="F31" s="204" t="s">
        <v>151</v>
      </c>
    </row>
    <row r="32" spans="1:7" ht="15.6" customHeight="1">
      <c r="A32" s="202" t="s">
        <v>181</v>
      </c>
      <c r="B32" s="203">
        <v>21512</v>
      </c>
      <c r="C32" s="203">
        <v>17863</v>
      </c>
      <c r="D32" s="203">
        <v>70420</v>
      </c>
      <c r="E32" s="203">
        <v>69835</v>
      </c>
      <c r="F32" s="204">
        <v>-0.83072990627663035</v>
      </c>
    </row>
    <row r="33" spans="1:6" ht="15.6" customHeight="1">
      <c r="A33" s="202" t="s">
        <v>182</v>
      </c>
      <c r="B33" s="203">
        <v>986</v>
      </c>
      <c r="C33" s="203">
        <v>918</v>
      </c>
      <c r="D33" s="203">
        <v>4699</v>
      </c>
      <c r="E33" s="203">
        <v>4005</v>
      </c>
      <c r="F33" s="204">
        <v>-14.769099808469891</v>
      </c>
    </row>
    <row r="34" spans="1:6" ht="15.6" customHeight="1">
      <c r="A34" s="202" t="s">
        <v>183</v>
      </c>
      <c r="B34" s="203">
        <v>1971.5</v>
      </c>
      <c r="C34" s="203">
        <v>2207.75</v>
      </c>
      <c r="D34" s="203">
        <v>9044.25</v>
      </c>
      <c r="E34" s="203">
        <v>8902.75</v>
      </c>
      <c r="F34" s="204">
        <v>-1.5645299499682179</v>
      </c>
    </row>
    <row r="35" spans="1:6" ht="15.6" customHeight="1">
      <c r="A35" s="170" t="s">
        <v>153</v>
      </c>
      <c r="B35" s="90">
        <f>SUM(B7:B34)</f>
        <v>178781.5</v>
      </c>
      <c r="C35" s="91">
        <f>SUM(C7:C34)</f>
        <v>176527</v>
      </c>
      <c r="D35" s="90">
        <f>SUM(D7:D34)</f>
        <v>690698.25</v>
      </c>
      <c r="E35" s="192">
        <f>SUM(E7:E34)</f>
        <v>698159</v>
      </c>
      <c r="F35" s="191">
        <f>E35*100/D35-100</f>
        <v>1.0801750257800649</v>
      </c>
    </row>
    <row r="36" spans="1:6" ht="15.6" customHeight="1">
      <c r="A36" s="87" t="s">
        <v>167</v>
      </c>
      <c r="B36" s="86"/>
      <c r="D36" s="86"/>
    </row>
  </sheetData>
  <mergeCells count="3">
    <mergeCell ref="B5:C5"/>
    <mergeCell ref="D5:F5"/>
    <mergeCell ref="A5:A6"/>
  </mergeCells>
  <conditionalFormatting sqref="A7:F34">
    <cfRule type="expression" dxfId="35" priority="2">
      <formula>MOD(ROW(),2)=0</formula>
    </cfRule>
  </conditionalFormatting>
  <conditionalFormatting sqref="F7:F35">
    <cfRule type="expression" dxfId="3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62A05-2399-4BCE-95EB-3867FB1916BB}">
  <sheetPr codeName="Hoja23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46" t="s">
        <v>168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72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2</v>
      </c>
      <c r="C7" s="203">
        <v>0</v>
      </c>
      <c r="D7" s="203">
        <v>2</v>
      </c>
      <c r="E7" s="203">
        <v>2</v>
      </c>
      <c r="F7" s="204">
        <v>0</v>
      </c>
      <c r="G7" s="51"/>
    </row>
    <row r="8" spans="1:14" ht="15.6" customHeight="1">
      <c r="A8" s="202" t="s">
        <v>11</v>
      </c>
      <c r="B8" s="203">
        <v>1159.5</v>
      </c>
      <c r="C8" s="203">
        <v>1741.75</v>
      </c>
      <c r="D8" s="203">
        <v>7205</v>
      </c>
      <c r="E8" s="203">
        <v>10550.5</v>
      </c>
      <c r="F8" s="204">
        <v>46.433032616238727</v>
      </c>
      <c r="G8" s="20"/>
    </row>
    <row r="9" spans="1:14" ht="15.6" customHeight="1">
      <c r="A9" s="202" t="s">
        <v>8</v>
      </c>
      <c r="B9" s="203">
        <v>1308.5</v>
      </c>
      <c r="C9" s="203">
        <v>1506</v>
      </c>
      <c r="D9" s="203">
        <v>3567.5</v>
      </c>
      <c r="E9" s="203">
        <v>5118</v>
      </c>
      <c r="F9" s="204">
        <v>43.461807988787648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54149</v>
      </c>
      <c r="C11" s="203">
        <v>47968</v>
      </c>
      <c r="D11" s="203">
        <v>232137</v>
      </c>
      <c r="E11" s="203">
        <v>191178</v>
      </c>
      <c r="F11" s="204">
        <v>-17.64432210289614</v>
      </c>
    </row>
    <row r="12" spans="1:14" ht="15.6" customHeight="1">
      <c r="A12" s="202" t="s">
        <v>6</v>
      </c>
      <c r="B12" s="203">
        <v>2839</v>
      </c>
      <c r="C12" s="203">
        <v>2826.25</v>
      </c>
      <c r="D12" s="203">
        <v>10256.5</v>
      </c>
      <c r="E12" s="203">
        <v>9724.5</v>
      </c>
      <c r="F12" s="204">
        <v>-5.1869546141471261</v>
      </c>
    </row>
    <row r="13" spans="1:14" ht="15.6" customHeight="1">
      <c r="A13" s="202" t="s">
        <v>175</v>
      </c>
      <c r="B13" s="203">
        <v>2</v>
      </c>
      <c r="C13" s="203">
        <v>3</v>
      </c>
      <c r="D13" s="203">
        <v>2</v>
      </c>
      <c r="E13" s="203">
        <v>27</v>
      </c>
      <c r="F13" s="204">
        <v>1250</v>
      </c>
    </row>
    <row r="14" spans="1:14" ht="15.6" customHeight="1">
      <c r="A14" s="202" t="s">
        <v>148</v>
      </c>
      <c r="B14" s="203">
        <v>149620.5</v>
      </c>
      <c r="C14" s="203">
        <v>164611</v>
      </c>
      <c r="D14" s="203">
        <v>595693.5</v>
      </c>
      <c r="E14" s="203">
        <v>660521</v>
      </c>
      <c r="F14" s="204">
        <v>10.88269386857503</v>
      </c>
    </row>
    <row r="15" spans="1:14" ht="15.6" customHeight="1">
      <c r="A15" s="202" t="s">
        <v>145</v>
      </c>
      <c r="B15" s="203">
        <v>33558.25</v>
      </c>
      <c r="C15" s="203">
        <v>35598</v>
      </c>
      <c r="D15" s="203">
        <v>141557.25</v>
      </c>
      <c r="E15" s="203">
        <v>132067.5</v>
      </c>
      <c r="F15" s="204">
        <v>-6.7038247776076503</v>
      </c>
    </row>
    <row r="16" spans="1:14" ht="15.6" customHeight="1">
      <c r="A16" s="202" t="s">
        <v>144</v>
      </c>
      <c r="B16" s="203">
        <v>3891</v>
      </c>
      <c r="C16" s="203">
        <v>3577</v>
      </c>
      <c r="D16" s="203">
        <v>12524</v>
      </c>
      <c r="E16" s="203">
        <v>11918</v>
      </c>
      <c r="F16" s="204">
        <v>-4.8387096774193594</v>
      </c>
      <c r="G16" s="15"/>
    </row>
    <row r="17" spans="1:7" ht="15.6" customHeight="1">
      <c r="A17" s="202" t="s">
        <v>150</v>
      </c>
      <c r="B17" s="203">
        <v>4914</v>
      </c>
      <c r="C17" s="203">
        <v>6472</v>
      </c>
      <c r="D17" s="203">
        <v>20062.5</v>
      </c>
      <c r="E17" s="203">
        <v>25083.5</v>
      </c>
      <c r="F17" s="204">
        <v>25.026791277258571</v>
      </c>
      <c r="G17" s="16"/>
    </row>
    <row r="18" spans="1:7" ht="15.6" customHeight="1">
      <c r="A18" s="202" t="s">
        <v>147</v>
      </c>
      <c r="B18" s="203">
        <v>18</v>
      </c>
      <c r="C18" s="203">
        <v>7</v>
      </c>
      <c r="D18" s="203">
        <v>75</v>
      </c>
      <c r="E18" s="203">
        <v>42</v>
      </c>
      <c r="F18" s="204">
        <v>-44</v>
      </c>
    </row>
    <row r="19" spans="1:7" ht="15.6" customHeight="1">
      <c r="A19" s="202" t="s">
        <v>143</v>
      </c>
      <c r="B19" s="203">
        <v>917</v>
      </c>
      <c r="C19" s="203">
        <v>1657.25</v>
      </c>
      <c r="D19" s="203">
        <v>3245</v>
      </c>
      <c r="E19" s="203">
        <v>4394.25</v>
      </c>
      <c r="F19" s="204">
        <v>35.416024653312768</v>
      </c>
    </row>
    <row r="20" spans="1:7" ht="15.6" customHeight="1">
      <c r="A20" s="202" t="s">
        <v>142</v>
      </c>
      <c r="B20" s="203">
        <v>7751</v>
      </c>
      <c r="C20" s="203">
        <v>4855</v>
      </c>
      <c r="D20" s="203">
        <v>24402</v>
      </c>
      <c r="E20" s="203">
        <v>18570</v>
      </c>
      <c r="F20" s="204">
        <v>-23.899680354069329</v>
      </c>
    </row>
    <row r="21" spans="1:7" ht="15.6" customHeight="1">
      <c r="A21" s="202" t="s">
        <v>149</v>
      </c>
      <c r="B21" s="203">
        <v>991.75</v>
      </c>
      <c r="C21" s="203">
        <v>4415.25</v>
      </c>
      <c r="D21" s="203">
        <v>3856.25</v>
      </c>
      <c r="E21" s="203">
        <v>6832.75</v>
      </c>
      <c r="F21" s="204">
        <v>77.186385737439224</v>
      </c>
    </row>
    <row r="22" spans="1:7" ht="15.6" customHeight="1">
      <c r="A22" s="202" t="s">
        <v>146</v>
      </c>
      <c r="B22" s="203">
        <v>7664</v>
      </c>
      <c r="C22" s="203">
        <v>7871</v>
      </c>
      <c r="D22" s="203">
        <v>27035</v>
      </c>
      <c r="E22" s="203">
        <v>28396</v>
      </c>
      <c r="F22" s="204">
        <v>5.034214906602557</v>
      </c>
    </row>
    <row r="23" spans="1:7" ht="15.6" customHeight="1">
      <c r="A23" s="202" t="s">
        <v>165</v>
      </c>
      <c r="B23" s="203">
        <v>1263</v>
      </c>
      <c r="C23" s="203">
        <v>4685.75</v>
      </c>
      <c r="D23" s="203">
        <v>5493</v>
      </c>
      <c r="E23" s="203">
        <v>8907.25</v>
      </c>
      <c r="F23" s="204">
        <v>62.156380848352462</v>
      </c>
    </row>
    <row r="24" spans="1:7" ht="15.6" customHeight="1">
      <c r="A24" s="202" t="s">
        <v>141</v>
      </c>
      <c r="B24" s="203">
        <v>3875.75</v>
      </c>
      <c r="C24" s="203">
        <v>2083</v>
      </c>
      <c r="D24" s="203">
        <v>13922.25</v>
      </c>
      <c r="E24" s="203">
        <v>10355.5</v>
      </c>
      <c r="F24" s="204">
        <v>-25.619063010648421</v>
      </c>
    </row>
    <row r="25" spans="1:7" ht="15.6" customHeight="1">
      <c r="A25" s="202" t="s">
        <v>140</v>
      </c>
      <c r="B25" s="203">
        <v>4</v>
      </c>
      <c r="C25" s="203">
        <v>0</v>
      </c>
      <c r="D25" s="203">
        <v>12</v>
      </c>
      <c r="E25" s="203">
        <v>0</v>
      </c>
      <c r="F25" s="204">
        <v>-100</v>
      </c>
    </row>
    <row r="26" spans="1:7" ht="15.6" customHeight="1">
      <c r="A26" s="202" t="s">
        <v>152</v>
      </c>
      <c r="B26" s="203">
        <v>26</v>
      </c>
      <c r="C26" s="203">
        <v>52</v>
      </c>
      <c r="D26" s="203">
        <v>123.5</v>
      </c>
      <c r="E26" s="203">
        <v>100</v>
      </c>
      <c r="F26" s="204">
        <v>-19.02834008097166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4703</v>
      </c>
      <c r="C28" s="203">
        <v>6892</v>
      </c>
      <c r="D28" s="203">
        <v>17935</v>
      </c>
      <c r="E28" s="203">
        <v>21801</v>
      </c>
      <c r="F28" s="204">
        <v>21.555617507666572</v>
      </c>
    </row>
    <row r="29" spans="1:7" ht="15.6" customHeight="1">
      <c r="A29" s="202" t="s">
        <v>178</v>
      </c>
      <c r="B29" s="203">
        <v>8800.5</v>
      </c>
      <c r="C29" s="203">
        <v>7916</v>
      </c>
      <c r="D29" s="203">
        <v>27658.25</v>
      </c>
      <c r="E29" s="203">
        <v>34749.5</v>
      </c>
      <c r="F29" s="204">
        <v>25.63882385906555</v>
      </c>
    </row>
    <row r="30" spans="1:7" ht="15.6" customHeight="1">
      <c r="A30" s="202" t="s">
        <v>179</v>
      </c>
      <c r="B30" s="203">
        <v>320</v>
      </c>
      <c r="C30" s="203">
        <v>134</v>
      </c>
      <c r="D30" s="203">
        <v>627</v>
      </c>
      <c r="E30" s="203">
        <v>575.25</v>
      </c>
      <c r="F30" s="204">
        <v>-8.2535885167464045</v>
      </c>
    </row>
    <row r="31" spans="1:7" ht="15.6" customHeight="1">
      <c r="A31" s="202" t="s">
        <v>180</v>
      </c>
      <c r="B31" s="203">
        <v>1039</v>
      </c>
      <c r="C31" s="203">
        <v>950</v>
      </c>
      <c r="D31" s="203">
        <v>3891</v>
      </c>
      <c r="E31" s="203">
        <v>4498</v>
      </c>
      <c r="F31" s="204">
        <v>15.600102801336419</v>
      </c>
    </row>
    <row r="32" spans="1:7" ht="15.6" customHeight="1">
      <c r="A32" s="202" t="s">
        <v>181</v>
      </c>
      <c r="B32" s="203">
        <v>204347</v>
      </c>
      <c r="C32" s="203">
        <v>253700</v>
      </c>
      <c r="D32" s="203">
        <v>770896</v>
      </c>
      <c r="E32" s="203">
        <v>907648</v>
      </c>
      <c r="F32" s="204">
        <v>17.739357838151971</v>
      </c>
    </row>
    <row r="33" spans="1:6" ht="15.6" customHeight="1">
      <c r="A33" s="202" t="s">
        <v>182</v>
      </c>
      <c r="B33" s="203">
        <v>23278</v>
      </c>
      <c r="C33" s="203">
        <v>22973</v>
      </c>
      <c r="D33" s="203">
        <v>71997</v>
      </c>
      <c r="E33" s="203">
        <v>83650</v>
      </c>
      <c r="F33" s="204">
        <v>16.185396613747798</v>
      </c>
    </row>
    <row r="34" spans="1:6" ht="15.6" customHeight="1">
      <c r="A34" s="202" t="s">
        <v>183</v>
      </c>
      <c r="B34" s="203">
        <v>1266.75</v>
      </c>
      <c r="C34" s="203">
        <v>550.5</v>
      </c>
      <c r="D34" s="203">
        <v>2426.75</v>
      </c>
      <c r="E34" s="203">
        <v>1654.75</v>
      </c>
      <c r="F34" s="204">
        <v>-31.812094364891319</v>
      </c>
    </row>
    <row r="35" spans="1:6" ht="15.6" customHeight="1">
      <c r="A35" s="170" t="s">
        <v>153</v>
      </c>
      <c r="B35" s="90">
        <f>SUM(B7:B34)</f>
        <v>517708.5</v>
      </c>
      <c r="C35" s="91">
        <f>SUM(C7:C34)</f>
        <v>583044.75</v>
      </c>
      <c r="D35" s="192">
        <f>SUM(D7:D34)</f>
        <v>1996602.25</v>
      </c>
      <c r="E35" s="192">
        <f>SUM(E7:E34)</f>
        <v>2178364.25</v>
      </c>
      <c r="F35" s="154">
        <f>E35*100/D35-100</f>
        <v>9.1035658203830963</v>
      </c>
    </row>
    <row r="36" spans="1:6" ht="15.6" customHeight="1">
      <c r="A36" s="87" t="s">
        <v>169</v>
      </c>
      <c r="B36" s="86"/>
      <c r="D36" s="27"/>
      <c r="F36" s="37"/>
    </row>
  </sheetData>
  <mergeCells count="3">
    <mergeCell ref="B5:C5"/>
    <mergeCell ref="D5:F5"/>
    <mergeCell ref="A5:A6"/>
  </mergeCells>
  <conditionalFormatting sqref="A7:F34">
    <cfRule type="expression" dxfId="33" priority="2">
      <formula>MOD(ROW(),2)=0</formula>
    </cfRule>
  </conditionalFormatting>
  <conditionalFormatting sqref="F7:F35">
    <cfRule type="expression" dxfId="3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FB5DC9-EA7F-4BAD-B084-E7547AA500AD}">
  <sheetPr codeName="Hoja24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46" t="s">
        <v>75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76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119</v>
      </c>
      <c r="C7" s="203">
        <v>103</v>
      </c>
      <c r="D7" s="203">
        <v>369</v>
      </c>
      <c r="E7" s="203">
        <v>357</v>
      </c>
      <c r="F7" s="204">
        <v>-3.252032520325201</v>
      </c>
      <c r="G7" s="51"/>
    </row>
    <row r="8" spans="1:14" ht="15.6" customHeight="1">
      <c r="A8" s="202" t="s">
        <v>11</v>
      </c>
      <c r="B8" s="203">
        <v>70</v>
      </c>
      <c r="C8" s="203">
        <v>69</v>
      </c>
      <c r="D8" s="203">
        <v>246</v>
      </c>
      <c r="E8" s="203">
        <v>255</v>
      </c>
      <c r="F8" s="204">
        <v>3.658536585365852</v>
      </c>
      <c r="G8" s="20"/>
    </row>
    <row r="9" spans="1:14" ht="15.6" customHeight="1">
      <c r="A9" s="202" t="s">
        <v>8</v>
      </c>
      <c r="B9" s="203">
        <v>140</v>
      </c>
      <c r="C9" s="203">
        <v>122</v>
      </c>
      <c r="D9" s="203">
        <v>525</v>
      </c>
      <c r="E9" s="203">
        <v>421</v>
      </c>
      <c r="F9" s="204">
        <v>-19.80952380952381</v>
      </c>
      <c r="G9" s="20"/>
    </row>
    <row r="10" spans="1:14" ht="15.6" customHeight="1">
      <c r="A10" s="202" t="s">
        <v>10</v>
      </c>
      <c r="B10" s="203">
        <v>69</v>
      </c>
      <c r="C10" s="203">
        <v>74</v>
      </c>
      <c r="D10" s="203">
        <v>245</v>
      </c>
      <c r="E10" s="203">
        <v>263</v>
      </c>
      <c r="F10" s="204">
        <v>7.3469387755102096</v>
      </c>
    </row>
    <row r="11" spans="1:14" ht="15.6" customHeight="1">
      <c r="A11" s="202" t="s">
        <v>9</v>
      </c>
      <c r="B11" s="203">
        <v>2416</v>
      </c>
      <c r="C11" s="203">
        <v>2290</v>
      </c>
      <c r="D11" s="203">
        <v>9364</v>
      </c>
      <c r="E11" s="203">
        <v>9083</v>
      </c>
      <c r="F11" s="204">
        <v>-3.000854335753957</v>
      </c>
    </row>
    <row r="12" spans="1:14" ht="15.6" customHeight="1">
      <c r="A12" s="202" t="s">
        <v>6</v>
      </c>
      <c r="B12" s="203">
        <v>130</v>
      </c>
      <c r="C12" s="203">
        <v>142</v>
      </c>
      <c r="D12" s="203">
        <v>453</v>
      </c>
      <c r="E12" s="203">
        <v>497</v>
      </c>
      <c r="F12" s="204">
        <v>9.7130242825607098</v>
      </c>
    </row>
    <row r="13" spans="1:14" ht="15.6" customHeight="1">
      <c r="A13" s="202" t="s">
        <v>175</v>
      </c>
      <c r="B13" s="203">
        <v>3741</v>
      </c>
      <c r="C13" s="203">
        <v>3373</v>
      </c>
      <c r="D13" s="203">
        <v>12583</v>
      </c>
      <c r="E13" s="203">
        <v>12230</v>
      </c>
      <c r="F13" s="204">
        <v>-2.805372327743783</v>
      </c>
    </row>
    <row r="14" spans="1:14" ht="15.6" customHeight="1">
      <c r="A14" s="202" t="s">
        <v>148</v>
      </c>
      <c r="B14" s="203">
        <v>701</v>
      </c>
      <c r="C14" s="203">
        <v>719</v>
      </c>
      <c r="D14" s="203">
        <v>2642</v>
      </c>
      <c r="E14" s="203">
        <v>2499</v>
      </c>
      <c r="F14" s="204">
        <v>-5.4125662376987123</v>
      </c>
    </row>
    <row r="15" spans="1:14" ht="15.6" customHeight="1">
      <c r="A15" s="202" t="s">
        <v>145</v>
      </c>
      <c r="B15" s="203">
        <v>244</v>
      </c>
      <c r="C15" s="203">
        <v>209</v>
      </c>
      <c r="D15" s="203">
        <v>837</v>
      </c>
      <c r="E15" s="203">
        <v>831</v>
      </c>
      <c r="F15" s="204">
        <v>-0.71684587813619771</v>
      </c>
    </row>
    <row r="16" spans="1:14" ht="15.6" customHeight="1">
      <c r="A16" s="202" t="s">
        <v>144</v>
      </c>
      <c r="B16" s="203">
        <v>203</v>
      </c>
      <c r="C16" s="203">
        <v>166</v>
      </c>
      <c r="D16" s="203">
        <v>676</v>
      </c>
      <c r="E16" s="203">
        <v>659</v>
      </c>
      <c r="F16" s="204">
        <v>-2.514792899408278</v>
      </c>
      <c r="G16" s="15"/>
    </row>
    <row r="17" spans="1:7" ht="15.6" customHeight="1">
      <c r="A17" s="202" t="s">
        <v>150</v>
      </c>
      <c r="B17" s="203">
        <v>122</v>
      </c>
      <c r="C17" s="203">
        <v>112</v>
      </c>
      <c r="D17" s="203">
        <v>432</v>
      </c>
      <c r="E17" s="203">
        <v>422</v>
      </c>
      <c r="F17" s="204">
        <v>-2.31481481481481</v>
      </c>
      <c r="G17" s="16"/>
    </row>
    <row r="18" spans="1:7" ht="15.6" customHeight="1">
      <c r="A18" s="202" t="s">
        <v>147</v>
      </c>
      <c r="B18" s="203">
        <v>831</v>
      </c>
      <c r="C18" s="203">
        <v>831</v>
      </c>
      <c r="D18" s="203">
        <v>3231</v>
      </c>
      <c r="E18" s="203">
        <v>3280</v>
      </c>
      <c r="F18" s="204">
        <v>1.5165583410708761</v>
      </c>
    </row>
    <row r="19" spans="1:7" ht="15.6" customHeight="1">
      <c r="A19" s="202" t="s">
        <v>143</v>
      </c>
      <c r="B19" s="203">
        <v>73</v>
      </c>
      <c r="C19" s="203">
        <v>90</v>
      </c>
      <c r="D19" s="203">
        <v>271</v>
      </c>
      <c r="E19" s="203">
        <v>278</v>
      </c>
      <c r="F19" s="204">
        <v>2.583025830258308</v>
      </c>
    </row>
    <row r="20" spans="1:7" ht="15.6" customHeight="1">
      <c r="A20" s="202" t="s">
        <v>142</v>
      </c>
      <c r="B20" s="203">
        <v>103</v>
      </c>
      <c r="C20" s="203">
        <v>107</v>
      </c>
      <c r="D20" s="203">
        <v>359</v>
      </c>
      <c r="E20" s="203">
        <v>380</v>
      </c>
      <c r="F20" s="204">
        <v>5.8495821727019433</v>
      </c>
    </row>
    <row r="21" spans="1:7" ht="15.6" customHeight="1">
      <c r="A21" s="202" t="s">
        <v>149</v>
      </c>
      <c r="B21" s="203">
        <v>198</v>
      </c>
      <c r="C21" s="203">
        <v>202</v>
      </c>
      <c r="D21" s="203">
        <v>770</v>
      </c>
      <c r="E21" s="203">
        <v>721</v>
      </c>
      <c r="F21" s="204">
        <v>-6.3636363636363598</v>
      </c>
    </row>
    <row r="22" spans="1:7" ht="15.6" customHeight="1">
      <c r="A22" s="202" t="s">
        <v>146</v>
      </c>
      <c r="B22" s="203">
        <v>1172</v>
      </c>
      <c r="C22" s="203">
        <v>1309</v>
      </c>
      <c r="D22" s="203">
        <v>4445</v>
      </c>
      <c r="E22" s="203">
        <v>5068</v>
      </c>
      <c r="F22" s="204">
        <v>14.015748031496059</v>
      </c>
    </row>
    <row r="23" spans="1:7" ht="15.6" customHeight="1">
      <c r="A23" s="202" t="s">
        <v>165</v>
      </c>
      <c r="B23" s="203">
        <v>145</v>
      </c>
      <c r="C23" s="203">
        <v>133</v>
      </c>
      <c r="D23" s="203">
        <v>491</v>
      </c>
      <c r="E23" s="203">
        <v>397</v>
      </c>
      <c r="F23" s="204">
        <v>-19.144602851323821</v>
      </c>
    </row>
    <row r="24" spans="1:7" ht="15.6" customHeight="1">
      <c r="A24" s="202" t="s">
        <v>141</v>
      </c>
      <c r="B24" s="203">
        <v>46</v>
      </c>
      <c r="C24" s="203">
        <v>41</v>
      </c>
      <c r="D24" s="203">
        <v>158</v>
      </c>
      <c r="E24" s="203">
        <v>157</v>
      </c>
      <c r="F24" s="204">
        <v>-0.63291139240506322</v>
      </c>
    </row>
    <row r="25" spans="1:7" ht="15.6" customHeight="1">
      <c r="A25" s="202" t="s">
        <v>140</v>
      </c>
      <c r="B25" s="203">
        <v>99</v>
      </c>
      <c r="C25" s="203">
        <v>61</v>
      </c>
      <c r="D25" s="203">
        <v>379</v>
      </c>
      <c r="E25" s="203">
        <v>242</v>
      </c>
      <c r="F25" s="204">
        <v>-36.147757255936668</v>
      </c>
    </row>
    <row r="26" spans="1:7" ht="15.6" customHeight="1">
      <c r="A26" s="202" t="s">
        <v>152</v>
      </c>
      <c r="B26" s="203">
        <v>84</v>
      </c>
      <c r="C26" s="203">
        <v>76</v>
      </c>
      <c r="D26" s="203">
        <v>307</v>
      </c>
      <c r="E26" s="203">
        <v>278</v>
      </c>
      <c r="F26" s="204">
        <v>-9.4462540716612438</v>
      </c>
    </row>
    <row r="27" spans="1:7" ht="15.6" customHeight="1">
      <c r="A27" s="202" t="s">
        <v>173</v>
      </c>
      <c r="B27" s="203">
        <v>81</v>
      </c>
      <c r="C27" s="203">
        <v>74</v>
      </c>
      <c r="D27" s="203">
        <v>287</v>
      </c>
      <c r="E27" s="203">
        <v>296</v>
      </c>
      <c r="F27" s="204">
        <v>3.1358885017421589</v>
      </c>
    </row>
    <row r="28" spans="1:7" ht="15.6" customHeight="1">
      <c r="A28" s="202" t="s">
        <v>177</v>
      </c>
      <c r="B28" s="203">
        <v>1429</v>
      </c>
      <c r="C28" s="203">
        <v>1524</v>
      </c>
      <c r="D28" s="203">
        <v>5639</v>
      </c>
      <c r="E28" s="203">
        <v>6006</v>
      </c>
      <c r="F28" s="204">
        <v>6.508246142933146</v>
      </c>
    </row>
    <row r="29" spans="1:7" ht="15.6" customHeight="1">
      <c r="A29" s="202" t="s">
        <v>178</v>
      </c>
      <c r="B29" s="203">
        <v>129</v>
      </c>
      <c r="C29" s="203">
        <v>131</v>
      </c>
      <c r="D29" s="203">
        <v>486</v>
      </c>
      <c r="E29" s="203">
        <v>496</v>
      </c>
      <c r="F29" s="204">
        <v>2.057613168724274</v>
      </c>
    </row>
    <row r="30" spans="1:7" ht="15.6" customHeight="1">
      <c r="A30" s="202" t="s">
        <v>179</v>
      </c>
      <c r="B30" s="203">
        <v>93</v>
      </c>
      <c r="C30" s="203">
        <v>90</v>
      </c>
      <c r="D30" s="203">
        <v>301</v>
      </c>
      <c r="E30" s="203">
        <v>304</v>
      </c>
      <c r="F30" s="204">
        <v>0.99667774086378813</v>
      </c>
    </row>
    <row r="31" spans="1:7" ht="15.6" customHeight="1">
      <c r="A31" s="202" t="s">
        <v>180</v>
      </c>
      <c r="B31" s="203">
        <v>194</v>
      </c>
      <c r="C31" s="203">
        <v>202</v>
      </c>
      <c r="D31" s="203">
        <v>750</v>
      </c>
      <c r="E31" s="203">
        <v>707</v>
      </c>
      <c r="F31" s="204">
        <v>-5.7333333333333343</v>
      </c>
    </row>
    <row r="32" spans="1:7" ht="15.6" customHeight="1">
      <c r="A32" s="202" t="s">
        <v>181</v>
      </c>
      <c r="B32" s="203">
        <v>659</v>
      </c>
      <c r="C32" s="203">
        <v>652</v>
      </c>
      <c r="D32" s="203">
        <v>2453</v>
      </c>
      <c r="E32" s="203">
        <v>2327</v>
      </c>
      <c r="F32" s="204">
        <v>-5.1365674684060281</v>
      </c>
    </row>
    <row r="33" spans="1:6" ht="15.6" customHeight="1">
      <c r="A33" s="202" t="s">
        <v>182</v>
      </c>
      <c r="B33" s="203">
        <v>157</v>
      </c>
      <c r="C33" s="203">
        <v>149</v>
      </c>
      <c r="D33" s="203">
        <v>608</v>
      </c>
      <c r="E33" s="203">
        <v>528</v>
      </c>
      <c r="F33" s="204">
        <v>-13.15789473684211</v>
      </c>
    </row>
    <row r="34" spans="1:6" ht="15.6" customHeight="1">
      <c r="A34" s="202" t="s">
        <v>183</v>
      </c>
      <c r="B34" s="203">
        <v>33</v>
      </c>
      <c r="C34" s="203">
        <v>31</v>
      </c>
      <c r="D34" s="203">
        <v>125</v>
      </c>
      <c r="E34" s="203">
        <v>123</v>
      </c>
      <c r="F34" s="204">
        <v>-1.5999999999999941</v>
      </c>
    </row>
    <row r="35" spans="1:6" ht="15.6" customHeight="1">
      <c r="A35" s="170" t="s">
        <v>153</v>
      </c>
      <c r="B35" s="90">
        <f>SUM(B7:B34)</f>
        <v>13481</v>
      </c>
      <c r="C35" s="91">
        <f>SUM(C7:C34)</f>
        <v>13082</v>
      </c>
      <c r="D35" s="192">
        <f>SUM(D7:D34)</f>
        <v>49432</v>
      </c>
      <c r="E35" s="92">
        <f>SUM(E7:E34)</f>
        <v>49105</v>
      </c>
      <c r="F35" s="154">
        <f>E35*100/D35-100</f>
        <v>-0.66151480822139774</v>
      </c>
    </row>
    <row r="36" spans="1:6" ht="15.6" customHeight="1">
      <c r="A36" s="87" t="s">
        <v>77</v>
      </c>
      <c r="B36" s="86"/>
      <c r="D36" s="27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31" priority="2">
      <formula>MOD(ROW(),2)=0</formula>
    </cfRule>
  </conditionalFormatting>
  <conditionalFormatting sqref="F7:F35">
    <cfRule type="expression" dxfId="3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4E0120-D50A-41D1-95E6-4C167E731C59}">
  <sheetPr codeName="Hoja25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46" t="s">
        <v>74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78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3316704</v>
      </c>
      <c r="C7" s="203">
        <v>3763500</v>
      </c>
      <c r="D7" s="203">
        <v>7901918</v>
      </c>
      <c r="E7" s="203">
        <v>9044014</v>
      </c>
      <c r="F7" s="204">
        <v>14.453402325865699</v>
      </c>
      <c r="G7" s="51"/>
    </row>
    <row r="8" spans="1:14" ht="15.6" customHeight="1">
      <c r="A8" s="202" t="s">
        <v>11</v>
      </c>
      <c r="B8" s="203">
        <v>2089269</v>
      </c>
      <c r="C8" s="203">
        <v>1738344</v>
      </c>
      <c r="D8" s="203">
        <v>4159661</v>
      </c>
      <c r="E8" s="203">
        <v>4126247</v>
      </c>
      <c r="F8" s="204">
        <v>-0.80328661398128542</v>
      </c>
      <c r="G8" s="20"/>
    </row>
    <row r="9" spans="1:14" ht="15.6" customHeight="1">
      <c r="A9" s="202" t="s">
        <v>8</v>
      </c>
      <c r="B9" s="203">
        <v>2327011</v>
      </c>
      <c r="C9" s="203">
        <v>2030454</v>
      </c>
      <c r="D9" s="203">
        <v>8488984</v>
      </c>
      <c r="E9" s="203">
        <v>7346418</v>
      </c>
      <c r="F9" s="204">
        <v>-13.45939631880564</v>
      </c>
      <c r="G9" s="20"/>
    </row>
    <row r="10" spans="1:14" ht="15.6" customHeight="1">
      <c r="A10" s="202" t="s">
        <v>10</v>
      </c>
      <c r="B10" s="203">
        <v>579461</v>
      </c>
      <c r="C10" s="203">
        <v>450188</v>
      </c>
      <c r="D10" s="203">
        <v>1966130</v>
      </c>
      <c r="E10" s="203">
        <v>1846711</v>
      </c>
      <c r="F10" s="204">
        <v>-6.0738099718736853</v>
      </c>
    </row>
    <row r="11" spans="1:14" ht="15.6" customHeight="1">
      <c r="A11" s="202" t="s">
        <v>9</v>
      </c>
      <c r="B11" s="203">
        <v>46475433</v>
      </c>
      <c r="C11" s="203">
        <v>42351679</v>
      </c>
      <c r="D11" s="203">
        <v>181068735</v>
      </c>
      <c r="E11" s="203">
        <v>171749150</v>
      </c>
      <c r="F11" s="204">
        <v>-5.146987413370951</v>
      </c>
    </row>
    <row r="12" spans="1:14" ht="15.6" customHeight="1">
      <c r="A12" s="202" t="s">
        <v>6</v>
      </c>
      <c r="B12" s="203">
        <v>3994913</v>
      </c>
      <c r="C12" s="203">
        <v>4204034</v>
      </c>
      <c r="D12" s="203">
        <v>10017691</v>
      </c>
      <c r="E12" s="203">
        <v>9984136</v>
      </c>
      <c r="F12" s="204">
        <v>-0.33495742681621721</v>
      </c>
    </row>
    <row r="13" spans="1:14" ht="15.6" customHeight="1">
      <c r="A13" s="202" t="s">
        <v>175</v>
      </c>
      <c r="B13" s="203">
        <v>22129407</v>
      </c>
      <c r="C13" s="203">
        <v>24386250</v>
      </c>
      <c r="D13" s="203">
        <v>74098805</v>
      </c>
      <c r="E13" s="203">
        <v>73716607</v>
      </c>
      <c r="F13" s="204">
        <v>-0.51579509278185753</v>
      </c>
    </row>
    <row r="14" spans="1:14" ht="15.6" customHeight="1">
      <c r="A14" s="202" t="s">
        <v>148</v>
      </c>
      <c r="B14" s="203">
        <v>30767991</v>
      </c>
      <c r="C14" s="203">
        <v>32883369</v>
      </c>
      <c r="D14" s="203">
        <v>105659684</v>
      </c>
      <c r="E14" s="203">
        <v>104961981</v>
      </c>
      <c r="F14" s="204">
        <v>-0.6603303867537561</v>
      </c>
    </row>
    <row r="15" spans="1:14" ht="15.6" customHeight="1">
      <c r="A15" s="202" t="s">
        <v>145</v>
      </c>
      <c r="B15" s="203">
        <v>5608259</v>
      </c>
      <c r="C15" s="203">
        <v>4453867</v>
      </c>
      <c r="D15" s="203">
        <v>17322607</v>
      </c>
      <c r="E15" s="203">
        <v>16410856</v>
      </c>
      <c r="F15" s="204">
        <v>-5.2633590313513423</v>
      </c>
    </row>
    <row r="16" spans="1:14" ht="15.6" customHeight="1">
      <c r="A16" s="202" t="s">
        <v>144</v>
      </c>
      <c r="B16" s="203">
        <v>4766458</v>
      </c>
      <c r="C16" s="203">
        <v>3985778</v>
      </c>
      <c r="D16" s="203">
        <v>14612372</v>
      </c>
      <c r="E16" s="203">
        <v>14642866</v>
      </c>
      <c r="F16" s="204">
        <v>0.2086861736068642</v>
      </c>
      <c r="G16" s="15"/>
    </row>
    <row r="17" spans="1:7" ht="15.6" customHeight="1">
      <c r="A17" s="202" t="s">
        <v>150</v>
      </c>
      <c r="B17" s="203">
        <v>1771209</v>
      </c>
      <c r="C17" s="203">
        <v>1642668</v>
      </c>
      <c r="D17" s="203">
        <v>6199535</v>
      </c>
      <c r="E17" s="203">
        <v>6407464</v>
      </c>
      <c r="F17" s="204">
        <v>3.353945094269164</v>
      </c>
      <c r="G17" s="16"/>
    </row>
    <row r="18" spans="1:7" ht="15.6" customHeight="1">
      <c r="A18" s="202" t="s">
        <v>147</v>
      </c>
      <c r="B18" s="203">
        <v>7304898</v>
      </c>
      <c r="C18" s="203">
        <v>6129634</v>
      </c>
      <c r="D18" s="203">
        <v>22822541</v>
      </c>
      <c r="E18" s="203">
        <v>23677169</v>
      </c>
      <c r="F18" s="204">
        <v>3.7446662928549448</v>
      </c>
    </row>
    <row r="19" spans="1:7" ht="15.6" customHeight="1">
      <c r="A19" s="202" t="s">
        <v>143</v>
      </c>
      <c r="B19" s="203">
        <v>870274</v>
      </c>
      <c r="C19" s="203">
        <v>1917291</v>
      </c>
      <c r="D19" s="203">
        <v>3671119</v>
      </c>
      <c r="E19" s="203">
        <v>4892997</v>
      </c>
      <c r="F19" s="204">
        <v>33.283530171590741</v>
      </c>
    </row>
    <row r="20" spans="1:7" ht="15.6" customHeight="1">
      <c r="A20" s="202" t="s">
        <v>142</v>
      </c>
      <c r="B20" s="203">
        <v>1905839</v>
      </c>
      <c r="C20" s="203">
        <v>2154968</v>
      </c>
      <c r="D20" s="203">
        <v>6003572</v>
      </c>
      <c r="E20" s="203">
        <v>6337072</v>
      </c>
      <c r="F20" s="204">
        <v>5.5550262410445006</v>
      </c>
    </row>
    <row r="21" spans="1:7" ht="15.6" customHeight="1">
      <c r="A21" s="202" t="s">
        <v>149</v>
      </c>
      <c r="B21" s="203">
        <v>3928547</v>
      </c>
      <c r="C21" s="203">
        <v>3960325</v>
      </c>
      <c r="D21" s="203">
        <v>14316338</v>
      </c>
      <c r="E21" s="203">
        <v>13108539</v>
      </c>
      <c r="F21" s="204">
        <v>-8.4365079952708584</v>
      </c>
    </row>
    <row r="22" spans="1:7" ht="15.6" customHeight="1">
      <c r="A22" s="202" t="s">
        <v>146</v>
      </c>
      <c r="B22" s="203">
        <v>28163391</v>
      </c>
      <c r="C22" s="203">
        <v>31464696</v>
      </c>
      <c r="D22" s="203">
        <v>108241185</v>
      </c>
      <c r="E22" s="203">
        <v>126838962</v>
      </c>
      <c r="F22" s="204">
        <v>17.18179360286938</v>
      </c>
    </row>
    <row r="23" spans="1:7" ht="15.6" customHeight="1">
      <c r="A23" s="202" t="s">
        <v>165</v>
      </c>
      <c r="B23" s="203">
        <v>6191505</v>
      </c>
      <c r="C23" s="203">
        <v>6754241</v>
      </c>
      <c r="D23" s="203">
        <v>16187090</v>
      </c>
      <c r="E23" s="203">
        <v>18841637</v>
      </c>
      <c r="F23" s="204">
        <v>16.399161306942759</v>
      </c>
    </row>
    <row r="24" spans="1:7" ht="15.6" customHeight="1">
      <c r="A24" s="202" t="s">
        <v>141</v>
      </c>
      <c r="B24" s="203">
        <v>304199</v>
      </c>
      <c r="C24" s="203">
        <v>224555</v>
      </c>
      <c r="D24" s="203">
        <v>1095862</v>
      </c>
      <c r="E24" s="203">
        <v>1064961</v>
      </c>
      <c r="F24" s="204">
        <v>-2.819789353038971</v>
      </c>
    </row>
    <row r="25" spans="1:7" ht="15.6" customHeight="1">
      <c r="A25" s="202" t="s">
        <v>140</v>
      </c>
      <c r="B25" s="203">
        <v>2874211</v>
      </c>
      <c r="C25" s="203">
        <v>1678387</v>
      </c>
      <c r="D25" s="203">
        <v>10861145</v>
      </c>
      <c r="E25" s="203">
        <v>6823711</v>
      </c>
      <c r="F25" s="204">
        <v>-37.173189382887351</v>
      </c>
    </row>
    <row r="26" spans="1:7" ht="15.6" customHeight="1">
      <c r="A26" s="202" t="s">
        <v>152</v>
      </c>
      <c r="B26" s="203">
        <v>1465156</v>
      </c>
      <c r="C26" s="203">
        <v>1402056</v>
      </c>
      <c r="D26" s="203">
        <v>4307113</v>
      </c>
      <c r="E26" s="203">
        <v>4703126</v>
      </c>
      <c r="F26" s="204">
        <v>9.1943954105685179</v>
      </c>
    </row>
    <row r="27" spans="1:7" ht="15.6" customHeight="1">
      <c r="A27" s="202" t="s">
        <v>173</v>
      </c>
      <c r="B27" s="203">
        <v>564392</v>
      </c>
      <c r="C27" s="203">
        <v>632929</v>
      </c>
      <c r="D27" s="203">
        <v>2297676</v>
      </c>
      <c r="E27" s="203">
        <v>2280759</v>
      </c>
      <c r="F27" s="204">
        <v>-0.73626568759041788</v>
      </c>
    </row>
    <row r="28" spans="1:7" ht="15.6" customHeight="1">
      <c r="A28" s="202" t="s">
        <v>177</v>
      </c>
      <c r="B28" s="203">
        <v>20047375</v>
      </c>
      <c r="C28" s="203">
        <v>21116767</v>
      </c>
      <c r="D28" s="203">
        <v>78702598</v>
      </c>
      <c r="E28" s="203">
        <v>85718929</v>
      </c>
      <c r="F28" s="204">
        <v>8.9149928697398337</v>
      </c>
    </row>
    <row r="29" spans="1:7" ht="15.6" customHeight="1">
      <c r="A29" s="202" t="s">
        <v>178</v>
      </c>
      <c r="B29" s="203">
        <v>2590188</v>
      </c>
      <c r="C29" s="203">
        <v>2773690</v>
      </c>
      <c r="D29" s="203">
        <v>9504257</v>
      </c>
      <c r="E29" s="203">
        <v>9152655</v>
      </c>
      <c r="F29" s="204">
        <v>-3.6994159564498261</v>
      </c>
    </row>
    <row r="30" spans="1:7" ht="15.6" customHeight="1">
      <c r="A30" s="202" t="s">
        <v>179</v>
      </c>
      <c r="B30" s="203">
        <v>595179</v>
      </c>
      <c r="C30" s="203">
        <v>551339</v>
      </c>
      <c r="D30" s="203">
        <v>1850315</v>
      </c>
      <c r="E30" s="203">
        <v>1900315</v>
      </c>
      <c r="F30" s="204">
        <v>2.7022425911263781</v>
      </c>
    </row>
    <row r="31" spans="1:7" ht="15.6" customHeight="1">
      <c r="A31" s="202" t="s">
        <v>180</v>
      </c>
      <c r="B31" s="203">
        <v>3846313</v>
      </c>
      <c r="C31" s="203">
        <v>4086816</v>
      </c>
      <c r="D31" s="203">
        <v>14331611</v>
      </c>
      <c r="E31" s="203">
        <v>14201237</v>
      </c>
      <c r="F31" s="204">
        <v>-0.90969535804453017</v>
      </c>
    </row>
    <row r="32" spans="1:7" ht="15.6" customHeight="1">
      <c r="A32" s="202" t="s">
        <v>181</v>
      </c>
      <c r="B32" s="203">
        <v>26876238</v>
      </c>
      <c r="C32" s="203">
        <v>27772257</v>
      </c>
      <c r="D32" s="203">
        <v>95451180</v>
      </c>
      <c r="E32" s="203">
        <v>93369641</v>
      </c>
      <c r="F32" s="204">
        <v>-2.180736791310494</v>
      </c>
    </row>
    <row r="33" spans="1:6" ht="15.6" customHeight="1">
      <c r="A33" s="202" t="s">
        <v>182</v>
      </c>
      <c r="B33" s="203">
        <v>4005657</v>
      </c>
      <c r="C33" s="203">
        <v>4704918</v>
      </c>
      <c r="D33" s="203">
        <v>13846656</v>
      </c>
      <c r="E33" s="203">
        <v>14647704</v>
      </c>
      <c r="F33" s="204">
        <v>5.7851368590365837</v>
      </c>
    </row>
    <row r="34" spans="1:6" ht="15.6" customHeight="1">
      <c r="A34" s="202" t="s">
        <v>183</v>
      </c>
      <c r="B34" s="203">
        <v>288563</v>
      </c>
      <c r="C34" s="203">
        <v>248099</v>
      </c>
      <c r="D34" s="203">
        <v>929016</v>
      </c>
      <c r="E34" s="203">
        <v>911834</v>
      </c>
      <c r="F34" s="204">
        <v>-1.849483754854603</v>
      </c>
    </row>
    <row r="35" spans="1:6" ht="15.6" customHeight="1">
      <c r="A35" s="170" t="s">
        <v>153</v>
      </c>
      <c r="B35" s="90">
        <f>SUM(B7:B34)</f>
        <v>235648040</v>
      </c>
      <c r="C35" s="91">
        <f>SUM(C7:C34)</f>
        <v>239463099</v>
      </c>
      <c r="D35" s="192">
        <f>SUM(D7:D34)</f>
        <v>835915396</v>
      </c>
      <c r="E35" s="92">
        <f>SUM(E7:E34)</f>
        <v>848707698</v>
      </c>
      <c r="F35" s="154">
        <f>E35*100/D35-100</f>
        <v>1.5303345363912939</v>
      </c>
    </row>
    <row r="36" spans="1:6" ht="15.6" customHeight="1">
      <c r="A36" s="87" t="s">
        <v>77</v>
      </c>
      <c r="B36" s="86"/>
      <c r="D36" s="27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29" priority="2">
      <formula>MOD(ROW(),2)=0</formula>
    </cfRule>
  </conditionalFormatting>
  <conditionalFormatting sqref="F7:F35">
    <cfRule type="expression" dxfId="2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5992E0-FFFF-4F23-BFDC-22EB58FEB14A}">
  <sheetPr codeName="Hoja26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46" t="s">
        <v>79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76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16</v>
      </c>
      <c r="C7" s="203">
        <v>24</v>
      </c>
      <c r="D7" s="203">
        <v>27</v>
      </c>
      <c r="E7" s="203">
        <v>37</v>
      </c>
      <c r="F7" s="204">
        <v>37.037037037037038</v>
      </c>
      <c r="G7" s="51"/>
    </row>
    <row r="8" spans="1:14" ht="15.6" customHeight="1">
      <c r="A8" s="202" t="s">
        <v>11</v>
      </c>
      <c r="B8" s="203">
        <v>17</v>
      </c>
      <c r="C8" s="203">
        <v>14</v>
      </c>
      <c r="D8" s="203">
        <v>20</v>
      </c>
      <c r="E8" s="203">
        <v>18</v>
      </c>
      <c r="F8" s="204">
        <v>-10</v>
      </c>
      <c r="G8" s="20"/>
    </row>
    <row r="9" spans="1:14" ht="15.6" customHeight="1">
      <c r="A9" s="202" t="s">
        <v>8</v>
      </c>
      <c r="B9" s="203">
        <v>3</v>
      </c>
      <c r="C9" s="203">
        <v>7</v>
      </c>
      <c r="D9" s="203">
        <v>3</v>
      </c>
      <c r="E9" s="203">
        <v>8</v>
      </c>
      <c r="F9" s="204">
        <v>166.66666666666671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0</v>
      </c>
      <c r="C11" s="203">
        <v>0</v>
      </c>
      <c r="D11" s="203">
        <v>0</v>
      </c>
      <c r="E11" s="203">
        <v>0</v>
      </c>
      <c r="F11" s="204" t="s">
        <v>151</v>
      </c>
    </row>
    <row r="12" spans="1:14" ht="15.6" customHeight="1">
      <c r="A12" s="202" t="s">
        <v>6</v>
      </c>
      <c r="B12" s="203">
        <v>39</v>
      </c>
      <c r="C12" s="203">
        <v>47</v>
      </c>
      <c r="D12" s="203">
        <v>71</v>
      </c>
      <c r="E12" s="203">
        <v>84</v>
      </c>
      <c r="F12" s="204">
        <v>18.30985915492958</v>
      </c>
    </row>
    <row r="13" spans="1:14" ht="15.6" customHeight="1">
      <c r="A13" s="202" t="s">
        <v>175</v>
      </c>
      <c r="B13" s="203">
        <v>71</v>
      </c>
      <c r="C13" s="203">
        <v>93</v>
      </c>
      <c r="D13" s="203">
        <v>116</v>
      </c>
      <c r="E13" s="203">
        <v>140</v>
      </c>
      <c r="F13" s="204">
        <v>20.68965517241379</v>
      </c>
    </row>
    <row r="14" spans="1:14" ht="15.6" customHeight="1">
      <c r="A14" s="202" t="s">
        <v>148</v>
      </c>
      <c r="B14" s="203">
        <v>79</v>
      </c>
      <c r="C14" s="203">
        <v>101</v>
      </c>
      <c r="D14" s="203">
        <v>144</v>
      </c>
      <c r="E14" s="203">
        <v>175</v>
      </c>
      <c r="F14" s="204">
        <v>21.527777777777771</v>
      </c>
    </row>
    <row r="15" spans="1:14" ht="15.6" customHeight="1">
      <c r="A15" s="202" t="s">
        <v>145</v>
      </c>
      <c r="B15" s="203">
        <v>6</v>
      </c>
      <c r="C15" s="203">
        <v>5</v>
      </c>
      <c r="D15" s="203">
        <v>6</v>
      </c>
      <c r="E15" s="203">
        <v>7</v>
      </c>
      <c r="F15" s="204">
        <v>16.666666666666671</v>
      </c>
    </row>
    <row r="16" spans="1:14" ht="15.6" customHeight="1">
      <c r="A16" s="202" t="s">
        <v>144</v>
      </c>
      <c r="B16" s="203">
        <v>26</v>
      </c>
      <c r="C16" s="203">
        <v>27</v>
      </c>
      <c r="D16" s="203">
        <v>30</v>
      </c>
      <c r="E16" s="203">
        <v>43</v>
      </c>
      <c r="F16" s="204">
        <v>43.333333333333343</v>
      </c>
      <c r="G16" s="15"/>
    </row>
    <row r="17" spans="1:7" ht="15.6" customHeight="1">
      <c r="A17" s="202" t="s">
        <v>150</v>
      </c>
      <c r="B17" s="203">
        <v>1</v>
      </c>
      <c r="C17" s="203">
        <v>0</v>
      </c>
      <c r="D17" s="203">
        <v>1</v>
      </c>
      <c r="E17" s="203">
        <v>0</v>
      </c>
      <c r="F17" s="204">
        <v>-100</v>
      </c>
      <c r="G17" s="16"/>
    </row>
    <row r="18" spans="1:7" ht="15.6" customHeight="1">
      <c r="A18" s="202" t="s">
        <v>147</v>
      </c>
      <c r="B18" s="203">
        <v>1</v>
      </c>
      <c r="C18" s="203">
        <v>3</v>
      </c>
      <c r="D18" s="203">
        <v>1</v>
      </c>
      <c r="E18" s="203">
        <v>5</v>
      </c>
      <c r="F18" s="204">
        <v>400</v>
      </c>
    </row>
    <row r="19" spans="1:7" ht="15.6" customHeight="1">
      <c r="A19" s="202" t="s">
        <v>143</v>
      </c>
      <c r="B19" s="203">
        <v>2</v>
      </c>
      <c r="C19" s="203">
        <v>3</v>
      </c>
      <c r="D19" s="203">
        <v>3</v>
      </c>
      <c r="E19" s="203">
        <v>3</v>
      </c>
      <c r="F19" s="204">
        <v>0</v>
      </c>
    </row>
    <row r="20" spans="1:7" ht="15.6" customHeight="1">
      <c r="A20" s="202" t="s">
        <v>142</v>
      </c>
      <c r="B20" s="203">
        <v>3</v>
      </c>
      <c r="C20" s="203">
        <v>6</v>
      </c>
      <c r="D20" s="203">
        <v>3</v>
      </c>
      <c r="E20" s="203">
        <v>6</v>
      </c>
      <c r="F20" s="204">
        <v>100</v>
      </c>
    </row>
    <row r="21" spans="1:7" ht="15.6" customHeight="1">
      <c r="A21" s="202" t="s">
        <v>149</v>
      </c>
      <c r="B21" s="203">
        <v>2</v>
      </c>
      <c r="C21" s="203">
        <v>0</v>
      </c>
      <c r="D21" s="203">
        <v>2</v>
      </c>
      <c r="E21" s="203">
        <v>1</v>
      </c>
      <c r="F21" s="204">
        <v>-50</v>
      </c>
    </row>
    <row r="22" spans="1:7" ht="15.6" customHeight="1">
      <c r="A22" s="202" t="s">
        <v>146</v>
      </c>
      <c r="B22" s="203">
        <v>87</v>
      </c>
      <c r="C22" s="203">
        <v>94</v>
      </c>
      <c r="D22" s="203">
        <v>314</v>
      </c>
      <c r="E22" s="203">
        <v>435</v>
      </c>
      <c r="F22" s="204">
        <v>38.535031847133752</v>
      </c>
    </row>
    <row r="23" spans="1:7" ht="15.6" customHeight="1">
      <c r="A23" s="202" t="s">
        <v>165</v>
      </c>
      <c r="B23" s="203">
        <v>44</v>
      </c>
      <c r="C23" s="203">
        <v>57</v>
      </c>
      <c r="D23" s="203">
        <v>54</v>
      </c>
      <c r="E23" s="203">
        <v>87</v>
      </c>
      <c r="F23" s="204">
        <v>61.111111111111107</v>
      </c>
    </row>
    <row r="24" spans="1:7" ht="15.6" customHeight="1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>
      <c r="A25" s="202" t="s">
        <v>140</v>
      </c>
      <c r="B25" s="203">
        <v>3</v>
      </c>
      <c r="C25" s="203">
        <v>2</v>
      </c>
      <c r="D25" s="203">
        <v>4</v>
      </c>
      <c r="E25" s="203">
        <v>4</v>
      </c>
      <c r="F25" s="204">
        <v>0</v>
      </c>
    </row>
    <row r="26" spans="1:7" ht="15.6" customHeight="1">
      <c r="A26" s="202" t="s">
        <v>152</v>
      </c>
      <c r="B26" s="203">
        <v>9</v>
      </c>
      <c r="C26" s="203">
        <v>7</v>
      </c>
      <c r="D26" s="203">
        <v>9</v>
      </c>
      <c r="E26" s="203">
        <v>10</v>
      </c>
      <c r="F26" s="204">
        <v>11.111111111111111</v>
      </c>
    </row>
    <row r="27" spans="1:7" ht="15.6" customHeight="1">
      <c r="A27" s="202" t="s">
        <v>173</v>
      </c>
      <c r="B27" s="203">
        <v>1</v>
      </c>
      <c r="C27" s="203">
        <v>1</v>
      </c>
      <c r="D27" s="203">
        <v>1</v>
      </c>
      <c r="E27" s="203">
        <v>1</v>
      </c>
      <c r="F27" s="204">
        <v>0</v>
      </c>
    </row>
    <row r="28" spans="1:7" ht="15.6" customHeight="1">
      <c r="A28" s="202" t="s">
        <v>177</v>
      </c>
      <c r="B28" s="203">
        <v>76</v>
      </c>
      <c r="C28" s="203">
        <v>101</v>
      </c>
      <c r="D28" s="203">
        <v>264</v>
      </c>
      <c r="E28" s="203">
        <v>377</v>
      </c>
      <c r="F28" s="204">
        <v>42.803030303030312</v>
      </c>
    </row>
    <row r="29" spans="1:7" ht="15.6" customHeight="1">
      <c r="A29" s="202" t="s">
        <v>178</v>
      </c>
      <c r="B29" s="203">
        <v>3</v>
      </c>
      <c r="C29" s="203">
        <v>6</v>
      </c>
      <c r="D29" s="203">
        <v>3</v>
      </c>
      <c r="E29" s="203">
        <v>8</v>
      </c>
      <c r="F29" s="204">
        <v>166.66666666666671</v>
      </c>
    </row>
    <row r="30" spans="1:7" ht="15.6" customHeight="1">
      <c r="A30" s="202" t="s">
        <v>179</v>
      </c>
      <c r="B30" s="203">
        <v>11</v>
      </c>
      <c r="C30" s="203">
        <v>15</v>
      </c>
      <c r="D30" s="203">
        <v>18</v>
      </c>
      <c r="E30" s="203">
        <v>22</v>
      </c>
      <c r="F30" s="204">
        <v>22.222222222222229</v>
      </c>
    </row>
    <row r="31" spans="1:7" ht="15.6" customHeight="1">
      <c r="A31" s="202" t="s">
        <v>180</v>
      </c>
      <c r="B31" s="203">
        <v>10</v>
      </c>
      <c r="C31" s="203">
        <v>7</v>
      </c>
      <c r="D31" s="203">
        <v>10</v>
      </c>
      <c r="E31" s="203">
        <v>7</v>
      </c>
      <c r="F31" s="204">
        <v>-30</v>
      </c>
    </row>
    <row r="32" spans="1:7" ht="15.6" customHeight="1">
      <c r="A32" s="202" t="s">
        <v>181</v>
      </c>
      <c r="B32" s="203">
        <v>38</v>
      </c>
      <c r="C32" s="203">
        <v>43</v>
      </c>
      <c r="D32" s="203">
        <v>58</v>
      </c>
      <c r="E32" s="203">
        <v>70</v>
      </c>
      <c r="F32" s="204">
        <v>20.68965517241379</v>
      </c>
    </row>
    <row r="33" spans="1:6" ht="15.6" customHeight="1">
      <c r="A33" s="202" t="s">
        <v>182</v>
      </c>
      <c r="B33" s="203">
        <v>10</v>
      </c>
      <c r="C33" s="203">
        <v>17</v>
      </c>
      <c r="D33" s="203">
        <v>15</v>
      </c>
      <c r="E33" s="203">
        <v>29</v>
      </c>
      <c r="F33" s="204">
        <v>93.333333333333343</v>
      </c>
    </row>
    <row r="34" spans="1:6" ht="15.6" customHeight="1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>
      <c r="A35" s="170" t="s">
        <v>153</v>
      </c>
      <c r="B35" s="90">
        <f>SUM(B7:B34)</f>
        <v>558</v>
      </c>
      <c r="C35" s="91">
        <f>SUM(C7:C34)</f>
        <v>680</v>
      </c>
      <c r="D35" s="192">
        <f>SUM(D7:D34)</f>
        <v>1177</v>
      </c>
      <c r="E35" s="192">
        <f>SUM(E7:E34)</f>
        <v>1577</v>
      </c>
      <c r="F35" s="154">
        <f>E35*100/D35-100</f>
        <v>33.984706881903151</v>
      </c>
    </row>
    <row r="36" spans="1:6" ht="15.6" customHeight="1">
      <c r="A36" s="87" t="s">
        <v>161</v>
      </c>
      <c r="B36" s="86"/>
      <c r="D36" s="27"/>
      <c r="F36" s="37"/>
    </row>
  </sheetData>
  <mergeCells count="3">
    <mergeCell ref="B5:C5"/>
    <mergeCell ref="D5:F5"/>
    <mergeCell ref="A5:A6"/>
  </mergeCells>
  <conditionalFormatting sqref="A7:F34">
    <cfRule type="expression" dxfId="27" priority="2">
      <formula>MOD(ROW(),2)=0</formula>
    </cfRule>
  </conditionalFormatting>
  <conditionalFormatting sqref="F7:F35">
    <cfRule type="expression" dxfId="2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D11FA-7518-4F9D-BD62-06E6C4A64229}">
  <sheetPr codeName="Hoja27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46" t="s">
        <v>81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76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41323</v>
      </c>
      <c r="C7" s="203">
        <v>60979</v>
      </c>
      <c r="D7" s="203">
        <v>68420</v>
      </c>
      <c r="E7" s="203">
        <v>99447</v>
      </c>
      <c r="F7" s="204">
        <v>45.347851505407789</v>
      </c>
      <c r="G7" s="51"/>
    </row>
    <row r="8" spans="1:14" ht="15.6" customHeight="1">
      <c r="A8" s="202" t="s">
        <v>11</v>
      </c>
      <c r="B8" s="203">
        <v>41547</v>
      </c>
      <c r="C8" s="203">
        <v>41427</v>
      </c>
      <c r="D8" s="203">
        <v>71195</v>
      </c>
      <c r="E8" s="203">
        <v>78569</v>
      </c>
      <c r="F8" s="204">
        <v>10.357468923379461</v>
      </c>
      <c r="G8" s="20"/>
    </row>
    <row r="9" spans="1:14" ht="15.6" customHeight="1">
      <c r="A9" s="202" t="s">
        <v>8</v>
      </c>
      <c r="B9" s="203">
        <v>28669</v>
      </c>
      <c r="C9" s="203">
        <v>43759</v>
      </c>
      <c r="D9" s="203">
        <v>123421</v>
      </c>
      <c r="E9" s="203">
        <v>130362</v>
      </c>
      <c r="F9" s="204">
        <v>5.6238403513178534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346704</v>
      </c>
      <c r="C11" s="203">
        <v>444982</v>
      </c>
      <c r="D11" s="203">
        <v>1316480</v>
      </c>
      <c r="E11" s="203">
        <v>1447175</v>
      </c>
      <c r="F11" s="204">
        <v>9.9276099902771051</v>
      </c>
    </row>
    <row r="12" spans="1:14" ht="15.6" customHeight="1">
      <c r="A12" s="202" t="s">
        <v>6</v>
      </c>
      <c r="B12" s="203">
        <v>64693</v>
      </c>
      <c r="C12" s="203">
        <v>75329</v>
      </c>
      <c r="D12" s="203">
        <v>133431</v>
      </c>
      <c r="E12" s="203">
        <v>125253</v>
      </c>
      <c r="F12" s="204">
        <v>-6.1290104998088841</v>
      </c>
    </row>
    <row r="13" spans="1:14" ht="15.6" customHeight="1">
      <c r="A13" s="202" t="s">
        <v>175</v>
      </c>
      <c r="B13" s="203">
        <v>667108</v>
      </c>
      <c r="C13" s="203">
        <v>835577</v>
      </c>
      <c r="D13" s="203">
        <v>1693182</v>
      </c>
      <c r="E13" s="203">
        <v>1832810</v>
      </c>
      <c r="F13" s="204">
        <v>8.2464850205116704</v>
      </c>
    </row>
    <row r="14" spans="1:14" ht="15.6" customHeight="1">
      <c r="A14" s="202" t="s">
        <v>148</v>
      </c>
      <c r="B14" s="203">
        <v>393712</v>
      </c>
      <c r="C14" s="203">
        <v>549306</v>
      </c>
      <c r="D14" s="203">
        <v>961177</v>
      </c>
      <c r="E14" s="203">
        <v>1114304</v>
      </c>
      <c r="F14" s="204">
        <v>15.931196855521931</v>
      </c>
    </row>
    <row r="15" spans="1:14" ht="15.6" customHeight="1">
      <c r="A15" s="202" t="s">
        <v>145</v>
      </c>
      <c r="B15" s="203">
        <v>31118</v>
      </c>
      <c r="C15" s="203">
        <v>23104</v>
      </c>
      <c r="D15" s="203">
        <v>37564</v>
      </c>
      <c r="E15" s="203">
        <v>44084</v>
      </c>
      <c r="F15" s="204">
        <v>17.35704397827708</v>
      </c>
    </row>
    <row r="16" spans="1:14" ht="15.6" customHeight="1">
      <c r="A16" s="202" t="s">
        <v>144</v>
      </c>
      <c r="B16" s="203">
        <v>23884</v>
      </c>
      <c r="C16" s="203">
        <v>26025</v>
      </c>
      <c r="D16" s="203">
        <v>30049</v>
      </c>
      <c r="E16" s="203">
        <v>48559</v>
      </c>
      <c r="F16" s="204">
        <v>61.599387666810877</v>
      </c>
      <c r="G16" s="15"/>
    </row>
    <row r="17" spans="1:7" ht="15.6" customHeight="1">
      <c r="A17" s="202" t="s">
        <v>150</v>
      </c>
      <c r="B17" s="203">
        <v>743</v>
      </c>
      <c r="C17" s="203">
        <v>0</v>
      </c>
      <c r="D17" s="203">
        <v>743</v>
      </c>
      <c r="E17" s="203">
        <v>0</v>
      </c>
      <c r="F17" s="204">
        <v>-100</v>
      </c>
      <c r="G17" s="16"/>
    </row>
    <row r="18" spans="1:7" ht="15.6" customHeight="1">
      <c r="A18" s="202" t="s">
        <v>147</v>
      </c>
      <c r="B18" s="203">
        <v>143082</v>
      </c>
      <c r="C18" s="203">
        <v>181329</v>
      </c>
      <c r="D18" s="203">
        <v>532074</v>
      </c>
      <c r="E18" s="203">
        <v>575772</v>
      </c>
      <c r="F18" s="204">
        <v>8.2127673970162078</v>
      </c>
    </row>
    <row r="19" spans="1:7" ht="15.6" customHeight="1">
      <c r="A19" s="202" t="s">
        <v>143</v>
      </c>
      <c r="B19" s="203">
        <v>2199</v>
      </c>
      <c r="C19" s="203">
        <v>3614</v>
      </c>
      <c r="D19" s="203">
        <v>3163</v>
      </c>
      <c r="E19" s="203">
        <v>3614</v>
      </c>
      <c r="F19" s="204">
        <v>14.258615238697439</v>
      </c>
    </row>
    <row r="20" spans="1:7" ht="15.6" customHeight="1">
      <c r="A20" s="202" t="s">
        <v>142</v>
      </c>
      <c r="B20" s="203">
        <v>3808</v>
      </c>
      <c r="C20" s="203">
        <v>10927</v>
      </c>
      <c r="D20" s="203">
        <v>3808</v>
      </c>
      <c r="E20" s="203">
        <v>10927</v>
      </c>
      <c r="F20" s="204">
        <v>186.9485294117647</v>
      </c>
    </row>
    <row r="21" spans="1:7" ht="15.6" customHeight="1">
      <c r="A21" s="202" t="s">
        <v>149</v>
      </c>
      <c r="B21" s="203">
        <v>4580</v>
      </c>
      <c r="C21" s="203">
        <v>4185</v>
      </c>
      <c r="D21" s="203">
        <v>17933</v>
      </c>
      <c r="E21" s="203">
        <v>14429</v>
      </c>
      <c r="F21" s="204">
        <v>-19.539396643060289</v>
      </c>
    </row>
    <row r="22" spans="1:7" ht="15.6" customHeight="1">
      <c r="A22" s="202" t="s">
        <v>146</v>
      </c>
      <c r="B22" s="203">
        <v>288853</v>
      </c>
      <c r="C22" s="203">
        <v>379410</v>
      </c>
      <c r="D22" s="203">
        <v>1327075</v>
      </c>
      <c r="E22" s="203">
        <v>1585402</v>
      </c>
      <c r="F22" s="204">
        <v>19.465893035435069</v>
      </c>
    </row>
    <row r="23" spans="1:7" ht="15.6" customHeight="1">
      <c r="A23" s="202" t="s">
        <v>165</v>
      </c>
      <c r="B23" s="203">
        <v>77011</v>
      </c>
      <c r="C23" s="203">
        <v>110809</v>
      </c>
      <c r="D23" s="203">
        <v>161933</v>
      </c>
      <c r="E23" s="203">
        <v>202240</v>
      </c>
      <c r="F23" s="204">
        <v>24.891158689087462</v>
      </c>
    </row>
    <row r="24" spans="1:7" ht="15.6" customHeight="1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>
      <c r="A25" s="202" t="s">
        <v>140</v>
      </c>
      <c r="B25" s="203">
        <v>36287</v>
      </c>
      <c r="C25" s="203">
        <v>49108</v>
      </c>
      <c r="D25" s="203">
        <v>143223</v>
      </c>
      <c r="E25" s="203">
        <v>141891</v>
      </c>
      <c r="F25" s="204">
        <v>-0.9300182233300518</v>
      </c>
    </row>
    <row r="26" spans="1:7" ht="15.6" customHeight="1">
      <c r="A26" s="202" t="s">
        <v>152</v>
      </c>
      <c r="B26" s="203">
        <v>17246</v>
      </c>
      <c r="C26" s="203">
        <v>18166</v>
      </c>
      <c r="D26" s="203">
        <v>39463</v>
      </c>
      <c r="E26" s="203">
        <v>40042</v>
      </c>
      <c r="F26" s="204">
        <v>1.467197121354175</v>
      </c>
    </row>
    <row r="27" spans="1:7" ht="15.6" customHeight="1">
      <c r="A27" s="202" t="s">
        <v>173</v>
      </c>
      <c r="B27" s="203">
        <v>427</v>
      </c>
      <c r="C27" s="203">
        <v>419</v>
      </c>
      <c r="D27" s="203">
        <v>427</v>
      </c>
      <c r="E27" s="203">
        <v>422</v>
      </c>
      <c r="F27" s="204">
        <v>-1.1709601873536291</v>
      </c>
    </row>
    <row r="28" spans="1:7" ht="15.6" customHeight="1">
      <c r="A28" s="202" t="s">
        <v>177</v>
      </c>
      <c r="B28" s="203">
        <v>520965</v>
      </c>
      <c r="C28" s="203">
        <v>653425</v>
      </c>
      <c r="D28" s="203">
        <v>2366279</v>
      </c>
      <c r="E28" s="203">
        <v>2664734</v>
      </c>
      <c r="F28" s="204">
        <v>12.612840666717659</v>
      </c>
    </row>
    <row r="29" spans="1:7" ht="15.6" customHeight="1">
      <c r="A29" s="202" t="s">
        <v>178</v>
      </c>
      <c r="B29" s="203">
        <v>21974</v>
      </c>
      <c r="C29" s="203">
        <v>25828</v>
      </c>
      <c r="D29" s="203">
        <v>54582</v>
      </c>
      <c r="E29" s="203">
        <v>45576</v>
      </c>
      <c r="F29" s="204">
        <v>-16.49994503682532</v>
      </c>
    </row>
    <row r="30" spans="1:7" ht="15.6" customHeight="1">
      <c r="A30" s="202" t="s">
        <v>179</v>
      </c>
      <c r="B30" s="203">
        <v>3394</v>
      </c>
      <c r="C30" s="203">
        <v>3578</v>
      </c>
      <c r="D30" s="203">
        <v>5900</v>
      </c>
      <c r="E30" s="203">
        <v>4904</v>
      </c>
      <c r="F30" s="204">
        <v>-16.881355932203391</v>
      </c>
    </row>
    <row r="31" spans="1:7" ht="15.6" customHeight="1">
      <c r="A31" s="202" t="s">
        <v>180</v>
      </c>
      <c r="B31" s="203">
        <v>11137</v>
      </c>
      <c r="C31" s="203">
        <v>4254</v>
      </c>
      <c r="D31" s="203">
        <v>11137</v>
      </c>
      <c r="E31" s="203">
        <v>4254</v>
      </c>
      <c r="F31" s="204">
        <v>-61.802999012301328</v>
      </c>
    </row>
    <row r="32" spans="1:7" ht="15.6" customHeight="1">
      <c r="A32" s="202" t="s">
        <v>181</v>
      </c>
      <c r="B32" s="203">
        <v>130654</v>
      </c>
      <c r="C32" s="203">
        <v>154230</v>
      </c>
      <c r="D32" s="203">
        <v>341049</v>
      </c>
      <c r="E32" s="203">
        <v>345394</v>
      </c>
      <c r="F32" s="204">
        <v>1.2740104794325759</v>
      </c>
    </row>
    <row r="33" spans="1:6" ht="15.6" customHeight="1">
      <c r="A33" s="202" t="s">
        <v>182</v>
      </c>
      <c r="B33" s="203">
        <v>12564</v>
      </c>
      <c r="C33" s="203">
        <v>39518</v>
      </c>
      <c r="D33" s="203">
        <v>20190</v>
      </c>
      <c r="E33" s="203">
        <v>69247</v>
      </c>
      <c r="F33" s="204">
        <v>242.97672114908369</v>
      </c>
    </row>
    <row r="34" spans="1:6" ht="15.6" customHeight="1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>
      <c r="A35" s="170" t="s">
        <v>153</v>
      </c>
      <c r="B35" s="90">
        <f>SUM(B7:B34)</f>
        <v>2913682</v>
      </c>
      <c r="C35" s="91">
        <f>SUM(C7:C34)</f>
        <v>3739288</v>
      </c>
      <c r="D35" s="90">
        <f>SUM(D7:D34)</f>
        <v>9463898</v>
      </c>
      <c r="E35" s="92">
        <f>SUM(E7:E34)</f>
        <v>10629411</v>
      </c>
      <c r="F35" s="154">
        <f>E35*100/D35-100</f>
        <v>12.315358851078059</v>
      </c>
    </row>
    <row r="36" spans="1:6" ht="15.6" customHeight="1">
      <c r="A36" s="87" t="s">
        <v>80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25" priority="2">
      <formula>MOD(ROW(),2)=0</formula>
    </cfRule>
  </conditionalFormatting>
  <conditionalFormatting sqref="F7:F35">
    <cfRule type="expression" dxfId="2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872F36-845C-4B56-8D5D-F017E8706EB3}">
  <sheetPr codeName="Hoja28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46" t="s">
        <v>87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76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27"/>
    </row>
    <row r="8" spans="1:14" ht="15.6" customHeight="1">
      <c r="A8" s="202" t="s">
        <v>11</v>
      </c>
      <c r="B8" s="203">
        <v>9306</v>
      </c>
      <c r="C8" s="203">
        <v>8832</v>
      </c>
      <c r="D8" s="203">
        <v>34339</v>
      </c>
      <c r="E8" s="203">
        <v>38484</v>
      </c>
      <c r="F8" s="204">
        <v>12.07082326218003</v>
      </c>
      <c r="G8" s="20"/>
    </row>
    <row r="9" spans="1:14" ht="15.6" customHeight="1">
      <c r="A9" s="202" t="s">
        <v>8</v>
      </c>
      <c r="B9" s="203">
        <v>27573</v>
      </c>
      <c r="C9" s="203">
        <v>41235</v>
      </c>
      <c r="D9" s="203">
        <v>122325</v>
      </c>
      <c r="E9" s="203">
        <v>127483</v>
      </c>
      <c r="F9" s="204">
        <v>4.2166360106274254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346704</v>
      </c>
      <c r="C11" s="203">
        <v>444982</v>
      </c>
      <c r="D11" s="203">
        <v>1316480</v>
      </c>
      <c r="E11" s="203">
        <v>1447175</v>
      </c>
      <c r="F11" s="204">
        <v>9.9276099902771051</v>
      </c>
    </row>
    <row r="12" spans="1:14" ht="15.6" customHeight="1">
      <c r="A12" s="202" t="s">
        <v>6</v>
      </c>
      <c r="B12" s="203">
        <v>2601</v>
      </c>
      <c r="C12" s="203">
        <v>3057</v>
      </c>
      <c r="D12" s="203">
        <v>7406</v>
      </c>
      <c r="E12" s="203">
        <v>11504</v>
      </c>
      <c r="F12" s="204">
        <v>55.333513367539837</v>
      </c>
    </row>
    <row r="13" spans="1:14" ht="15.6" customHeight="1">
      <c r="A13" s="202" t="s">
        <v>175</v>
      </c>
      <c r="B13" s="203">
        <v>515411</v>
      </c>
      <c r="C13" s="203">
        <v>577944</v>
      </c>
      <c r="D13" s="203">
        <v>1376384</v>
      </c>
      <c r="E13" s="203">
        <v>1424013</v>
      </c>
      <c r="F13" s="204">
        <v>3.460444178368832</v>
      </c>
    </row>
    <row r="14" spans="1:14" ht="15.6" customHeight="1">
      <c r="A14" s="202" t="s">
        <v>148</v>
      </c>
      <c r="B14" s="203">
        <v>117819</v>
      </c>
      <c r="C14" s="203">
        <v>147079</v>
      </c>
      <c r="D14" s="203">
        <v>365808</v>
      </c>
      <c r="E14" s="203">
        <v>360773</v>
      </c>
      <c r="F14" s="204">
        <v>-1.376405108690903</v>
      </c>
    </row>
    <row r="15" spans="1:14" ht="15.6" customHeight="1">
      <c r="A15" s="202" t="s">
        <v>145</v>
      </c>
      <c r="B15" s="203">
        <v>11962</v>
      </c>
      <c r="C15" s="203">
        <v>13565</v>
      </c>
      <c r="D15" s="203">
        <v>18408</v>
      </c>
      <c r="E15" s="203">
        <v>29618</v>
      </c>
      <c r="F15" s="204">
        <v>60.897435897435876</v>
      </c>
    </row>
    <row r="16" spans="1:14" ht="15.6" customHeight="1">
      <c r="A16" s="202" t="s">
        <v>144</v>
      </c>
      <c r="B16" s="203">
        <v>0</v>
      </c>
      <c r="C16" s="203">
        <v>0</v>
      </c>
      <c r="D16" s="203">
        <v>0</v>
      </c>
      <c r="E16" s="203">
        <v>0</v>
      </c>
      <c r="F16" s="204" t="s">
        <v>151</v>
      </c>
      <c r="G16" s="15"/>
    </row>
    <row r="17" spans="1:7" ht="15.6" customHeight="1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>
      <c r="A18" s="202" t="s">
        <v>147</v>
      </c>
      <c r="B18" s="203">
        <v>142968</v>
      </c>
      <c r="C18" s="203">
        <v>178572</v>
      </c>
      <c r="D18" s="203">
        <v>531960</v>
      </c>
      <c r="E18" s="203">
        <v>571157</v>
      </c>
      <c r="F18" s="204">
        <v>7.3684111587337364</v>
      </c>
    </row>
    <row r="19" spans="1:7" ht="15.6" customHeight="1">
      <c r="A19" s="202" t="s">
        <v>143</v>
      </c>
      <c r="B19" s="203">
        <v>0</v>
      </c>
      <c r="C19" s="203">
        <v>0</v>
      </c>
      <c r="D19" s="203">
        <v>0</v>
      </c>
      <c r="E19" s="203">
        <v>0</v>
      </c>
      <c r="F19" s="204" t="s">
        <v>151</v>
      </c>
    </row>
    <row r="20" spans="1:7" ht="15.6" customHeight="1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>
      <c r="A21" s="202" t="s">
        <v>149</v>
      </c>
      <c r="B21" s="203">
        <v>4526</v>
      </c>
      <c r="C21" s="203">
        <v>4185</v>
      </c>
      <c r="D21" s="203">
        <v>17879</v>
      </c>
      <c r="E21" s="203">
        <v>13157</v>
      </c>
      <c r="F21" s="204">
        <v>-26.4108730913362</v>
      </c>
    </row>
    <row r="22" spans="1:7" ht="15.6" customHeight="1">
      <c r="A22" s="202" t="s">
        <v>146</v>
      </c>
      <c r="B22" s="203">
        <v>103439</v>
      </c>
      <c r="C22" s="203">
        <v>145806</v>
      </c>
      <c r="D22" s="203">
        <v>436119</v>
      </c>
      <c r="E22" s="203">
        <v>434895</v>
      </c>
      <c r="F22" s="204">
        <v>-0.2806573435232167</v>
      </c>
    </row>
    <row r="23" spans="1:7" ht="15.6" customHeight="1">
      <c r="A23" s="202" t="s">
        <v>165</v>
      </c>
      <c r="B23" s="203">
        <v>17895</v>
      </c>
      <c r="C23" s="203">
        <v>28991</v>
      </c>
      <c r="D23" s="203">
        <v>84259</v>
      </c>
      <c r="E23" s="203">
        <v>88801</v>
      </c>
      <c r="F23" s="204">
        <v>5.3905220807272798</v>
      </c>
    </row>
    <row r="24" spans="1:7" ht="15.6" customHeight="1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>
      <c r="A25" s="202" t="s">
        <v>140</v>
      </c>
      <c r="B25" s="203">
        <v>35006</v>
      </c>
      <c r="C25" s="203">
        <v>47908</v>
      </c>
      <c r="D25" s="203">
        <v>141354</v>
      </c>
      <c r="E25" s="203">
        <v>139835</v>
      </c>
      <c r="F25" s="204">
        <v>-1.0746070150119491</v>
      </c>
    </row>
    <row r="26" spans="1:7" ht="15.6" customHeight="1">
      <c r="A26" s="202" t="s">
        <v>152</v>
      </c>
      <c r="B26" s="203">
        <v>7970</v>
      </c>
      <c r="C26" s="203">
        <v>9592</v>
      </c>
      <c r="D26" s="203">
        <v>30187</v>
      </c>
      <c r="E26" s="203">
        <v>26829</v>
      </c>
      <c r="F26" s="204">
        <v>-11.123993772153581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3</v>
      </c>
      <c r="F27" s="204" t="s">
        <v>151</v>
      </c>
    </row>
    <row r="28" spans="1:7" ht="15.6" customHeight="1">
      <c r="A28" s="202" t="s">
        <v>177</v>
      </c>
      <c r="B28" s="203">
        <v>390770</v>
      </c>
      <c r="C28" s="203">
        <v>498239</v>
      </c>
      <c r="D28" s="203">
        <v>1761812</v>
      </c>
      <c r="E28" s="203">
        <v>1813751</v>
      </c>
      <c r="F28" s="204">
        <v>2.9480443997429968</v>
      </c>
    </row>
    <row r="29" spans="1:7" ht="15.6" customHeight="1">
      <c r="A29" s="202" t="s">
        <v>178</v>
      </c>
      <c r="B29" s="203">
        <v>17995</v>
      </c>
      <c r="C29" s="203">
        <v>19508</v>
      </c>
      <c r="D29" s="203">
        <v>50591</v>
      </c>
      <c r="E29" s="203">
        <v>39256</v>
      </c>
      <c r="F29" s="204">
        <v>-22.405170880196081</v>
      </c>
    </row>
    <row r="30" spans="1:7" ht="15.6" customHeight="1">
      <c r="A30" s="202" t="s">
        <v>179</v>
      </c>
      <c r="B30" s="203">
        <v>0</v>
      </c>
      <c r="C30" s="203">
        <v>0</v>
      </c>
      <c r="D30" s="203">
        <v>0</v>
      </c>
      <c r="E30" s="203">
        <v>0</v>
      </c>
      <c r="F30" s="204" t="s">
        <v>151</v>
      </c>
    </row>
    <row r="31" spans="1:7" ht="15.6" customHeight="1">
      <c r="A31" s="202" t="s">
        <v>180</v>
      </c>
      <c r="B31" s="203">
        <v>0</v>
      </c>
      <c r="C31" s="203">
        <v>0</v>
      </c>
      <c r="D31" s="203">
        <v>0</v>
      </c>
      <c r="E31" s="203">
        <v>0</v>
      </c>
      <c r="F31" s="204" t="s">
        <v>151</v>
      </c>
    </row>
    <row r="32" spans="1:7" ht="15.6" customHeight="1">
      <c r="A32" s="202" t="s">
        <v>181</v>
      </c>
      <c r="B32" s="203">
        <v>65836</v>
      </c>
      <c r="C32" s="203">
        <v>80085</v>
      </c>
      <c r="D32" s="203">
        <v>210623</v>
      </c>
      <c r="E32" s="203">
        <v>214439</v>
      </c>
      <c r="F32" s="204">
        <v>1.8117679455709921</v>
      </c>
    </row>
    <row r="33" spans="1:6" ht="15.6" customHeight="1">
      <c r="A33" s="202" t="s">
        <v>182</v>
      </c>
      <c r="B33" s="203">
        <v>0</v>
      </c>
      <c r="C33" s="203">
        <v>0</v>
      </c>
      <c r="D33" s="203">
        <v>0</v>
      </c>
      <c r="E33" s="203">
        <v>0</v>
      </c>
      <c r="F33" s="204" t="s">
        <v>151</v>
      </c>
    </row>
    <row r="34" spans="1:6" ht="15.6" customHeight="1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>
      <c r="A35" s="193" t="s">
        <v>153</v>
      </c>
      <c r="B35" s="192">
        <f>SUM(B7:B34)</f>
        <v>1817781</v>
      </c>
      <c r="C35" s="91">
        <f>SUM(C7:C34)</f>
        <v>2249580</v>
      </c>
      <c r="D35" s="90">
        <f>SUM(D7:D34)</f>
        <v>6505934</v>
      </c>
      <c r="E35" s="92">
        <f>SUM(E7:E34)</f>
        <v>6781173</v>
      </c>
      <c r="F35" s="154">
        <f>E35*100/D35-100</f>
        <v>4.2305839561237519</v>
      </c>
    </row>
    <row r="36" spans="1:6" ht="15.6" customHeight="1">
      <c r="A36" s="87" t="s">
        <v>85</v>
      </c>
      <c r="B36" s="86"/>
      <c r="C36" s="37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23" priority="2">
      <formula>MOD(ROW(),2)=0</formula>
    </cfRule>
  </conditionalFormatting>
  <conditionalFormatting sqref="F7:F35">
    <cfRule type="expression" dxfId="2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F691B-D3DE-4630-BADF-1DF046E5DF52}">
  <sheetPr codeName="Hoja29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46" t="s">
        <v>83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76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41323</v>
      </c>
      <c r="C7" s="203">
        <v>60979</v>
      </c>
      <c r="D7" s="203">
        <v>68420</v>
      </c>
      <c r="E7" s="203">
        <v>99447</v>
      </c>
      <c r="F7" s="204">
        <v>45.347851505407789</v>
      </c>
      <c r="G7" s="27"/>
    </row>
    <row r="8" spans="1:14" ht="15.6" customHeight="1">
      <c r="A8" s="202" t="s">
        <v>11</v>
      </c>
      <c r="B8" s="203">
        <v>32241</v>
      </c>
      <c r="C8" s="203">
        <v>32595</v>
      </c>
      <c r="D8" s="203">
        <v>36856</v>
      </c>
      <c r="E8" s="203">
        <v>40085</v>
      </c>
      <c r="F8" s="204">
        <v>8.7611243759496489</v>
      </c>
      <c r="G8" s="20"/>
    </row>
    <row r="9" spans="1:14" ht="15.6" customHeight="1">
      <c r="A9" s="202" t="s">
        <v>8</v>
      </c>
      <c r="B9" s="203">
        <v>1096</v>
      </c>
      <c r="C9" s="203">
        <v>2524</v>
      </c>
      <c r="D9" s="203">
        <v>1096</v>
      </c>
      <c r="E9" s="203">
        <v>2879</v>
      </c>
      <c r="F9" s="204">
        <v>162.68248175182481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0</v>
      </c>
      <c r="C11" s="203">
        <v>0</v>
      </c>
      <c r="D11" s="203">
        <v>0</v>
      </c>
      <c r="E11" s="203">
        <v>0</v>
      </c>
      <c r="F11" s="204" t="s">
        <v>151</v>
      </c>
    </row>
    <row r="12" spans="1:14" ht="15.6" customHeight="1">
      <c r="A12" s="202" t="s">
        <v>6</v>
      </c>
      <c r="B12" s="203">
        <v>62092</v>
      </c>
      <c r="C12" s="203">
        <v>72272</v>
      </c>
      <c r="D12" s="203">
        <v>126025</v>
      </c>
      <c r="E12" s="203">
        <v>113749</v>
      </c>
      <c r="F12" s="204">
        <v>-9.7409244197579881</v>
      </c>
    </row>
    <row r="13" spans="1:14" ht="15.6" customHeight="1">
      <c r="A13" s="202" t="s">
        <v>175</v>
      </c>
      <c r="B13" s="203">
        <v>151697</v>
      </c>
      <c r="C13" s="203">
        <v>257633</v>
      </c>
      <c r="D13" s="203">
        <v>316798</v>
      </c>
      <c r="E13" s="203">
        <v>408797</v>
      </c>
      <c r="F13" s="204">
        <v>29.040271718887109</v>
      </c>
    </row>
    <row r="14" spans="1:14" ht="15.6" customHeight="1">
      <c r="A14" s="202" t="s">
        <v>148</v>
      </c>
      <c r="B14" s="203">
        <v>275893</v>
      </c>
      <c r="C14" s="203">
        <v>402227</v>
      </c>
      <c r="D14" s="203">
        <v>595369</v>
      </c>
      <c r="E14" s="203">
        <v>753531</v>
      </c>
      <c r="F14" s="204">
        <v>26.565373743006429</v>
      </c>
    </row>
    <row r="15" spans="1:14" ht="15.6" customHeight="1">
      <c r="A15" s="202" t="s">
        <v>145</v>
      </c>
      <c r="B15" s="203">
        <v>19156</v>
      </c>
      <c r="C15" s="203">
        <v>9539</v>
      </c>
      <c r="D15" s="203">
        <v>19156</v>
      </c>
      <c r="E15" s="203">
        <v>14466</v>
      </c>
      <c r="F15" s="204">
        <v>-24.48319064522865</v>
      </c>
    </row>
    <row r="16" spans="1:14" ht="15.6" customHeight="1">
      <c r="A16" s="202" t="s">
        <v>144</v>
      </c>
      <c r="B16" s="203">
        <v>23884</v>
      </c>
      <c r="C16" s="203">
        <v>26025</v>
      </c>
      <c r="D16" s="203">
        <v>30049</v>
      </c>
      <c r="E16" s="203">
        <v>48559</v>
      </c>
      <c r="F16" s="204">
        <v>61.599387666810877</v>
      </c>
      <c r="G16" s="15"/>
    </row>
    <row r="17" spans="1:7" ht="15.6" customHeight="1">
      <c r="A17" s="202" t="s">
        <v>150</v>
      </c>
      <c r="B17" s="203">
        <v>743</v>
      </c>
      <c r="C17" s="203">
        <v>0</v>
      </c>
      <c r="D17" s="203">
        <v>743</v>
      </c>
      <c r="E17" s="203">
        <v>0</v>
      </c>
      <c r="F17" s="204">
        <v>-100</v>
      </c>
      <c r="G17" s="16"/>
    </row>
    <row r="18" spans="1:7" ht="15.6" customHeight="1">
      <c r="A18" s="202" t="s">
        <v>147</v>
      </c>
      <c r="B18" s="203">
        <v>114</v>
      </c>
      <c r="C18" s="203">
        <v>2757</v>
      </c>
      <c r="D18" s="203">
        <v>114</v>
      </c>
      <c r="E18" s="203">
        <v>4615</v>
      </c>
      <c r="F18" s="204">
        <v>3948.2456140350878</v>
      </c>
    </row>
    <row r="19" spans="1:7" ht="15.6" customHeight="1">
      <c r="A19" s="202" t="s">
        <v>143</v>
      </c>
      <c r="B19" s="203">
        <v>2199</v>
      </c>
      <c r="C19" s="203">
        <v>3614</v>
      </c>
      <c r="D19" s="203">
        <v>3163</v>
      </c>
      <c r="E19" s="203">
        <v>3614</v>
      </c>
      <c r="F19" s="204">
        <v>14.258615238697439</v>
      </c>
    </row>
    <row r="20" spans="1:7" ht="15.6" customHeight="1">
      <c r="A20" s="202" t="s">
        <v>142</v>
      </c>
      <c r="B20" s="203">
        <v>3808</v>
      </c>
      <c r="C20" s="203">
        <v>10927</v>
      </c>
      <c r="D20" s="203">
        <v>3808</v>
      </c>
      <c r="E20" s="203">
        <v>10927</v>
      </c>
      <c r="F20" s="204">
        <v>186.9485294117647</v>
      </c>
    </row>
    <row r="21" spans="1:7" ht="15.6" customHeight="1">
      <c r="A21" s="202" t="s">
        <v>149</v>
      </c>
      <c r="B21" s="203">
        <v>54</v>
      </c>
      <c r="C21" s="203">
        <v>0</v>
      </c>
      <c r="D21" s="203">
        <v>54</v>
      </c>
      <c r="E21" s="203">
        <v>1272</v>
      </c>
      <c r="F21" s="204">
        <v>2255.5555555555561</v>
      </c>
    </row>
    <row r="22" spans="1:7" ht="15.6" customHeight="1">
      <c r="A22" s="202" t="s">
        <v>146</v>
      </c>
      <c r="B22" s="203">
        <v>185414</v>
      </c>
      <c r="C22" s="203">
        <v>233604</v>
      </c>
      <c r="D22" s="203">
        <v>890956</v>
      </c>
      <c r="E22" s="203">
        <v>1150507</v>
      </c>
      <c r="F22" s="204">
        <v>29.13174163482822</v>
      </c>
    </row>
    <row r="23" spans="1:7" ht="15.6" customHeight="1">
      <c r="A23" s="202" t="s">
        <v>165</v>
      </c>
      <c r="B23" s="203">
        <v>59116</v>
      </c>
      <c r="C23" s="203">
        <v>81818</v>
      </c>
      <c r="D23" s="203">
        <v>77674</v>
      </c>
      <c r="E23" s="203">
        <v>113439</v>
      </c>
      <c r="F23" s="204">
        <v>46.045008625794992</v>
      </c>
    </row>
    <row r="24" spans="1:7" ht="15.6" customHeight="1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>
      <c r="A25" s="202" t="s">
        <v>140</v>
      </c>
      <c r="B25" s="203">
        <v>1281</v>
      </c>
      <c r="C25" s="203">
        <v>1200</v>
      </c>
      <c r="D25" s="203">
        <v>1869</v>
      </c>
      <c r="E25" s="203">
        <v>2056</v>
      </c>
      <c r="F25" s="204">
        <v>10.005350454788649</v>
      </c>
    </row>
    <row r="26" spans="1:7" ht="15.6" customHeight="1">
      <c r="A26" s="202" t="s">
        <v>152</v>
      </c>
      <c r="B26" s="203">
        <v>9276</v>
      </c>
      <c r="C26" s="203">
        <v>8574</v>
      </c>
      <c r="D26" s="203">
        <v>9276</v>
      </c>
      <c r="E26" s="203">
        <v>13213</v>
      </c>
      <c r="F26" s="204">
        <v>42.442863303147902</v>
      </c>
    </row>
    <row r="27" spans="1:7" ht="15.6" customHeight="1">
      <c r="A27" s="202" t="s">
        <v>173</v>
      </c>
      <c r="B27" s="203">
        <v>427</v>
      </c>
      <c r="C27" s="203">
        <v>419</v>
      </c>
      <c r="D27" s="203">
        <v>427</v>
      </c>
      <c r="E27" s="203">
        <v>419</v>
      </c>
      <c r="F27" s="204">
        <v>-1.8735362997658029</v>
      </c>
    </row>
    <row r="28" spans="1:7" ht="15.6" customHeight="1">
      <c r="A28" s="202" t="s">
        <v>177</v>
      </c>
      <c r="B28" s="203">
        <v>130195</v>
      </c>
      <c r="C28" s="203">
        <v>155186</v>
      </c>
      <c r="D28" s="203">
        <v>604467</v>
      </c>
      <c r="E28" s="203">
        <v>850983</v>
      </c>
      <c r="F28" s="204">
        <v>40.78237521651306</v>
      </c>
    </row>
    <row r="29" spans="1:7" ht="15.6" customHeight="1">
      <c r="A29" s="202" t="s">
        <v>178</v>
      </c>
      <c r="B29" s="203">
        <v>3979</v>
      </c>
      <c r="C29" s="203">
        <v>6320</v>
      </c>
      <c r="D29" s="203">
        <v>3991</v>
      </c>
      <c r="E29" s="203">
        <v>6320</v>
      </c>
      <c r="F29" s="204">
        <v>58.356301678777243</v>
      </c>
    </row>
    <row r="30" spans="1:7" ht="15.6" customHeight="1">
      <c r="A30" s="202" t="s">
        <v>179</v>
      </c>
      <c r="B30" s="203">
        <v>3394</v>
      </c>
      <c r="C30" s="203">
        <v>3578</v>
      </c>
      <c r="D30" s="203">
        <v>5900</v>
      </c>
      <c r="E30" s="203">
        <v>4904</v>
      </c>
      <c r="F30" s="204">
        <v>-16.881355932203391</v>
      </c>
    </row>
    <row r="31" spans="1:7" ht="15.6" customHeight="1">
      <c r="A31" s="202" t="s">
        <v>180</v>
      </c>
      <c r="B31" s="203">
        <v>11137</v>
      </c>
      <c r="C31" s="203">
        <v>4254</v>
      </c>
      <c r="D31" s="203">
        <v>11137</v>
      </c>
      <c r="E31" s="203">
        <v>4254</v>
      </c>
      <c r="F31" s="204">
        <v>-61.802999012301328</v>
      </c>
    </row>
    <row r="32" spans="1:7" ht="15.6" customHeight="1">
      <c r="A32" s="202" t="s">
        <v>181</v>
      </c>
      <c r="B32" s="203">
        <v>64818</v>
      </c>
      <c r="C32" s="203">
        <v>74145</v>
      </c>
      <c r="D32" s="203">
        <v>130426</v>
      </c>
      <c r="E32" s="203">
        <v>130955</v>
      </c>
      <c r="F32" s="204">
        <v>0.40559397666109481</v>
      </c>
    </row>
    <row r="33" spans="1:6" ht="15.6" customHeight="1">
      <c r="A33" s="202" t="s">
        <v>182</v>
      </c>
      <c r="B33" s="203">
        <v>12564</v>
      </c>
      <c r="C33" s="203">
        <v>39518</v>
      </c>
      <c r="D33" s="203">
        <v>20190</v>
      </c>
      <c r="E33" s="203">
        <v>69247</v>
      </c>
      <c r="F33" s="204">
        <v>242.97672114908369</v>
      </c>
    </row>
    <row r="34" spans="1:6" ht="15.6" customHeight="1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>
      <c r="A35" s="193" t="s">
        <v>153</v>
      </c>
      <c r="B35" s="90">
        <f>SUM(B7:B34)</f>
        <v>1095901</v>
      </c>
      <c r="C35" s="91">
        <f>SUM(C7:C34)</f>
        <v>1489708</v>
      </c>
      <c r="D35" s="90">
        <f>SUM(D7:D34)</f>
        <v>2957964</v>
      </c>
      <c r="E35" s="192">
        <f>SUM(E7:E34)</f>
        <v>3848238</v>
      </c>
      <c r="F35" s="154">
        <f>E35*100/D35-100</f>
        <v>30.097526541905182</v>
      </c>
    </row>
    <row r="36" spans="1:6" ht="15.6" customHeight="1">
      <c r="A36" s="87" t="s">
        <v>159</v>
      </c>
      <c r="B36" s="86"/>
      <c r="D36" s="86"/>
      <c r="F36" s="37"/>
    </row>
  </sheetData>
  <mergeCells count="3">
    <mergeCell ref="B5:C5"/>
    <mergeCell ref="D5:F5"/>
    <mergeCell ref="A5:A6"/>
  </mergeCells>
  <conditionalFormatting sqref="A7:F34">
    <cfRule type="expression" dxfId="21" priority="2">
      <formula>MOD(ROW(),2)=0</formula>
    </cfRule>
  </conditionalFormatting>
  <conditionalFormatting sqref="F7:F35">
    <cfRule type="expression" dxfId="2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69687D-5BA4-44E2-8C94-0222AF341625}">
  <sheetPr codeName="Hoja3">
    <pageSetUpPr fitToPage="1"/>
  </sheetPr>
  <dimension ref="A1:O39"/>
  <sheetViews>
    <sheetView workbookViewId="0"/>
  </sheetViews>
  <sheetFormatPr baseColWidth="10" defaultColWidth="8.85546875" defaultRowHeight="15"/>
  <cols>
    <col min="1" max="1" width="32.85546875" customWidth="1"/>
    <col min="2" max="2" width="18.7109375" customWidth="1"/>
    <col min="3" max="3" width="22.5703125" customWidth="1"/>
    <col min="4" max="8" width="15.42578125" customWidth="1"/>
    <col min="9" max="9" width="11.85546875" customWidth="1"/>
    <col min="10" max="10" width="10.5703125" customWidth="1"/>
    <col min="11" max="11" width="11.140625" customWidth="1"/>
  </cols>
  <sheetData>
    <row r="1" spans="1:15" ht="19.149999999999999" customHeight="1">
      <c r="A1" s="46" t="s">
        <v>20</v>
      </c>
      <c r="B1" s="27"/>
      <c r="C1" s="27"/>
      <c r="D1" s="27"/>
      <c r="E1" s="19"/>
      <c r="G1" s="18"/>
      <c r="H1" s="18"/>
      <c r="I1" s="18"/>
      <c r="J1" s="28"/>
      <c r="K1" s="28"/>
      <c r="L1" s="18"/>
    </row>
    <row r="2" spans="1:15" ht="15" customHeight="1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17"/>
    </row>
    <row r="3" spans="1:15" ht="15" customHeight="1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17"/>
    </row>
    <row r="4" spans="1:15" ht="15" customHeight="1">
      <c r="A4" s="45" t="s">
        <v>19</v>
      </c>
      <c r="B4" s="27"/>
      <c r="C4" s="27"/>
      <c r="D4" s="27"/>
      <c r="E4" s="27"/>
      <c r="F4" s="27"/>
      <c r="G4" s="27"/>
      <c r="H4" s="47"/>
      <c r="I4" s="48" t="s">
        <v>172</v>
      </c>
      <c r="J4" s="27"/>
      <c r="K4" s="27"/>
    </row>
    <row r="5" spans="1:15" ht="15" customHeight="1">
      <c r="A5" s="10" t="s">
        <v>15</v>
      </c>
      <c r="B5" s="10"/>
      <c r="C5" s="10"/>
      <c r="D5" s="12" t="s">
        <v>154</v>
      </c>
      <c r="E5" s="12"/>
      <c r="F5" s="11" t="s">
        <v>0</v>
      </c>
      <c r="G5" s="11"/>
      <c r="H5" s="12" t="s">
        <v>12</v>
      </c>
      <c r="I5" s="12"/>
      <c r="J5" s="51"/>
      <c r="K5" s="21"/>
    </row>
    <row r="6" spans="1:15" ht="15" customHeight="1">
      <c r="A6" s="10"/>
      <c r="B6" s="10"/>
      <c r="C6" s="10"/>
      <c r="D6" s="178">
        <v>2024</v>
      </c>
      <c r="E6" s="178">
        <v>2025</v>
      </c>
      <c r="F6" s="178">
        <v>2024</v>
      </c>
      <c r="G6" s="178">
        <v>2025</v>
      </c>
      <c r="H6" s="178" t="s">
        <v>13</v>
      </c>
      <c r="I6" s="184" t="s">
        <v>14</v>
      </c>
      <c r="J6" s="180"/>
      <c r="K6" s="27"/>
    </row>
    <row r="7" spans="1:15" ht="15" customHeight="1">
      <c r="A7" s="8" t="s">
        <v>16</v>
      </c>
      <c r="B7" s="169" t="s">
        <v>21</v>
      </c>
      <c r="C7" s="162" t="s">
        <v>2</v>
      </c>
      <c r="D7" s="67" cm="1">
        <f t="array" ref="D7:G7">Líquidos!B35:E35</f>
        <v>15812280</v>
      </c>
      <c r="E7" s="67">
        <v>15714638</v>
      </c>
      <c r="F7" s="67">
        <v>60861881</v>
      </c>
      <c r="G7" s="67">
        <v>58694899</v>
      </c>
      <c r="H7" s="179">
        <f>G7-F7</f>
        <v>-2166982</v>
      </c>
      <c r="I7" s="156">
        <f>((G7*100/F7)-100)</f>
        <v>-3.5604913361123351</v>
      </c>
      <c r="J7" s="185"/>
      <c r="K7" s="27"/>
    </row>
    <row r="8" spans="1:15" ht="15" customHeight="1">
      <c r="A8" s="8"/>
      <c r="B8" s="56" t="s">
        <v>22</v>
      </c>
      <c r="C8" s="56" t="s">
        <v>2</v>
      </c>
      <c r="D8" s="67" cm="1">
        <f t="array" ref="D8:G8">Sólidos!B35:E35</f>
        <v>6989586</v>
      </c>
      <c r="E8" s="67">
        <v>6615376</v>
      </c>
      <c r="F8" s="69">
        <v>27217012</v>
      </c>
      <c r="G8" s="67">
        <v>26942187</v>
      </c>
      <c r="H8" s="61">
        <f t="shared" ref="H8:H18" si="0">G8-F8</f>
        <v>-274825</v>
      </c>
      <c r="I8" s="155">
        <f>((G8*100/F8)-100)</f>
        <v>-1.0097544873772364</v>
      </c>
      <c r="J8" s="51"/>
      <c r="K8" s="27"/>
    </row>
    <row r="9" spans="1:15" ht="15" customHeight="1">
      <c r="A9" s="8"/>
      <c r="B9" s="9" t="s">
        <v>23</v>
      </c>
      <c r="C9" s="57" t="s">
        <v>2</v>
      </c>
      <c r="D9" s="67" cm="1">
        <f t="array" ref="D9:G9">'Mercancía general'!B35:E35</f>
        <v>24783631</v>
      </c>
      <c r="E9" s="80">
        <v>23981883</v>
      </c>
      <c r="F9" s="67">
        <v>92029364</v>
      </c>
      <c r="G9" s="81">
        <v>91921739</v>
      </c>
      <c r="H9" s="61">
        <f t="shared" si="0"/>
        <v>-107625</v>
      </c>
      <c r="I9" s="156">
        <f t="shared" ref="I9:I30" si="1">((G9*100/F9)-100)</f>
        <v>-0.11694636942182512</v>
      </c>
      <c r="J9" s="51"/>
      <c r="K9" s="27"/>
    </row>
    <row r="10" spans="1:15" ht="15" customHeight="1">
      <c r="A10" s="8"/>
      <c r="B10" s="9"/>
      <c r="C10" s="50" t="s">
        <v>24</v>
      </c>
      <c r="D10" s="70" cm="1">
        <f t="array" ref="D10:G10">'Mercancías contenedores'!B35:E35</f>
        <v>17086572</v>
      </c>
      <c r="E10" s="70">
        <v>16487041</v>
      </c>
      <c r="F10" s="82">
        <v>63723547</v>
      </c>
      <c r="G10" s="70">
        <v>62326441</v>
      </c>
      <c r="H10" s="62">
        <f t="shared" si="0"/>
        <v>-1397106</v>
      </c>
      <c r="I10" s="157">
        <f t="shared" si="1"/>
        <v>-2.1924485779173608</v>
      </c>
      <c r="J10" s="51"/>
      <c r="K10" s="27"/>
    </row>
    <row r="11" spans="1:15" ht="15" customHeight="1">
      <c r="A11" s="8"/>
      <c r="B11" s="9"/>
      <c r="C11" s="50" t="s">
        <v>25</v>
      </c>
      <c r="D11" s="83">
        <f>D9-D10</f>
        <v>7697059</v>
      </c>
      <c r="E11" s="83">
        <f t="shared" ref="E11:G11" si="2">E9-E10</f>
        <v>7494842</v>
      </c>
      <c r="F11" s="84">
        <f t="shared" si="2"/>
        <v>28305817</v>
      </c>
      <c r="G11" s="85">
        <f t="shared" si="2"/>
        <v>29595298</v>
      </c>
      <c r="H11" s="62">
        <f t="shared" si="0"/>
        <v>1289481</v>
      </c>
      <c r="I11" s="158">
        <f t="shared" si="1"/>
        <v>4.5555335851991146</v>
      </c>
      <c r="J11" s="51"/>
      <c r="K11" s="27"/>
    </row>
    <row r="12" spans="1:15" ht="15" customHeight="1">
      <c r="A12" s="8"/>
      <c r="B12" s="54"/>
      <c r="C12" s="55" t="s">
        <v>26</v>
      </c>
      <c r="D12" s="63">
        <f>SUM(D7,D8,D9)</f>
        <v>47585497</v>
      </c>
      <c r="E12" s="63">
        <f>SUM(E7,E8,E9)</f>
        <v>46311897</v>
      </c>
      <c r="F12" s="63">
        <f>SUM(F7,F8,F9)</f>
        <v>180108257</v>
      </c>
      <c r="G12" s="63">
        <f>SUM(G7,G8,G9)</f>
        <v>177558825</v>
      </c>
      <c r="H12" s="64">
        <f t="shared" si="0"/>
        <v>-2549432</v>
      </c>
      <c r="I12" s="159">
        <f t="shared" si="1"/>
        <v>-1.4154997902178366</v>
      </c>
      <c r="J12" s="51"/>
      <c r="K12" s="27"/>
    </row>
    <row r="13" spans="1:15" ht="15" customHeight="1">
      <c r="A13" s="7" t="s">
        <v>17</v>
      </c>
      <c r="B13" s="56" t="s">
        <v>27</v>
      </c>
      <c r="C13" s="57" t="s">
        <v>2</v>
      </c>
      <c r="D13" s="65" cm="1">
        <f t="array" ref="D13:G13">Pesca!B35:E35</f>
        <v>15030.273000000003</v>
      </c>
      <c r="E13" s="66">
        <v>12808.522999999997</v>
      </c>
      <c r="F13" s="67">
        <v>41490.842000000004</v>
      </c>
      <c r="G13" s="68">
        <v>40461.245000000003</v>
      </c>
      <c r="H13" s="67">
        <f>G13-F13</f>
        <v>-1029.5970000000016</v>
      </c>
      <c r="I13" s="160">
        <f t="shared" si="1"/>
        <v>-2.4815042317049176</v>
      </c>
      <c r="J13" s="52"/>
      <c r="K13" s="27"/>
    </row>
    <row r="14" spans="1:15" ht="15" customHeight="1">
      <c r="A14" s="7"/>
      <c r="B14" s="9" t="s">
        <v>28</v>
      </c>
      <c r="C14" s="57" t="s">
        <v>2</v>
      </c>
      <c r="D14" s="69" cm="1">
        <f t="array" ref="D14:G14">Avituallamiento!B35:E35</f>
        <v>1109239</v>
      </c>
      <c r="E14" s="67">
        <v>967385</v>
      </c>
      <c r="F14" s="67">
        <v>3879271</v>
      </c>
      <c r="G14" s="66">
        <v>3639983</v>
      </c>
      <c r="H14" s="67">
        <f>G14-F14</f>
        <v>-239288</v>
      </c>
      <c r="I14" s="156">
        <f t="shared" si="1"/>
        <v>-6.1683754499234453</v>
      </c>
      <c r="J14" s="27"/>
      <c r="K14" s="27"/>
    </row>
    <row r="15" spans="1:15" ht="15" customHeight="1">
      <c r="A15" s="7"/>
      <c r="B15" s="9"/>
      <c r="C15" s="50" t="s">
        <v>29</v>
      </c>
      <c r="D15" s="70" cm="1">
        <f t="array" ref="D15:G15">'Avi. combustibles'!B35:E35</f>
        <v>947288</v>
      </c>
      <c r="E15" s="71">
        <v>802019</v>
      </c>
      <c r="F15" s="72">
        <v>3295961</v>
      </c>
      <c r="G15" s="72">
        <v>3039285</v>
      </c>
      <c r="H15" s="70">
        <f>G15-F15</f>
        <v>-256676</v>
      </c>
      <c r="I15" s="161">
        <f t="shared" si="1"/>
        <v>-7.7875921468730951</v>
      </c>
      <c r="J15" s="27"/>
      <c r="K15" s="27"/>
      <c r="L15" s="53"/>
      <c r="O15" s="53"/>
    </row>
    <row r="16" spans="1:15" ht="15" customHeight="1">
      <c r="A16" s="7"/>
      <c r="B16" s="56" t="s">
        <v>30</v>
      </c>
      <c r="C16" s="57" t="s">
        <v>2</v>
      </c>
      <c r="D16" s="73" cm="1">
        <f t="array" ref="D16:G16">'Tráfico interior'!B35:E35</f>
        <v>356396</v>
      </c>
      <c r="E16" s="74">
        <v>267900</v>
      </c>
      <c r="F16" s="65">
        <v>1295533</v>
      </c>
      <c r="G16" s="66">
        <v>1230680</v>
      </c>
      <c r="H16" s="67">
        <f>G16-F16</f>
        <v>-64853</v>
      </c>
      <c r="I16" s="155">
        <f t="shared" si="1"/>
        <v>-5.0058933273023598</v>
      </c>
      <c r="J16" s="27"/>
      <c r="K16" s="27"/>
    </row>
    <row r="17" spans="1:14" ht="15" customHeight="1">
      <c r="A17" s="7"/>
      <c r="B17" s="59"/>
      <c r="C17" s="59" t="s">
        <v>26</v>
      </c>
      <c r="D17" s="171">
        <f>SUM(D13,D14,D16)</f>
        <v>1480665.273</v>
      </c>
      <c r="E17" s="172">
        <f t="shared" ref="E17:G17" si="3">SUM(E13,E14,E16)</f>
        <v>1248093.523</v>
      </c>
      <c r="F17" s="172">
        <f t="shared" si="3"/>
        <v>5216294.8420000002</v>
      </c>
      <c r="G17" s="172">
        <f t="shared" si="3"/>
        <v>4911124.2450000001</v>
      </c>
      <c r="H17" s="173">
        <f>G17-F17</f>
        <v>-305170.59700000007</v>
      </c>
      <c r="I17" s="159">
        <f t="shared" si="1"/>
        <v>-5.8503325874691825</v>
      </c>
      <c r="J17" s="27"/>
      <c r="K17" s="27"/>
    </row>
    <row r="18" spans="1:14" ht="15" customHeight="1">
      <c r="A18" s="6" t="s">
        <v>31</v>
      </c>
      <c r="B18" s="6"/>
      <c r="C18" s="6"/>
      <c r="D18" s="167">
        <f>D12+D17</f>
        <v>49066162.273000002</v>
      </c>
      <c r="E18" s="186">
        <f>E12+E17</f>
        <v>47559990.523000002</v>
      </c>
      <c r="F18" s="186">
        <f>F12+F17</f>
        <v>185324551.84200001</v>
      </c>
      <c r="G18" s="186">
        <f>G12+G17</f>
        <v>182469949.245</v>
      </c>
      <c r="H18" s="188">
        <f t="shared" si="0"/>
        <v>-2854602.5970000029</v>
      </c>
      <c r="I18" s="187">
        <f t="shared" si="1"/>
        <v>-1.5403261837825539</v>
      </c>
      <c r="J18" s="51"/>
      <c r="K18" s="27"/>
    </row>
    <row r="19" spans="1:14" ht="15" customHeight="1">
      <c r="A19" s="175"/>
      <c r="B19" s="177"/>
      <c r="C19" s="174"/>
      <c r="D19" s="176"/>
      <c r="E19" s="181"/>
      <c r="F19" s="182"/>
      <c r="G19" s="182"/>
      <c r="H19" s="183"/>
      <c r="I19" s="183"/>
      <c r="J19" s="51"/>
      <c r="K19" s="27"/>
      <c r="N19" s="53"/>
    </row>
    <row r="20" spans="1:14" ht="15" customHeight="1">
      <c r="A20" s="5" t="s">
        <v>48</v>
      </c>
      <c r="B20" s="9" t="s">
        <v>32</v>
      </c>
      <c r="C20" s="56" t="s">
        <v>2</v>
      </c>
      <c r="D20" s="67" cm="1">
        <f t="array" ref="D20:G20">'Mercancías tránsito'!B35:E35</f>
        <v>13095287</v>
      </c>
      <c r="E20" s="67">
        <v>13260803</v>
      </c>
      <c r="F20" s="67">
        <v>49980388</v>
      </c>
      <c r="G20" s="67">
        <v>48213014</v>
      </c>
      <c r="H20" s="75">
        <f>G20-F20</f>
        <v>-1767374</v>
      </c>
      <c r="I20" s="76">
        <f t="shared" si="1"/>
        <v>-3.536135013597729</v>
      </c>
      <c r="J20" s="27"/>
      <c r="K20" s="27"/>
      <c r="L20" s="27"/>
      <c r="M20" s="27"/>
    </row>
    <row r="21" spans="1:14" ht="15" customHeight="1">
      <c r="A21" s="5"/>
      <c r="B21" s="9"/>
      <c r="C21" s="49" t="s">
        <v>24</v>
      </c>
      <c r="D21" s="77" cm="1">
        <f t="array" ref="D21:G21">'Mercan. contene. tránsito'!B35:E35</f>
        <v>10705413</v>
      </c>
      <c r="E21" s="77">
        <v>9779722</v>
      </c>
      <c r="F21" s="77">
        <v>39749593</v>
      </c>
      <c r="G21" s="77">
        <v>36592706</v>
      </c>
      <c r="H21" s="78">
        <f>G21-F21</f>
        <v>-3156887</v>
      </c>
      <c r="I21" s="79">
        <f t="shared" si="1"/>
        <v>-7.9419354054769826</v>
      </c>
      <c r="J21" s="27"/>
      <c r="K21" s="27"/>
      <c r="L21" s="27"/>
      <c r="M21" s="27"/>
    </row>
    <row r="22" spans="1:14" ht="15" customHeight="1">
      <c r="A22" s="5"/>
      <c r="B22" s="9" t="s">
        <v>33</v>
      </c>
      <c r="C22" s="56" t="s">
        <v>34</v>
      </c>
      <c r="D22" s="67" cm="1">
        <f t="array" ref="D22:G22">'Ro-Ro'!B35:E35</f>
        <v>6399790</v>
      </c>
      <c r="E22" s="67">
        <v>6380775</v>
      </c>
      <c r="F22" s="67">
        <v>24099730</v>
      </c>
      <c r="G22" s="67">
        <v>24824608</v>
      </c>
      <c r="H22" s="75">
        <f t="shared" ref="H22:H30" si="4">G22-F22</f>
        <v>724878</v>
      </c>
      <c r="I22" s="76">
        <f t="shared" si="1"/>
        <v>3.0078262287585744</v>
      </c>
      <c r="J22" s="27"/>
      <c r="K22" s="27"/>
      <c r="L22" s="27"/>
      <c r="M22" s="27"/>
    </row>
    <row r="23" spans="1:14" ht="15" customHeight="1">
      <c r="A23" s="5"/>
      <c r="B23" s="9"/>
      <c r="C23" s="58" t="s">
        <v>35</v>
      </c>
      <c r="D23" s="77" cm="1">
        <f t="array" ref="D23:G23">'Ro-Ro UTIS'!B35:E35</f>
        <v>277970</v>
      </c>
      <c r="E23" s="77">
        <v>276910</v>
      </c>
      <c r="F23" s="77">
        <v>1033364</v>
      </c>
      <c r="G23" s="77">
        <v>1056615</v>
      </c>
      <c r="H23" s="78">
        <f t="shared" si="4"/>
        <v>23251</v>
      </c>
      <c r="I23" s="79">
        <f t="shared" si="1"/>
        <v>2.2500299991096995</v>
      </c>
      <c r="J23" s="27"/>
      <c r="K23" s="27"/>
      <c r="L23" s="27"/>
      <c r="M23" s="27"/>
    </row>
    <row r="24" spans="1:14" ht="15" customHeight="1">
      <c r="A24" s="5"/>
      <c r="B24" s="9" t="s">
        <v>36</v>
      </c>
      <c r="C24" s="56" t="s">
        <v>2</v>
      </c>
      <c r="D24" s="67" cm="1">
        <f t="array" ref="D24:G24">TEUS!B35:E35</f>
        <v>1575020</v>
      </c>
      <c r="E24" s="67">
        <v>1574006.25</v>
      </c>
      <c r="F24" s="67">
        <v>5876535.25</v>
      </c>
      <c r="G24" s="67">
        <v>5907859</v>
      </c>
      <c r="H24" s="75">
        <f t="shared" si="4"/>
        <v>31323.75</v>
      </c>
      <c r="I24" s="76">
        <f t="shared" si="1"/>
        <v>0.53303092157916865</v>
      </c>
      <c r="J24" s="27"/>
      <c r="K24" s="27"/>
      <c r="L24" s="27"/>
      <c r="M24" s="27"/>
    </row>
    <row r="25" spans="1:14" ht="15" customHeight="1">
      <c r="A25" s="5"/>
      <c r="B25" s="9"/>
      <c r="C25" s="49" t="s">
        <v>40</v>
      </c>
      <c r="D25" s="77" cm="1">
        <f t="array" ref="D25:G25">'TEUS tránsito'!B35:E35</f>
        <v>878530</v>
      </c>
      <c r="E25" s="77">
        <v>814434.5</v>
      </c>
      <c r="F25" s="77">
        <v>3189234.75</v>
      </c>
      <c r="G25" s="77">
        <v>3031335.75</v>
      </c>
      <c r="H25" s="78">
        <f t="shared" si="4"/>
        <v>-157899</v>
      </c>
      <c r="I25" s="79">
        <f t="shared" si="1"/>
        <v>-4.9509996089187212</v>
      </c>
      <c r="J25" s="27"/>
      <c r="K25" s="27"/>
      <c r="L25" s="27"/>
      <c r="M25" s="27"/>
    </row>
    <row r="26" spans="1:14" ht="15" customHeight="1">
      <c r="A26" s="5"/>
      <c r="B26" s="9"/>
      <c r="C26" s="49" t="s">
        <v>171</v>
      </c>
      <c r="D26" s="77" cm="1">
        <f t="array" ref="D26:G26">'TEUS nacional'!B35:E35</f>
        <v>178781.5</v>
      </c>
      <c r="E26" s="77">
        <v>176527</v>
      </c>
      <c r="F26" s="77">
        <v>690698.25</v>
      </c>
      <c r="G26" s="77">
        <v>698159</v>
      </c>
      <c r="H26" s="78">
        <f t="shared" si="4"/>
        <v>7460.75</v>
      </c>
      <c r="I26" s="79">
        <f t="shared" si="1"/>
        <v>1.0801750257800649</v>
      </c>
      <c r="J26" s="27"/>
      <c r="K26" s="27"/>
      <c r="L26" s="27"/>
      <c r="M26" s="27"/>
    </row>
    <row r="27" spans="1:14" ht="15" customHeight="1">
      <c r="A27" s="5"/>
      <c r="B27" s="9"/>
      <c r="C27" s="49" t="s">
        <v>170</v>
      </c>
      <c r="D27" s="77" cm="1">
        <f t="array" ref="D27:G27">'TEUS exterior'!B35:E35</f>
        <v>517708.5</v>
      </c>
      <c r="E27" s="77">
        <v>583044.75</v>
      </c>
      <c r="F27" s="77">
        <v>1996602.25</v>
      </c>
      <c r="G27" s="77">
        <v>2178364.25</v>
      </c>
      <c r="H27" s="78">
        <f t="shared" si="4"/>
        <v>181762</v>
      </c>
      <c r="I27" s="79">
        <f t="shared" si="1"/>
        <v>9.1035658203830963</v>
      </c>
      <c r="J27" s="27"/>
      <c r="K27" s="27"/>
      <c r="L27" s="27"/>
      <c r="M27" s="27"/>
    </row>
    <row r="28" spans="1:14" ht="15" customHeight="1">
      <c r="A28" s="5"/>
      <c r="B28" s="9" t="s">
        <v>37</v>
      </c>
      <c r="C28" s="56" t="s">
        <v>41</v>
      </c>
      <c r="D28" s="67" cm="1">
        <f t="array" ref="D28:G28">'Buques número'!B35:E35</f>
        <v>13481</v>
      </c>
      <c r="E28" s="67">
        <v>13082</v>
      </c>
      <c r="F28" s="67">
        <v>49432</v>
      </c>
      <c r="G28" s="67">
        <v>49105</v>
      </c>
      <c r="H28" s="75">
        <f t="shared" si="4"/>
        <v>-327</v>
      </c>
      <c r="I28" s="76">
        <f t="shared" si="1"/>
        <v>-0.66151480822139774</v>
      </c>
      <c r="J28" s="27"/>
      <c r="K28" s="27"/>
      <c r="L28" s="27"/>
      <c r="M28" s="27"/>
    </row>
    <row r="29" spans="1:14" ht="15" customHeight="1">
      <c r="A29" s="5"/>
      <c r="B29" s="9"/>
      <c r="C29" s="56" t="s">
        <v>42</v>
      </c>
      <c r="D29" s="67" cm="1">
        <f t="array" ref="D29:G29">'Buques GT'!B35:E35</f>
        <v>235648040</v>
      </c>
      <c r="E29" s="67">
        <v>239463099</v>
      </c>
      <c r="F29" s="67">
        <v>835915396</v>
      </c>
      <c r="G29" s="67">
        <v>848707698</v>
      </c>
      <c r="H29" s="75">
        <f t="shared" si="4"/>
        <v>12792302</v>
      </c>
      <c r="I29" s="76">
        <f t="shared" si="1"/>
        <v>1.5303345363912939</v>
      </c>
      <c r="J29" s="27"/>
      <c r="K29" s="27"/>
      <c r="L29" s="27"/>
      <c r="M29" s="27"/>
    </row>
    <row r="30" spans="1:14" ht="15" customHeight="1">
      <c r="A30" s="5"/>
      <c r="B30" s="9"/>
      <c r="C30" s="49" t="s">
        <v>43</v>
      </c>
      <c r="D30" s="77" cm="1">
        <f t="array" ref="D30:G30">Cruceros!B35:E35</f>
        <v>558</v>
      </c>
      <c r="E30" s="77">
        <v>680</v>
      </c>
      <c r="F30" s="77">
        <v>1177</v>
      </c>
      <c r="G30" s="77">
        <v>1577</v>
      </c>
      <c r="H30" s="78">
        <f t="shared" si="4"/>
        <v>400</v>
      </c>
      <c r="I30" s="79">
        <f t="shared" si="1"/>
        <v>33.984706881903151</v>
      </c>
      <c r="J30" s="27"/>
      <c r="K30" s="27"/>
      <c r="L30" s="27"/>
      <c r="M30" s="27"/>
    </row>
    <row r="31" spans="1:14" ht="15" customHeight="1">
      <c r="A31" s="5"/>
      <c r="B31" s="9" t="s">
        <v>38</v>
      </c>
      <c r="C31" s="56" t="s">
        <v>2</v>
      </c>
      <c r="D31" s="67" cm="1">
        <f t="array" ref="D31:G31">'Pasajeros total'!B35:E35</f>
        <v>2913682</v>
      </c>
      <c r="E31" s="67">
        <v>3739288</v>
      </c>
      <c r="F31" s="67">
        <v>9463898</v>
      </c>
      <c r="G31" s="67">
        <v>10629411</v>
      </c>
      <c r="H31" s="75">
        <f>G31-F31</f>
        <v>1165513</v>
      </c>
      <c r="I31" s="76">
        <f>((G31*100/F31)-100)</f>
        <v>12.315358851078059</v>
      </c>
      <c r="J31" s="27"/>
      <c r="K31" s="27"/>
      <c r="L31" s="27"/>
      <c r="M31" s="27"/>
    </row>
    <row r="32" spans="1:14" ht="15" customHeight="1">
      <c r="A32" s="5"/>
      <c r="B32" s="9"/>
      <c r="C32" s="49" t="s">
        <v>44</v>
      </c>
      <c r="D32" s="77" cm="1">
        <f t="array" ref="D32:G32">'Pasajeros regulares'!B35:E35</f>
        <v>1817781</v>
      </c>
      <c r="E32" s="77">
        <v>2249580</v>
      </c>
      <c r="F32" s="77">
        <v>6505934</v>
      </c>
      <c r="G32" s="77">
        <v>6781173</v>
      </c>
      <c r="H32" s="78">
        <f>G32-F32</f>
        <v>275239</v>
      </c>
      <c r="I32" s="79">
        <f>((G32*100/F32)-100)</f>
        <v>4.2305839561237519</v>
      </c>
      <c r="J32" s="27"/>
      <c r="K32" s="27"/>
      <c r="L32" s="27"/>
      <c r="M32" s="27"/>
    </row>
    <row r="33" spans="1:13" ht="15" customHeight="1">
      <c r="A33" s="5"/>
      <c r="B33" s="9"/>
      <c r="C33" s="49" t="s">
        <v>45</v>
      </c>
      <c r="D33" s="77" cm="1">
        <f t="array" ref="D33:G33">'Pasajeros crucero'!B35:E35</f>
        <v>1095901</v>
      </c>
      <c r="E33" s="77">
        <v>1489708</v>
      </c>
      <c r="F33" s="77">
        <v>2957964</v>
      </c>
      <c r="G33" s="77">
        <v>3848238</v>
      </c>
      <c r="H33" s="78">
        <f>G33-F33</f>
        <v>890274</v>
      </c>
      <c r="I33" s="79">
        <f>((G33*100/F33)-100)</f>
        <v>30.097526541905182</v>
      </c>
      <c r="J33" s="27"/>
      <c r="K33" s="27"/>
      <c r="L33" s="27"/>
      <c r="M33" s="27"/>
    </row>
    <row r="34" spans="1:13" ht="15" customHeight="1">
      <c r="A34" s="5"/>
      <c r="B34" s="9" t="s">
        <v>39</v>
      </c>
      <c r="C34" s="56" t="s">
        <v>46</v>
      </c>
      <c r="D34" s="67" cm="1">
        <f t="array" ref="D34:G34">'Automóviles régimen pasaje'!B35:E35</f>
        <v>483661</v>
      </c>
      <c r="E34" s="67">
        <v>619193</v>
      </c>
      <c r="F34" s="67">
        <v>1764076</v>
      </c>
      <c r="G34" s="67">
        <v>1889179</v>
      </c>
      <c r="H34" s="75">
        <f>G34-F34</f>
        <v>125103</v>
      </c>
      <c r="I34" s="76">
        <f>((G34*100/F34)-100)</f>
        <v>7.0917012645713697</v>
      </c>
      <c r="J34" s="27"/>
      <c r="K34" s="27"/>
      <c r="L34" s="27"/>
      <c r="M34" s="27"/>
    </row>
    <row r="35" spans="1:13" ht="15" customHeight="1">
      <c r="A35" s="5"/>
      <c r="B35" s="9"/>
      <c r="C35" s="56" t="s">
        <v>164</v>
      </c>
      <c r="D35" s="67" cm="1">
        <f t="array" ref="D35:G35">'Automóviles régimen mercancía'!B35:E35</f>
        <v>317451</v>
      </c>
      <c r="E35" s="67">
        <v>341020</v>
      </c>
      <c r="F35" s="67">
        <v>1220293</v>
      </c>
      <c r="G35" s="67">
        <v>1239738</v>
      </c>
      <c r="H35" s="75">
        <f>G35-F35</f>
        <v>19445</v>
      </c>
      <c r="I35" s="76">
        <f>((G35*100/F35)-100)</f>
        <v>1.5934697650482263</v>
      </c>
      <c r="J35" s="27"/>
      <c r="K35" s="27"/>
      <c r="L35" s="27"/>
      <c r="M35" s="27"/>
    </row>
    <row r="36" spans="1:13" ht="15" customHeight="1">
      <c r="A36" s="87" t="s">
        <v>49</v>
      </c>
      <c r="J36" s="27"/>
      <c r="K36" s="27"/>
      <c r="L36" s="27"/>
      <c r="M36" s="27"/>
    </row>
    <row r="37" spans="1:13">
      <c r="A37" s="60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</row>
    <row r="38" spans="1:13">
      <c r="B38" s="27"/>
      <c r="C38" s="27"/>
      <c r="D38" s="27"/>
      <c r="E38" s="27"/>
      <c r="F38" s="27"/>
      <c r="G38" s="27"/>
      <c r="H38" s="27"/>
      <c r="I38" s="27"/>
      <c r="J38" s="27"/>
      <c r="K38" s="27"/>
    </row>
    <row r="39" spans="1:13">
      <c r="J39" s="27"/>
      <c r="K39" s="27"/>
    </row>
  </sheetData>
  <mergeCells count="16">
    <mergeCell ref="B24:B27"/>
    <mergeCell ref="B28:B30"/>
    <mergeCell ref="B31:B33"/>
    <mergeCell ref="A20:A35"/>
    <mergeCell ref="B34:B35"/>
    <mergeCell ref="B14:B15"/>
    <mergeCell ref="A13:A17"/>
    <mergeCell ref="A18:C18"/>
    <mergeCell ref="B20:B21"/>
    <mergeCell ref="B22:B23"/>
    <mergeCell ref="D5:E5"/>
    <mergeCell ref="F5:G5"/>
    <mergeCell ref="H5:I5"/>
    <mergeCell ref="A5:C6"/>
    <mergeCell ref="B9:B11"/>
    <mergeCell ref="A7:A12"/>
  </mergeCells>
  <conditionalFormatting sqref="H7:I35">
    <cfRule type="expression" dxfId="73" priority="1">
      <formula>H7&lt;0</formula>
    </cfRule>
  </conditionalFormatting>
  <pageMargins left="0.62992125984252001" right="0.23622047244094499" top="0.78740157480314998" bottom="0.23622047244094499" header="0.31496062992126" footer="0.15748031496063"/>
  <pageSetup paperSize="9" scale="84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BA6CC6-49CD-4311-8574-79B30C4BDDBC}">
  <sheetPr codeName="Hoja30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46" t="s">
        <v>84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68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51"/>
    </row>
    <row r="8" spans="1:14" ht="15.6" customHeight="1">
      <c r="A8" s="202" t="s">
        <v>11</v>
      </c>
      <c r="B8" s="203">
        <v>3685</v>
      </c>
      <c r="C8" s="203">
        <v>3214</v>
      </c>
      <c r="D8" s="203">
        <v>12500</v>
      </c>
      <c r="E8" s="203">
        <v>16304</v>
      </c>
      <c r="F8" s="204">
        <v>30.431999999999992</v>
      </c>
      <c r="G8" s="20"/>
    </row>
    <row r="9" spans="1:14" ht="15.6" customHeight="1">
      <c r="A9" s="202" t="s">
        <v>8</v>
      </c>
      <c r="B9" s="203">
        <v>8555</v>
      </c>
      <c r="C9" s="203">
        <v>13197</v>
      </c>
      <c r="D9" s="203">
        <v>37120</v>
      </c>
      <c r="E9" s="203">
        <v>41125</v>
      </c>
      <c r="F9" s="204">
        <v>10.78933189655173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74174</v>
      </c>
      <c r="C11" s="203">
        <v>96345</v>
      </c>
      <c r="D11" s="203">
        <v>284329</v>
      </c>
      <c r="E11" s="203">
        <v>321002</v>
      </c>
      <c r="F11" s="204">
        <v>12.898086371773539</v>
      </c>
    </row>
    <row r="12" spans="1:14" ht="15.6" customHeight="1">
      <c r="A12" s="202" t="s">
        <v>6</v>
      </c>
      <c r="B12" s="203">
        <v>1643</v>
      </c>
      <c r="C12" s="203">
        <v>1887</v>
      </c>
      <c r="D12" s="203">
        <v>4591</v>
      </c>
      <c r="E12" s="203">
        <v>7087</v>
      </c>
      <c r="F12" s="204">
        <v>54.367240252668267</v>
      </c>
    </row>
    <row r="13" spans="1:14" ht="15.6" customHeight="1">
      <c r="A13" s="202" t="s">
        <v>175</v>
      </c>
      <c r="B13" s="203">
        <v>102757</v>
      </c>
      <c r="C13" s="203">
        <v>127624</v>
      </c>
      <c r="D13" s="203">
        <v>297346</v>
      </c>
      <c r="E13" s="203">
        <v>326733</v>
      </c>
      <c r="F13" s="204">
        <v>9.8830991504846253</v>
      </c>
    </row>
    <row r="14" spans="1:14" ht="15.6" customHeight="1">
      <c r="A14" s="202" t="s">
        <v>148</v>
      </c>
      <c r="B14" s="203">
        <v>30655</v>
      </c>
      <c r="C14" s="203">
        <v>42248</v>
      </c>
      <c r="D14" s="203">
        <v>100565</v>
      </c>
      <c r="E14" s="203">
        <v>110239</v>
      </c>
      <c r="F14" s="204">
        <v>9.619648983244673</v>
      </c>
    </row>
    <row r="15" spans="1:14" ht="15.6" customHeight="1">
      <c r="A15" s="202" t="s">
        <v>145</v>
      </c>
      <c r="B15" s="203">
        <v>5773</v>
      </c>
      <c r="C15" s="203">
        <v>6242</v>
      </c>
      <c r="D15" s="203">
        <v>8873</v>
      </c>
      <c r="E15" s="203">
        <v>13688</v>
      </c>
      <c r="F15" s="204">
        <v>54.265750028175383</v>
      </c>
    </row>
    <row r="16" spans="1:14" ht="15.6" customHeight="1">
      <c r="A16" s="202" t="s">
        <v>144</v>
      </c>
      <c r="B16" s="203">
        <v>0</v>
      </c>
      <c r="C16" s="203">
        <v>0</v>
      </c>
      <c r="D16" s="203">
        <v>0</v>
      </c>
      <c r="E16" s="203">
        <v>0</v>
      </c>
      <c r="F16" s="204" t="s">
        <v>151</v>
      </c>
      <c r="G16" s="15"/>
    </row>
    <row r="17" spans="1:7" ht="15.6" customHeight="1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>
      <c r="A18" s="202" t="s">
        <v>147</v>
      </c>
      <c r="B18" s="203">
        <v>36246</v>
      </c>
      <c r="C18" s="203">
        <v>45127</v>
      </c>
      <c r="D18" s="203">
        <v>131555</v>
      </c>
      <c r="E18" s="203">
        <v>147139</v>
      </c>
      <c r="F18" s="204">
        <v>11.84599597126677</v>
      </c>
    </row>
    <row r="19" spans="1:7" ht="15.6" customHeight="1">
      <c r="A19" s="202" t="s">
        <v>143</v>
      </c>
      <c r="B19" s="203">
        <v>0</v>
      </c>
      <c r="C19" s="203">
        <v>0</v>
      </c>
      <c r="D19" s="203">
        <v>0</v>
      </c>
      <c r="E19" s="203">
        <v>0</v>
      </c>
      <c r="F19" s="204" t="s">
        <v>151</v>
      </c>
    </row>
    <row r="20" spans="1:7" ht="15.6" customHeight="1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>
      <c r="A21" s="202" t="s">
        <v>149</v>
      </c>
      <c r="B21" s="203">
        <v>2794</v>
      </c>
      <c r="C21" s="203">
        <v>2491</v>
      </c>
      <c r="D21" s="203">
        <v>10694</v>
      </c>
      <c r="E21" s="203">
        <v>8002</v>
      </c>
      <c r="F21" s="204">
        <v>-25.17299420235646</v>
      </c>
    </row>
    <row r="22" spans="1:7" ht="15.6" customHeight="1">
      <c r="A22" s="202" t="s">
        <v>146</v>
      </c>
      <c r="B22" s="203">
        <v>47059</v>
      </c>
      <c r="C22" s="203">
        <v>61929</v>
      </c>
      <c r="D22" s="203">
        <v>189431</v>
      </c>
      <c r="E22" s="203">
        <v>190803</v>
      </c>
      <c r="F22" s="204">
        <v>0.72427427401005673</v>
      </c>
    </row>
    <row r="23" spans="1:7" ht="15.6" customHeight="1">
      <c r="A23" s="202" t="s">
        <v>165</v>
      </c>
      <c r="B23" s="203">
        <v>4107</v>
      </c>
      <c r="C23" s="203">
        <v>6799</v>
      </c>
      <c r="D23" s="203">
        <v>18497</v>
      </c>
      <c r="E23" s="203">
        <v>20158</v>
      </c>
      <c r="F23" s="204">
        <v>8.9798345677677531</v>
      </c>
    </row>
    <row r="24" spans="1:7" ht="15.6" customHeight="1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>
      <c r="A25" s="202" t="s">
        <v>140</v>
      </c>
      <c r="B25" s="203">
        <v>9294</v>
      </c>
      <c r="C25" s="203">
        <v>12615</v>
      </c>
      <c r="D25" s="203">
        <v>35341</v>
      </c>
      <c r="E25" s="203">
        <v>36228</v>
      </c>
      <c r="F25" s="204">
        <v>2.5098327721343452</v>
      </c>
    </row>
    <row r="26" spans="1:7" ht="15.6" customHeight="1">
      <c r="A26" s="202" t="s">
        <v>152</v>
      </c>
      <c r="B26" s="203">
        <v>2572</v>
      </c>
      <c r="C26" s="203">
        <v>2600</v>
      </c>
      <c r="D26" s="203">
        <v>9605</v>
      </c>
      <c r="E26" s="203">
        <v>7479</v>
      </c>
      <c r="F26" s="204">
        <v>-22.134305049453399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129150</v>
      </c>
      <c r="C28" s="203">
        <v>165142</v>
      </c>
      <c r="D28" s="203">
        <v>540903</v>
      </c>
      <c r="E28" s="203">
        <v>562285</v>
      </c>
      <c r="F28" s="204">
        <v>3.9530193029064411</v>
      </c>
    </row>
    <row r="29" spans="1:7" ht="15.6" customHeight="1">
      <c r="A29" s="202" t="s">
        <v>178</v>
      </c>
      <c r="B29" s="203">
        <v>8584</v>
      </c>
      <c r="C29" s="203">
        <v>9119</v>
      </c>
      <c r="D29" s="203">
        <v>23593</v>
      </c>
      <c r="E29" s="203">
        <v>18853</v>
      </c>
      <c r="F29" s="204">
        <v>-20.09070487008859</v>
      </c>
    </row>
    <row r="30" spans="1:7" ht="15.6" customHeight="1">
      <c r="A30" s="202" t="s">
        <v>179</v>
      </c>
      <c r="B30" s="203">
        <v>0</v>
      </c>
      <c r="C30" s="203">
        <v>0</v>
      </c>
      <c r="D30" s="203">
        <v>0</v>
      </c>
      <c r="E30" s="203">
        <v>0</v>
      </c>
      <c r="F30" s="204" t="s">
        <v>151</v>
      </c>
    </row>
    <row r="31" spans="1:7" ht="15.6" customHeight="1">
      <c r="A31" s="202" t="s">
        <v>180</v>
      </c>
      <c r="B31" s="203">
        <v>0</v>
      </c>
      <c r="C31" s="203">
        <v>0</v>
      </c>
      <c r="D31" s="203">
        <v>0</v>
      </c>
      <c r="E31" s="203">
        <v>0</v>
      </c>
      <c r="F31" s="204" t="s">
        <v>151</v>
      </c>
    </row>
    <row r="32" spans="1:7" ht="15.6" customHeight="1">
      <c r="A32" s="202" t="s">
        <v>181</v>
      </c>
      <c r="B32" s="203">
        <v>16613</v>
      </c>
      <c r="C32" s="203">
        <v>22614</v>
      </c>
      <c r="D32" s="203">
        <v>59133</v>
      </c>
      <c r="E32" s="203">
        <v>62054</v>
      </c>
      <c r="F32" s="204">
        <v>4.9397121742512704</v>
      </c>
    </row>
    <row r="33" spans="1:6" ht="15.6" customHeight="1">
      <c r="A33" s="202" t="s">
        <v>182</v>
      </c>
      <c r="B33" s="203">
        <v>0</v>
      </c>
      <c r="C33" s="203">
        <v>0</v>
      </c>
      <c r="D33" s="203">
        <v>0</v>
      </c>
      <c r="E33" s="203">
        <v>0</v>
      </c>
      <c r="F33" s="204" t="s">
        <v>151</v>
      </c>
    </row>
    <row r="34" spans="1:6" ht="15.6" customHeight="1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>
      <c r="A35" s="170" t="s">
        <v>153</v>
      </c>
      <c r="B35" s="90">
        <f>SUM(B7:B34)</f>
        <v>483661</v>
      </c>
      <c r="C35" s="91">
        <f>SUM(C7:C34)</f>
        <v>619193</v>
      </c>
      <c r="D35" s="192">
        <f>SUM(D7:D34)</f>
        <v>1764076</v>
      </c>
      <c r="E35" s="192">
        <f>SUM(E7:E34)</f>
        <v>1889179</v>
      </c>
      <c r="F35" s="154">
        <f>E35*100/D35-100</f>
        <v>7.0917012645713697</v>
      </c>
    </row>
    <row r="36" spans="1:6" ht="15.6" customHeight="1">
      <c r="A36" s="87" t="s">
        <v>85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19" priority="2">
      <formula>MOD(ROW(),2)=0</formula>
    </cfRule>
  </conditionalFormatting>
  <conditionalFormatting sqref="F7:F35">
    <cfRule type="expression" dxfId="1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F1C2F8-1317-4EB8-B3F6-808A834718D1}">
  <sheetPr codeName="Hoja31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46" t="s">
        <v>157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68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27"/>
    </row>
    <row r="8" spans="1:14" ht="15.6" customHeight="1">
      <c r="A8" s="202" t="s">
        <v>11</v>
      </c>
      <c r="B8" s="203">
        <v>255</v>
      </c>
      <c r="C8" s="203">
        <v>459</v>
      </c>
      <c r="D8" s="203">
        <v>792</v>
      </c>
      <c r="E8" s="203">
        <v>2538</v>
      </c>
      <c r="F8" s="204">
        <v>220.45454545454541</v>
      </c>
      <c r="G8" s="20"/>
    </row>
    <row r="9" spans="1:14" ht="15.6" customHeight="1">
      <c r="A9" s="202" t="s">
        <v>8</v>
      </c>
      <c r="B9" s="203">
        <v>1142</v>
      </c>
      <c r="C9" s="203">
        <v>160</v>
      </c>
      <c r="D9" s="203">
        <v>1829</v>
      </c>
      <c r="E9" s="203">
        <v>1725</v>
      </c>
      <c r="F9" s="204">
        <v>-5.686167304538003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385</v>
      </c>
      <c r="C11" s="203">
        <v>468</v>
      </c>
      <c r="D11" s="203">
        <v>1388</v>
      </c>
      <c r="E11" s="203">
        <v>1771</v>
      </c>
      <c r="F11" s="204">
        <v>27.593659942363121</v>
      </c>
    </row>
    <row r="12" spans="1:14" ht="15.6" customHeight="1">
      <c r="A12" s="202" t="s">
        <v>6</v>
      </c>
      <c r="B12" s="203">
        <v>9836</v>
      </c>
      <c r="C12" s="203">
        <v>6172</v>
      </c>
      <c r="D12" s="203">
        <v>14104</v>
      </c>
      <c r="E12" s="203">
        <v>13277</v>
      </c>
      <c r="F12" s="204">
        <v>-5.8635847986386844</v>
      </c>
    </row>
    <row r="13" spans="1:14" ht="15.6" customHeight="1">
      <c r="A13" s="202" t="s">
        <v>175</v>
      </c>
      <c r="B13" s="203">
        <v>13369</v>
      </c>
      <c r="C13" s="203">
        <v>12952</v>
      </c>
      <c r="D13" s="203">
        <v>44579</v>
      </c>
      <c r="E13" s="203">
        <v>40033</v>
      </c>
      <c r="F13" s="204">
        <v>-10.197626685210521</v>
      </c>
    </row>
    <row r="14" spans="1:14" ht="15.6" customHeight="1">
      <c r="A14" s="202" t="s">
        <v>148</v>
      </c>
      <c r="B14" s="203">
        <v>61792</v>
      </c>
      <c r="C14" s="203">
        <v>60332</v>
      </c>
      <c r="D14" s="203">
        <v>246429</v>
      </c>
      <c r="E14" s="203">
        <v>228778</v>
      </c>
      <c r="F14" s="204">
        <v>-7.1627121807904084</v>
      </c>
    </row>
    <row r="15" spans="1:14" ht="15.6" customHeight="1">
      <c r="A15" s="202" t="s">
        <v>145</v>
      </c>
      <c r="B15" s="203">
        <v>2673</v>
      </c>
      <c r="C15" s="203">
        <v>2444</v>
      </c>
      <c r="D15" s="203">
        <v>7510</v>
      </c>
      <c r="E15" s="203">
        <v>6761</v>
      </c>
      <c r="F15" s="204">
        <v>-9.9733688415446125</v>
      </c>
    </row>
    <row r="16" spans="1:14" ht="15.6" customHeight="1">
      <c r="A16" s="202" t="s">
        <v>144</v>
      </c>
      <c r="B16" s="203">
        <v>4</v>
      </c>
      <c r="C16" s="203">
        <v>0</v>
      </c>
      <c r="D16" s="203">
        <v>2010</v>
      </c>
      <c r="E16" s="203">
        <v>288</v>
      </c>
      <c r="F16" s="204">
        <v>-85.671641791044777</v>
      </c>
      <c r="G16" s="15"/>
    </row>
    <row r="17" spans="1:7" ht="15.6" customHeight="1">
      <c r="A17" s="202" t="s">
        <v>150</v>
      </c>
      <c r="B17" s="203">
        <v>102</v>
      </c>
      <c r="C17" s="203">
        <v>4</v>
      </c>
      <c r="D17" s="203">
        <v>179</v>
      </c>
      <c r="E17" s="203">
        <v>54</v>
      </c>
      <c r="F17" s="204">
        <v>-69.832402234636874</v>
      </c>
      <c r="G17" s="16"/>
    </row>
    <row r="18" spans="1:7" ht="15.6" customHeight="1">
      <c r="A18" s="202" t="s">
        <v>147</v>
      </c>
      <c r="B18" s="203">
        <v>137</v>
      </c>
      <c r="C18" s="203">
        <v>170</v>
      </c>
      <c r="D18" s="203">
        <v>732</v>
      </c>
      <c r="E18" s="203">
        <v>496</v>
      </c>
      <c r="F18" s="204">
        <v>-32.240437158469938</v>
      </c>
    </row>
    <row r="19" spans="1:7" ht="15.6" customHeight="1">
      <c r="A19" s="202" t="s">
        <v>143</v>
      </c>
      <c r="B19" s="203">
        <v>0</v>
      </c>
      <c r="C19" s="203">
        <v>3250</v>
      </c>
      <c r="D19" s="203">
        <v>0</v>
      </c>
      <c r="E19" s="203">
        <v>3251</v>
      </c>
      <c r="F19" s="204" t="s">
        <v>151</v>
      </c>
    </row>
    <row r="20" spans="1:7" ht="15.6" customHeight="1">
      <c r="A20" s="202" t="s">
        <v>142</v>
      </c>
      <c r="B20" s="203">
        <v>1</v>
      </c>
      <c r="C20" s="203">
        <v>40</v>
      </c>
      <c r="D20" s="203">
        <v>6</v>
      </c>
      <c r="E20" s="203">
        <v>145</v>
      </c>
      <c r="F20" s="204">
        <v>2316.666666666667</v>
      </c>
    </row>
    <row r="21" spans="1:7" ht="15.6" customHeight="1">
      <c r="A21" s="202" t="s">
        <v>149</v>
      </c>
      <c r="B21" s="203">
        <v>3659</v>
      </c>
      <c r="C21" s="203">
        <v>1913</v>
      </c>
      <c r="D21" s="203">
        <v>7636</v>
      </c>
      <c r="E21" s="203">
        <v>5806</v>
      </c>
      <c r="F21" s="204">
        <v>-23.96542692509168</v>
      </c>
    </row>
    <row r="22" spans="1:7" ht="15.6" customHeight="1">
      <c r="A22" s="202" t="s">
        <v>146</v>
      </c>
      <c r="B22" s="203">
        <v>25897</v>
      </c>
      <c r="C22" s="203">
        <v>61459</v>
      </c>
      <c r="D22" s="203">
        <v>112319</v>
      </c>
      <c r="E22" s="203">
        <v>191058</v>
      </c>
      <c r="F22" s="204">
        <v>70.103010176372663</v>
      </c>
    </row>
    <row r="23" spans="1:7" ht="15.6" customHeight="1">
      <c r="A23" s="202" t="s">
        <v>165</v>
      </c>
      <c r="B23" s="203">
        <v>4084</v>
      </c>
      <c r="C23" s="203">
        <v>8642</v>
      </c>
      <c r="D23" s="203">
        <v>35104</v>
      </c>
      <c r="E23" s="203">
        <v>45874</v>
      </c>
      <c r="F23" s="204">
        <v>30.680264357338189</v>
      </c>
    </row>
    <row r="24" spans="1:7" ht="15.6" customHeight="1">
      <c r="A24" s="202" t="s">
        <v>141</v>
      </c>
      <c r="B24" s="203">
        <v>19</v>
      </c>
      <c r="C24" s="203">
        <v>184</v>
      </c>
      <c r="D24" s="203">
        <v>200</v>
      </c>
      <c r="E24" s="203">
        <v>208</v>
      </c>
      <c r="F24" s="204">
        <v>4</v>
      </c>
    </row>
    <row r="25" spans="1:7" ht="15.6" customHeight="1">
      <c r="A25" s="202" t="s">
        <v>140</v>
      </c>
      <c r="B25" s="203">
        <v>165</v>
      </c>
      <c r="C25" s="203">
        <v>158</v>
      </c>
      <c r="D25" s="203">
        <v>11478</v>
      </c>
      <c r="E25" s="203">
        <v>672</v>
      </c>
      <c r="F25" s="204">
        <v>-94.145321484579199</v>
      </c>
    </row>
    <row r="26" spans="1:7" ht="15.6" customHeight="1">
      <c r="A26" s="202" t="s">
        <v>152</v>
      </c>
      <c r="B26" s="203">
        <v>1539</v>
      </c>
      <c r="C26" s="203">
        <v>2113</v>
      </c>
      <c r="D26" s="203">
        <v>1558</v>
      </c>
      <c r="E26" s="203">
        <v>2138</v>
      </c>
      <c r="F26" s="204">
        <v>37.227214377406938</v>
      </c>
    </row>
    <row r="27" spans="1:7" ht="15.6" customHeight="1">
      <c r="A27" s="202" t="s">
        <v>173</v>
      </c>
      <c r="B27" s="203">
        <v>16852</v>
      </c>
      <c r="C27" s="203">
        <v>17142</v>
      </c>
      <c r="D27" s="203">
        <v>84915</v>
      </c>
      <c r="E27" s="203">
        <v>66222</v>
      </c>
      <c r="F27" s="204">
        <v>-22.013778484366721</v>
      </c>
    </row>
    <row r="28" spans="1:7" ht="15.6" customHeight="1">
      <c r="A28" s="202" t="s">
        <v>177</v>
      </c>
      <c r="B28" s="203">
        <v>6192</v>
      </c>
      <c r="C28" s="203">
        <v>7048</v>
      </c>
      <c r="D28" s="203">
        <v>26069</v>
      </c>
      <c r="E28" s="203">
        <v>28598</v>
      </c>
      <c r="F28" s="204">
        <v>9.7011776439449164</v>
      </c>
    </row>
    <row r="29" spans="1:7" ht="15.6" customHeight="1">
      <c r="A29" s="202" t="s">
        <v>178</v>
      </c>
      <c r="B29" s="203">
        <v>39041</v>
      </c>
      <c r="C29" s="203">
        <v>38574</v>
      </c>
      <c r="D29" s="203">
        <v>121696</v>
      </c>
      <c r="E29" s="203">
        <v>130132</v>
      </c>
      <c r="F29" s="204">
        <v>6.9320273468314468</v>
      </c>
    </row>
    <row r="30" spans="1:7" ht="15.6" customHeight="1">
      <c r="A30" s="202" t="s">
        <v>179</v>
      </c>
      <c r="B30" s="203">
        <v>417</v>
      </c>
      <c r="C30" s="203">
        <v>361</v>
      </c>
      <c r="D30" s="203">
        <v>2214</v>
      </c>
      <c r="E30" s="203">
        <v>7043</v>
      </c>
      <c r="F30" s="204">
        <v>218.11201445347791</v>
      </c>
    </row>
    <row r="31" spans="1:7" ht="15.6" customHeight="1">
      <c r="A31" s="202" t="s">
        <v>180</v>
      </c>
      <c r="B31" s="203">
        <v>17203</v>
      </c>
      <c r="C31" s="203">
        <v>21263</v>
      </c>
      <c r="D31" s="203">
        <v>81351</v>
      </c>
      <c r="E31" s="203">
        <v>88120</v>
      </c>
      <c r="F31" s="204">
        <v>8.3207336111418471</v>
      </c>
    </row>
    <row r="32" spans="1:7" ht="15.6" customHeight="1">
      <c r="A32" s="202" t="s">
        <v>181</v>
      </c>
      <c r="B32" s="203">
        <v>62542</v>
      </c>
      <c r="C32" s="203">
        <v>41667</v>
      </c>
      <c r="D32" s="203">
        <v>192967</v>
      </c>
      <c r="E32" s="203">
        <v>158202</v>
      </c>
      <c r="F32" s="204">
        <v>-18.016033829618539</v>
      </c>
    </row>
    <row r="33" spans="1:6" ht="15.6" customHeight="1">
      <c r="A33" s="202" t="s">
        <v>182</v>
      </c>
      <c r="B33" s="203">
        <v>49974</v>
      </c>
      <c r="C33" s="203">
        <v>54040</v>
      </c>
      <c r="D33" s="203">
        <v>223036</v>
      </c>
      <c r="E33" s="203">
        <v>216532</v>
      </c>
      <c r="F33" s="204">
        <v>-2.9161211642963418</v>
      </c>
    </row>
    <row r="34" spans="1:6" ht="15.6" customHeight="1">
      <c r="A34" s="202" t="s">
        <v>183</v>
      </c>
      <c r="B34" s="203">
        <v>171</v>
      </c>
      <c r="C34" s="203">
        <v>5</v>
      </c>
      <c r="D34" s="203">
        <v>192</v>
      </c>
      <c r="E34" s="203">
        <v>16</v>
      </c>
      <c r="F34" s="204">
        <v>-91.666666666666671</v>
      </c>
    </row>
    <row r="35" spans="1:6" ht="15.6" customHeight="1">
      <c r="A35" s="170" t="s">
        <v>153</v>
      </c>
      <c r="B35" s="90">
        <f>SUM(B7:B34)</f>
        <v>317451</v>
      </c>
      <c r="C35" s="91">
        <f>SUM(C7:C34)</f>
        <v>341020</v>
      </c>
      <c r="D35" s="90">
        <f>SUM(D7:D34)</f>
        <v>1220293</v>
      </c>
      <c r="E35" s="92">
        <f>SUM(E7:E34)</f>
        <v>1239738</v>
      </c>
      <c r="F35" s="154">
        <f>E35*100/D35-100</f>
        <v>1.5934697650482263</v>
      </c>
    </row>
    <row r="36" spans="1:6" ht="15.6" customHeight="1">
      <c r="A36" s="87" t="s">
        <v>158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17" priority="2">
      <formula>MOD(ROW(),2)=0</formula>
    </cfRule>
  </conditionalFormatting>
  <conditionalFormatting sqref="F7:F35">
    <cfRule type="expression" dxfId="1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5EBECD-E4F5-4827-B0B6-D2AC3A948A5A}">
  <sheetPr>
    <pageSetUpPr fitToPage="1"/>
  </sheetPr>
  <dimension ref="A1:K51"/>
  <sheetViews>
    <sheetView zoomScale="80" zoomScaleNormal="80" workbookViewId="0"/>
  </sheetViews>
  <sheetFormatPr baseColWidth="10" defaultColWidth="11.42578125" defaultRowHeight="15"/>
  <cols>
    <col min="1" max="1" width="32.85546875" style="216" customWidth="1"/>
    <col min="2" max="2" width="18.7109375" style="216" customWidth="1"/>
    <col min="3" max="3" width="22.5703125" style="216" customWidth="1"/>
    <col min="4" max="5" width="15.42578125" style="216" customWidth="1"/>
    <col min="6" max="6" width="15.5703125" style="216" customWidth="1"/>
    <col min="7" max="10" width="15.42578125" style="216" customWidth="1"/>
    <col min="11" max="11" width="11.85546875" style="216" customWidth="1"/>
    <col min="12" max="16384" width="11.42578125" style="216"/>
  </cols>
  <sheetData>
    <row r="1" spans="1:11">
      <c r="A1" s="212"/>
      <c r="B1" s="213"/>
      <c r="C1" s="213"/>
      <c r="D1" s="214"/>
      <c r="E1" s="215"/>
      <c r="F1" s="214"/>
      <c r="H1" s="217"/>
      <c r="J1" s="217"/>
      <c r="K1" s="217"/>
    </row>
    <row r="2" spans="1:11">
      <c r="A2" s="218"/>
      <c r="B2" s="214"/>
      <c r="C2" s="219"/>
      <c r="D2" s="214"/>
      <c r="E2" s="218"/>
      <c r="F2" s="214"/>
      <c r="G2" s="220"/>
      <c r="H2" s="214"/>
      <c r="I2" s="220"/>
      <c r="J2" s="214"/>
      <c r="K2" s="214"/>
    </row>
    <row r="3" spans="1:11">
      <c r="A3" s="218"/>
      <c r="B3" s="213"/>
      <c r="C3" s="219"/>
      <c r="D3" s="214"/>
      <c r="E3" s="220"/>
      <c r="F3" s="214"/>
      <c r="G3" s="220"/>
      <c r="H3" s="214"/>
      <c r="I3" s="220"/>
      <c r="J3" s="214"/>
      <c r="K3" s="214"/>
    </row>
    <row r="4" spans="1:11">
      <c r="A4" s="218"/>
      <c r="B4" s="214"/>
      <c r="C4" s="219"/>
      <c r="D4" s="217"/>
      <c r="E4" s="221"/>
      <c r="F4" s="214"/>
      <c r="G4" s="221"/>
      <c r="H4" s="217"/>
      <c r="I4" s="221"/>
      <c r="J4" s="217"/>
      <c r="K4" s="217"/>
    </row>
    <row r="5" spans="1:11">
      <c r="A5" s="218"/>
      <c r="B5" s="214"/>
      <c r="C5" s="222"/>
      <c r="D5" s="214"/>
      <c r="E5" s="220"/>
      <c r="F5" s="214"/>
      <c r="G5" s="220"/>
      <c r="H5" s="214"/>
      <c r="I5" s="220"/>
      <c r="J5" s="214"/>
      <c r="K5" s="214"/>
    </row>
    <row r="6" spans="1:11">
      <c r="A6" s="218"/>
      <c r="B6" s="214"/>
      <c r="C6" s="223"/>
      <c r="D6" s="214"/>
      <c r="E6" s="220"/>
      <c r="F6" s="214"/>
      <c r="G6" s="220"/>
      <c r="H6" s="214"/>
      <c r="I6" s="220"/>
      <c r="J6" s="214"/>
      <c r="K6" s="214"/>
    </row>
    <row r="7" spans="1:11">
      <c r="A7" s="218"/>
      <c r="B7" s="214"/>
      <c r="C7" s="219"/>
      <c r="D7" s="214"/>
      <c r="E7" s="219"/>
      <c r="F7" s="214"/>
      <c r="G7" s="220"/>
      <c r="H7" s="214"/>
      <c r="I7" s="220"/>
      <c r="J7" s="214"/>
      <c r="K7" s="214"/>
    </row>
    <row r="8" spans="1:11">
      <c r="A8" s="218"/>
      <c r="B8" s="214"/>
      <c r="C8" s="219"/>
      <c r="D8" s="217"/>
      <c r="E8" s="224"/>
      <c r="F8" s="214"/>
      <c r="G8" s="221"/>
      <c r="H8" s="217"/>
      <c r="I8" s="221"/>
      <c r="J8" s="217"/>
      <c r="K8" s="217"/>
    </row>
    <row r="9" spans="1:11">
      <c r="A9" s="218"/>
      <c r="B9" s="214"/>
      <c r="C9" s="222"/>
      <c r="D9" s="214"/>
      <c r="E9" s="219"/>
      <c r="F9" s="214"/>
      <c r="G9" s="220"/>
      <c r="H9" s="214"/>
      <c r="I9" s="220"/>
      <c r="J9" s="214"/>
      <c r="K9" s="214"/>
    </row>
    <row r="10" spans="1:11">
      <c r="A10" s="218"/>
      <c r="B10" s="214"/>
      <c r="C10" s="224"/>
      <c r="D10" s="217"/>
      <c r="E10" s="224"/>
      <c r="F10" s="214"/>
      <c r="G10" s="221"/>
      <c r="H10" s="217"/>
      <c r="I10" s="221"/>
      <c r="J10" s="217"/>
      <c r="K10" s="217"/>
    </row>
    <row r="11" spans="1:11">
      <c r="A11" s="214"/>
      <c r="B11" s="214"/>
      <c r="C11" s="219"/>
      <c r="D11" s="214"/>
      <c r="E11" s="219"/>
      <c r="F11" s="214"/>
      <c r="G11" s="218"/>
      <c r="H11" s="214"/>
      <c r="I11" s="220"/>
      <c r="J11" s="214"/>
      <c r="K11" s="214"/>
    </row>
    <row r="12" spans="1:11">
      <c r="A12" s="212"/>
      <c r="B12" s="213"/>
      <c r="C12" s="222"/>
      <c r="D12" s="213"/>
      <c r="E12" s="222"/>
      <c r="F12" s="213"/>
      <c r="G12" s="212"/>
      <c r="H12" s="213"/>
      <c r="I12" s="225"/>
      <c r="J12" s="213"/>
      <c r="K12" s="213"/>
    </row>
    <row r="13" spans="1:11">
      <c r="A13" s="218"/>
      <c r="B13" s="214"/>
      <c r="C13" s="223"/>
      <c r="D13" s="226"/>
      <c r="E13" s="223"/>
      <c r="F13" s="214"/>
      <c r="G13" s="227"/>
      <c r="H13" s="226"/>
      <c r="J13" s="226"/>
      <c r="K13" s="226"/>
    </row>
    <row r="14" spans="1:11">
      <c r="A14" s="218"/>
      <c r="B14" s="214"/>
      <c r="C14" s="219"/>
      <c r="D14" s="217"/>
      <c r="E14" s="224"/>
      <c r="F14" s="214"/>
      <c r="G14" s="215"/>
      <c r="H14" s="217"/>
      <c r="I14" s="221"/>
      <c r="J14" s="217"/>
      <c r="K14" s="217"/>
    </row>
    <row r="15" spans="1:11">
      <c r="A15" s="218"/>
      <c r="B15" s="214"/>
      <c r="C15" s="219"/>
      <c r="D15" s="214"/>
      <c r="E15" s="219"/>
      <c r="F15" s="214"/>
      <c r="G15" s="218"/>
      <c r="H15" s="214"/>
      <c r="I15" s="220"/>
      <c r="J15" s="214"/>
      <c r="K15" s="214"/>
    </row>
    <row r="16" spans="1:11">
      <c r="A16" s="218"/>
      <c r="B16" s="214"/>
      <c r="C16" s="222"/>
      <c r="D16" s="226"/>
      <c r="E16" s="223"/>
      <c r="F16" s="214"/>
      <c r="H16" s="226"/>
      <c r="J16" s="226"/>
      <c r="K16" s="226"/>
    </row>
    <row r="17" spans="1:11">
      <c r="A17" s="218"/>
      <c r="B17" s="214"/>
      <c r="C17" s="219"/>
      <c r="D17" s="217"/>
      <c r="E17" s="224"/>
      <c r="F17" s="214"/>
      <c r="G17" s="221"/>
      <c r="H17" s="217"/>
      <c r="I17" s="221"/>
      <c r="J17" s="217"/>
      <c r="K17" s="217"/>
    </row>
    <row r="18" spans="1:11">
      <c r="A18" s="218"/>
      <c r="B18" s="214"/>
      <c r="C18" s="219"/>
      <c r="D18" s="214"/>
      <c r="E18" s="214"/>
      <c r="F18" s="214"/>
      <c r="G18" s="220"/>
      <c r="H18" s="214"/>
      <c r="I18" s="220"/>
      <c r="J18" s="214"/>
      <c r="K18" s="214"/>
    </row>
    <row r="19" spans="1:11">
      <c r="A19" s="218"/>
      <c r="B19" s="214"/>
      <c r="C19" s="219"/>
      <c r="D19" s="213"/>
      <c r="E19" s="213"/>
      <c r="F19" s="226"/>
      <c r="H19" s="226"/>
      <c r="J19" s="226"/>
      <c r="K19" s="226"/>
    </row>
    <row r="20" spans="1:11">
      <c r="A20" s="218"/>
      <c r="B20" s="214"/>
      <c r="C20" s="219"/>
      <c r="D20" s="214"/>
      <c r="E20" s="219"/>
      <c r="F20" s="214"/>
      <c r="G20" s="220"/>
      <c r="H20" s="214"/>
      <c r="I20" s="220"/>
      <c r="J20" s="214"/>
      <c r="K20" s="214"/>
    </row>
    <row r="21" spans="1:11">
      <c r="A21" s="218"/>
      <c r="B21" s="214"/>
      <c r="C21" s="225"/>
      <c r="D21" s="226"/>
      <c r="E21" s="223"/>
      <c r="F21" s="226"/>
      <c r="H21" s="226"/>
      <c r="J21" s="226"/>
      <c r="K21" s="226"/>
    </row>
    <row r="22" spans="1:11">
      <c r="A22" s="218"/>
      <c r="B22" s="214"/>
      <c r="C22" s="219"/>
      <c r="D22" s="214"/>
      <c r="E22" s="219"/>
      <c r="F22" s="214"/>
      <c r="G22" s="220"/>
      <c r="H22" s="214"/>
      <c r="I22" s="220"/>
      <c r="J22" s="214"/>
      <c r="K22" s="214"/>
    </row>
    <row r="23" spans="1:11">
      <c r="A23" s="218"/>
      <c r="B23" s="214"/>
      <c r="C23" s="219"/>
      <c r="D23" s="226"/>
      <c r="E23" s="223"/>
      <c r="F23" s="226"/>
      <c r="H23" s="226"/>
      <c r="J23" s="226"/>
      <c r="K23" s="226"/>
    </row>
    <row r="24" spans="1:11">
      <c r="A24" s="218"/>
      <c r="B24" s="214"/>
      <c r="C24" s="219"/>
      <c r="D24" s="214"/>
      <c r="E24" s="219"/>
      <c r="F24" s="214"/>
      <c r="G24" s="220"/>
      <c r="H24" s="214"/>
      <c r="I24" s="220"/>
      <c r="J24" s="214"/>
      <c r="K24" s="214"/>
    </row>
    <row r="25" spans="1:11">
      <c r="A25" s="218"/>
      <c r="B25" s="214"/>
      <c r="C25" s="219"/>
      <c r="D25" s="226"/>
      <c r="E25" s="223"/>
      <c r="F25" s="226"/>
      <c r="H25" s="226"/>
      <c r="J25" s="226"/>
      <c r="K25" s="226"/>
    </row>
    <row r="26" spans="1:11">
      <c r="A26" s="218"/>
      <c r="B26" s="214"/>
      <c r="C26" s="225"/>
      <c r="D26" s="217"/>
      <c r="E26" s="224"/>
      <c r="F26" s="217"/>
      <c r="G26" s="221"/>
      <c r="H26" s="217"/>
      <c r="I26" s="221"/>
      <c r="J26" s="217"/>
      <c r="K26" s="217"/>
    </row>
    <row r="27" spans="1:11">
      <c r="A27" s="218"/>
      <c r="B27" s="214"/>
      <c r="C27" s="224"/>
      <c r="D27" s="214"/>
      <c r="E27" s="219"/>
      <c r="F27" s="214"/>
      <c r="G27" s="220"/>
      <c r="H27" s="214"/>
      <c r="I27" s="220"/>
      <c r="J27" s="214"/>
      <c r="K27" s="214"/>
    </row>
    <row r="28" spans="1:11" ht="34.5">
      <c r="A28" s="228" t="s">
        <v>163</v>
      </c>
      <c r="B28" s="214"/>
      <c r="C28" s="219"/>
      <c r="D28" s="217"/>
      <c r="E28" s="224"/>
      <c r="F28" s="217"/>
      <c r="G28" s="221"/>
      <c r="H28" s="217"/>
      <c r="I28" s="221"/>
      <c r="J28" s="217"/>
      <c r="K28" s="217"/>
    </row>
    <row r="29" spans="1:11">
      <c r="A29" s="229"/>
      <c r="B29" s="214"/>
      <c r="C29" s="219"/>
      <c r="D29" s="214"/>
      <c r="E29" s="219"/>
      <c r="F29" s="214"/>
      <c r="G29" s="218"/>
      <c r="H29" s="214"/>
      <c r="I29" s="220"/>
      <c r="J29" s="214"/>
      <c r="K29" s="214"/>
    </row>
    <row r="30" spans="1:11">
      <c r="A30" s="218"/>
      <c r="B30" s="214"/>
      <c r="C30" s="222"/>
      <c r="D30" s="213"/>
      <c r="E30" s="222"/>
      <c r="F30" s="213"/>
      <c r="G30" s="212"/>
      <c r="H30" s="213"/>
      <c r="I30" s="225"/>
      <c r="J30" s="213"/>
      <c r="K30" s="213"/>
    </row>
    <row r="31" spans="1:11">
      <c r="A31" s="218"/>
      <c r="B31" s="214"/>
      <c r="C31" s="219"/>
      <c r="D31" s="226"/>
      <c r="E31" s="223"/>
      <c r="F31" s="226"/>
      <c r="G31" s="227"/>
      <c r="H31" s="226"/>
      <c r="J31" s="226"/>
      <c r="K31" s="226"/>
    </row>
    <row r="32" spans="1:11">
      <c r="A32" s="218"/>
      <c r="B32" s="214"/>
      <c r="C32" s="225"/>
      <c r="D32" s="217"/>
      <c r="E32" s="224"/>
      <c r="F32" s="217"/>
      <c r="G32" s="215"/>
      <c r="H32" s="217"/>
      <c r="I32" s="221"/>
      <c r="J32" s="217"/>
      <c r="K32" s="217"/>
    </row>
    <row r="33" spans="1:11">
      <c r="A33" s="218"/>
      <c r="B33" s="214"/>
      <c r="C33" s="224"/>
      <c r="D33" s="214"/>
      <c r="E33" s="219"/>
      <c r="F33" s="214"/>
      <c r="G33" s="218"/>
      <c r="H33" s="214"/>
      <c r="I33" s="220"/>
      <c r="J33" s="214"/>
      <c r="K33" s="214"/>
    </row>
    <row r="34" spans="1:11">
      <c r="A34" s="218"/>
      <c r="B34" s="214"/>
      <c r="C34" s="219"/>
      <c r="D34" s="214"/>
      <c r="E34" s="219"/>
      <c r="F34" s="214"/>
      <c r="G34" s="218"/>
      <c r="H34" s="214"/>
      <c r="I34" s="220"/>
      <c r="J34" s="214"/>
      <c r="K34" s="214"/>
    </row>
    <row r="35" spans="1:11">
      <c r="A35" s="218"/>
      <c r="B35" s="214"/>
      <c r="D35" s="213"/>
      <c r="E35" s="222"/>
      <c r="F35" s="213"/>
      <c r="G35" s="212"/>
      <c r="H35" s="213"/>
      <c r="I35" s="225"/>
      <c r="J35" s="213"/>
      <c r="K35" s="213"/>
    </row>
    <row r="36" spans="1:11">
      <c r="A36" s="218"/>
      <c r="B36" s="214"/>
      <c r="C36" s="219"/>
      <c r="D36" s="213"/>
      <c r="E36" s="222"/>
      <c r="F36" s="214"/>
      <c r="G36" s="218"/>
      <c r="H36" s="214"/>
      <c r="I36" s="218"/>
      <c r="J36" s="214"/>
      <c r="K36" s="214"/>
    </row>
    <row r="37" spans="1:11">
      <c r="A37" s="218"/>
      <c r="B37" s="214"/>
      <c r="C37" s="219"/>
      <c r="D37" s="213"/>
      <c r="E37" s="222"/>
      <c r="F37" s="213"/>
      <c r="G37" s="212"/>
      <c r="H37" s="226"/>
      <c r="I37" s="227"/>
      <c r="J37" s="226"/>
      <c r="K37" s="226"/>
    </row>
    <row r="38" spans="1:11">
      <c r="A38" s="218"/>
      <c r="B38" s="214"/>
      <c r="C38" s="223"/>
      <c r="D38" s="226"/>
      <c r="E38" s="223"/>
      <c r="F38" s="226"/>
      <c r="G38" s="227"/>
      <c r="H38" s="217"/>
      <c r="I38" s="214"/>
      <c r="J38" s="214"/>
      <c r="K38" s="214"/>
    </row>
    <row r="39" spans="1:11">
      <c r="A39" s="218"/>
      <c r="B39" s="214"/>
      <c r="C39" s="214"/>
      <c r="D39" s="217"/>
      <c r="E39" s="214"/>
      <c r="F39" s="214"/>
      <c r="G39" s="218"/>
      <c r="H39" s="214"/>
      <c r="I39" s="225"/>
      <c r="J39" s="213"/>
      <c r="K39" s="213"/>
    </row>
    <row r="40" spans="1:11">
      <c r="A40" s="218"/>
      <c r="B40" s="214"/>
      <c r="C40" s="214"/>
      <c r="D40" s="214"/>
      <c r="E40" s="213"/>
      <c r="F40" s="213"/>
      <c r="G40" s="212"/>
      <c r="H40" s="226"/>
      <c r="J40" s="226"/>
      <c r="K40" s="226"/>
    </row>
    <row r="41" spans="1:11">
      <c r="A41" s="218"/>
      <c r="B41" s="214"/>
      <c r="C41" s="226"/>
      <c r="D41" s="213"/>
      <c r="F41" s="226"/>
      <c r="G41" s="227"/>
      <c r="H41" s="214"/>
      <c r="I41" s="220"/>
      <c r="J41" s="214"/>
      <c r="K41" s="214"/>
    </row>
    <row r="42" spans="1:11">
      <c r="A42" s="218"/>
      <c r="B42" s="214"/>
      <c r="C42" s="214"/>
      <c r="D42" s="214"/>
      <c r="E42" s="219"/>
      <c r="F42" s="214"/>
      <c r="G42" s="218"/>
      <c r="H42" s="214"/>
      <c r="I42" s="220"/>
      <c r="J42" s="214"/>
      <c r="K42" s="214"/>
    </row>
    <row r="43" spans="1:11">
      <c r="A43" s="212"/>
      <c r="B43" s="214"/>
      <c r="C43" s="217"/>
      <c r="D43" s="224"/>
      <c r="E43" s="226"/>
      <c r="F43" s="226"/>
      <c r="G43" s="218"/>
      <c r="H43" s="214"/>
      <c r="I43" s="220"/>
      <c r="J43" s="214"/>
      <c r="K43" s="214"/>
    </row>
    <row r="44" spans="1:11">
      <c r="A44" s="218"/>
      <c r="B44" s="214"/>
      <c r="C44" s="214"/>
      <c r="D44" s="219"/>
      <c r="E44" s="214"/>
      <c r="F44" s="214"/>
      <c r="G44" s="212"/>
      <c r="H44" s="213"/>
      <c r="I44" s="225"/>
      <c r="J44" s="213"/>
      <c r="K44" s="213"/>
    </row>
    <row r="45" spans="1:11">
      <c r="A45" s="218"/>
      <c r="B45" s="214"/>
      <c r="C45" s="213"/>
      <c r="D45" s="222"/>
      <c r="E45" s="213"/>
      <c r="F45" s="213"/>
      <c r="G45" s="212"/>
      <c r="H45" s="214"/>
      <c r="I45" s="214"/>
      <c r="J45" s="214"/>
      <c r="K45" s="214"/>
    </row>
    <row r="46" spans="1:11">
      <c r="A46" s="215"/>
      <c r="B46" s="217"/>
      <c r="C46" s="217"/>
      <c r="D46" s="224"/>
      <c r="E46" s="217"/>
      <c r="F46" s="217"/>
      <c r="G46" s="215"/>
      <c r="H46" s="217"/>
      <c r="I46" s="221"/>
      <c r="J46" s="217"/>
      <c r="K46" s="217"/>
    </row>
    <row r="47" spans="1:11">
      <c r="A47" s="214"/>
      <c r="B47" s="214"/>
      <c r="C47" s="214"/>
      <c r="D47" s="219"/>
      <c r="E47" s="214"/>
      <c r="F47" s="214"/>
      <c r="G47" s="220"/>
      <c r="H47" s="214"/>
      <c r="I47" s="220"/>
      <c r="J47" s="214"/>
      <c r="K47" s="214"/>
    </row>
    <row r="48" spans="1:11">
      <c r="A48" s="230"/>
      <c r="B48" s="231"/>
      <c r="C48" s="231"/>
      <c r="D48" s="224"/>
      <c r="E48" s="217"/>
      <c r="F48" s="217"/>
      <c r="G48" s="231"/>
      <c r="H48" s="231"/>
      <c r="I48" s="231"/>
      <c r="J48" s="231"/>
      <c r="K48" s="231"/>
    </row>
    <row r="51" spans="8:8">
      <c r="H51" s="232"/>
    </row>
  </sheetData>
  <pageMargins left="0.62992125984252001" right="0.23622047244094499" top="0.47244094488188998" bottom="0.196850393700787" header="0.31496062992126" footer="0.15748031496063"/>
  <pageSetup paperSize="9" scale="71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003B43-88C1-4797-AB33-7C38F2772264}">
  <sheetPr>
    <pageSetUpPr fitToPage="1"/>
  </sheetPr>
  <dimension ref="A1:AA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>
      <c r="A1" s="46" t="s">
        <v>184</v>
      </c>
      <c r="E1" s="19"/>
      <c r="H1" s="18"/>
      <c r="I1" s="18"/>
      <c r="J1" s="18"/>
      <c r="K1" s="18"/>
      <c r="L1" s="18"/>
      <c r="M1" s="18"/>
      <c r="AA1" s="53" t="str">
        <f>"Acumulado "&amp;E6</f>
        <v>Acumulado 2025</v>
      </c>
    </row>
    <row r="2" spans="1:27" ht="15.6" customHeight="1">
      <c r="H2" s="17"/>
      <c r="I2" s="17"/>
      <c r="J2" s="17"/>
      <c r="K2" s="17"/>
      <c r="L2" s="17"/>
      <c r="M2" s="17"/>
      <c r="AA2" s="53" t="str">
        <f>"Acumulado "&amp;D6</f>
        <v>Acumulado 2024</v>
      </c>
    </row>
    <row r="3" spans="1:27" ht="15.6" customHeight="1">
      <c r="H3" s="17"/>
      <c r="I3" s="17"/>
      <c r="J3" s="17"/>
      <c r="K3" s="17"/>
      <c r="L3" s="17"/>
      <c r="M3" s="17"/>
    </row>
    <row r="4" spans="1:27" ht="15.6" customHeight="1">
      <c r="A4" s="45" t="s">
        <v>51</v>
      </c>
    </row>
    <row r="5" spans="1:27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27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68" t="s">
        <v>186</v>
      </c>
    </row>
    <row r="7" spans="1:27" ht="15.6" customHeight="1">
      <c r="A7" s="236" t="s">
        <v>18</v>
      </c>
      <c r="B7" s="237">
        <v>920861</v>
      </c>
      <c r="C7" s="237">
        <v>743760</v>
      </c>
      <c r="D7" s="237">
        <v>3109373</v>
      </c>
      <c r="E7" s="237">
        <v>2794651</v>
      </c>
      <c r="F7" s="238">
        <v>-10.121719073266529</v>
      </c>
      <c r="G7" s="20"/>
    </row>
    <row r="8" spans="1:27" s="47" customFormat="1" ht="15.6" customHeight="1">
      <c r="A8" s="236" t="s">
        <v>11</v>
      </c>
      <c r="B8" s="237">
        <v>119346</v>
      </c>
      <c r="C8" s="237">
        <v>93913</v>
      </c>
      <c r="D8" s="237">
        <v>372273</v>
      </c>
      <c r="E8" s="237">
        <v>292532</v>
      </c>
      <c r="F8" s="238">
        <v>-21.420033147716861</v>
      </c>
      <c r="G8" s="239"/>
    </row>
    <row r="9" spans="1:27" ht="15.6" customHeight="1">
      <c r="A9" s="236" t="s">
        <v>8</v>
      </c>
      <c r="B9" s="237">
        <v>67961</v>
      </c>
      <c r="C9" s="237">
        <v>88847</v>
      </c>
      <c r="D9" s="237">
        <v>287429</v>
      </c>
      <c r="E9" s="237">
        <v>309740</v>
      </c>
      <c r="F9" s="238">
        <v>7.7622647679948784</v>
      </c>
      <c r="G9" s="20"/>
    </row>
    <row r="10" spans="1:27" ht="15.6" customHeight="1">
      <c r="A10" s="236" t="s">
        <v>10</v>
      </c>
      <c r="B10" s="237">
        <v>187974</v>
      </c>
      <c r="C10" s="237">
        <v>94310</v>
      </c>
      <c r="D10" s="237">
        <v>689683</v>
      </c>
      <c r="E10" s="237">
        <v>577386</v>
      </c>
      <c r="F10" s="238">
        <v>-16.282408004837009</v>
      </c>
    </row>
    <row r="11" spans="1:27" ht="15.6" customHeight="1">
      <c r="A11" s="236" t="s">
        <v>9</v>
      </c>
      <c r="B11" s="237">
        <v>1482320</v>
      </c>
      <c r="C11" s="237">
        <v>1446763</v>
      </c>
      <c r="D11" s="237">
        <v>6265197</v>
      </c>
      <c r="E11" s="237">
        <v>5890216</v>
      </c>
      <c r="F11" s="238">
        <v>-5.985143005080289</v>
      </c>
    </row>
    <row r="12" spans="1:27" ht="15.6" customHeight="1">
      <c r="A12" s="236" t="s">
        <v>6</v>
      </c>
      <c r="B12" s="237">
        <v>102435</v>
      </c>
      <c r="C12" s="237">
        <v>102254</v>
      </c>
      <c r="D12" s="237">
        <v>421178</v>
      </c>
      <c r="E12" s="237">
        <v>357183</v>
      </c>
      <c r="F12" s="238">
        <v>-15.194288400628711</v>
      </c>
    </row>
    <row r="13" spans="1:27" ht="15.6" customHeight="1">
      <c r="A13" s="236" t="s">
        <v>175</v>
      </c>
      <c r="B13" s="237">
        <v>40334</v>
      </c>
      <c r="C13" s="237">
        <v>7421</v>
      </c>
      <c r="D13" s="237">
        <v>158193</v>
      </c>
      <c r="E13" s="237">
        <v>60440</v>
      </c>
      <c r="F13" s="238">
        <v>-61.793505401629659</v>
      </c>
    </row>
    <row r="14" spans="1:27" ht="15.6" customHeight="1">
      <c r="A14" s="236" t="s">
        <v>148</v>
      </c>
      <c r="B14" s="237">
        <v>1438522</v>
      </c>
      <c r="C14" s="237">
        <v>1692629</v>
      </c>
      <c r="D14" s="237">
        <v>5340962</v>
      </c>
      <c r="E14" s="237">
        <v>5976949</v>
      </c>
      <c r="F14" s="238">
        <v>11.907723739655889</v>
      </c>
    </row>
    <row r="15" spans="1:27" ht="15.6" customHeight="1">
      <c r="A15" s="236" t="s">
        <v>145</v>
      </c>
      <c r="B15" s="237">
        <v>1988830</v>
      </c>
      <c r="C15" s="237">
        <v>1871964</v>
      </c>
      <c r="D15" s="237">
        <v>7672083</v>
      </c>
      <c r="E15" s="237">
        <v>7302369</v>
      </c>
      <c r="F15" s="238">
        <v>-4.8189520368848946</v>
      </c>
    </row>
    <row r="16" spans="1:27" ht="15.6" customHeight="1">
      <c r="A16" s="236" t="s">
        <v>144</v>
      </c>
      <c r="B16" s="237">
        <v>2165593</v>
      </c>
      <c r="C16" s="237">
        <v>1781577</v>
      </c>
      <c r="D16" s="237">
        <v>8467596</v>
      </c>
      <c r="E16" s="237">
        <v>8118577</v>
      </c>
      <c r="F16" s="238">
        <v>-4.1218192270864193</v>
      </c>
      <c r="G16" s="15"/>
    </row>
    <row r="17" spans="1:7" ht="15.6" customHeight="1">
      <c r="A17" s="236" t="s">
        <v>150</v>
      </c>
      <c r="B17" s="237">
        <v>1214303</v>
      </c>
      <c r="C17" s="237">
        <v>1043335</v>
      </c>
      <c r="D17" s="237">
        <v>3864267</v>
      </c>
      <c r="E17" s="237">
        <v>4210216</v>
      </c>
      <c r="F17" s="238">
        <v>8.9525128569014498</v>
      </c>
      <c r="G17" s="16"/>
    </row>
    <row r="18" spans="1:7" ht="15.6" customHeight="1">
      <c r="A18" s="236" t="s">
        <v>147</v>
      </c>
      <c r="B18" s="237">
        <v>221</v>
      </c>
      <c r="C18" s="237">
        <v>52439</v>
      </c>
      <c r="D18" s="237">
        <v>90089</v>
      </c>
      <c r="E18" s="237">
        <v>126212</v>
      </c>
      <c r="F18" s="238">
        <v>40.097015173883591</v>
      </c>
    </row>
    <row r="19" spans="1:7" ht="15.6" customHeight="1">
      <c r="A19" s="236" t="s">
        <v>143</v>
      </c>
      <c r="B19" s="237">
        <v>385840</v>
      </c>
      <c r="C19" s="237">
        <v>443385</v>
      </c>
      <c r="D19" s="237">
        <v>1415044</v>
      </c>
      <c r="E19" s="237">
        <v>1415606</v>
      </c>
      <c r="F19" s="238">
        <v>3.9716079499996233E-2</v>
      </c>
    </row>
    <row r="20" spans="1:7" ht="15.6" customHeight="1">
      <c r="A20" s="236" t="s">
        <v>142</v>
      </c>
      <c r="B20" s="237">
        <v>827387</v>
      </c>
      <c r="C20" s="237">
        <v>1022838</v>
      </c>
      <c r="D20" s="237">
        <v>2914210</v>
      </c>
      <c r="E20" s="237">
        <v>3962418</v>
      </c>
      <c r="F20" s="238">
        <v>35.968856053613173</v>
      </c>
    </row>
    <row r="21" spans="1:7" ht="15.6" customHeight="1">
      <c r="A21" s="236" t="s">
        <v>149</v>
      </c>
      <c r="B21" s="237">
        <v>1745742</v>
      </c>
      <c r="C21" s="237">
        <v>1246953</v>
      </c>
      <c r="D21" s="237">
        <v>5754771</v>
      </c>
      <c r="E21" s="237">
        <v>5060085</v>
      </c>
      <c r="F21" s="238">
        <v>-12.07147947329268</v>
      </c>
    </row>
    <row r="22" spans="1:7" ht="15.6" customHeight="1">
      <c r="A22" s="236" t="s">
        <v>146</v>
      </c>
      <c r="B22" s="237">
        <v>274699</v>
      </c>
      <c r="C22" s="237">
        <v>182863</v>
      </c>
      <c r="D22" s="237">
        <v>698940</v>
      </c>
      <c r="E22" s="237">
        <v>629113</v>
      </c>
      <c r="F22" s="238">
        <v>-9.9904140555698575</v>
      </c>
    </row>
    <row r="23" spans="1:7" ht="15.6" customHeight="1">
      <c r="A23" s="236" t="s">
        <v>165</v>
      </c>
      <c r="B23" s="237">
        <v>113742</v>
      </c>
      <c r="C23" s="237">
        <v>36519</v>
      </c>
      <c r="D23" s="237">
        <v>492726</v>
      </c>
      <c r="E23" s="237">
        <v>315633</v>
      </c>
      <c r="F23" s="238">
        <v>-35.941476601600073</v>
      </c>
    </row>
    <row r="24" spans="1:7" ht="15.6" customHeight="1">
      <c r="A24" s="236" t="s">
        <v>141</v>
      </c>
      <c r="B24" s="237">
        <v>119749</v>
      </c>
      <c r="C24" s="237">
        <v>105920</v>
      </c>
      <c r="D24" s="237">
        <v>512174</v>
      </c>
      <c r="E24" s="237">
        <v>522500</v>
      </c>
      <c r="F24" s="238">
        <v>2.016111712035368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11</v>
      </c>
      <c r="E25" s="237">
        <v>0</v>
      </c>
      <c r="F25" s="238">
        <v>-100</v>
      </c>
    </row>
    <row r="26" spans="1:7" ht="15.6" customHeight="1">
      <c r="A26" s="236" t="s">
        <v>152</v>
      </c>
      <c r="B26" s="237">
        <v>114323</v>
      </c>
      <c r="C26" s="237">
        <v>67686</v>
      </c>
      <c r="D26" s="237">
        <v>478649</v>
      </c>
      <c r="E26" s="237">
        <v>374005</v>
      </c>
      <c r="F26" s="238">
        <v>-21.862366786517882</v>
      </c>
    </row>
    <row r="27" spans="1:7" ht="15.6" customHeight="1">
      <c r="A27" s="236" t="s">
        <v>173</v>
      </c>
      <c r="B27" s="237">
        <v>193040</v>
      </c>
      <c r="C27" s="237">
        <v>170322</v>
      </c>
      <c r="D27" s="237">
        <v>683920</v>
      </c>
      <c r="E27" s="237">
        <v>741255</v>
      </c>
      <c r="F27" s="238">
        <v>8.3832904433267004</v>
      </c>
    </row>
    <row r="28" spans="1:7" ht="15.6" customHeight="1">
      <c r="A28" s="236" t="s">
        <v>177</v>
      </c>
      <c r="B28" s="237">
        <v>98688</v>
      </c>
      <c r="C28" s="237">
        <v>120153</v>
      </c>
      <c r="D28" s="237">
        <v>269271</v>
      </c>
      <c r="E28" s="237">
        <v>396238</v>
      </c>
      <c r="F28" s="238">
        <v>47.152125553810087</v>
      </c>
    </row>
    <row r="29" spans="1:7" ht="15.6" customHeight="1">
      <c r="A29" s="236" t="s">
        <v>178</v>
      </c>
      <c r="B29" s="237">
        <v>247895</v>
      </c>
      <c r="C29" s="237">
        <v>217176</v>
      </c>
      <c r="D29" s="237">
        <v>1137676</v>
      </c>
      <c r="E29" s="237">
        <v>963809</v>
      </c>
      <c r="F29" s="238">
        <v>-15.282646377351719</v>
      </c>
    </row>
    <row r="30" spans="1:7" ht="15.6" customHeight="1">
      <c r="A30" s="236" t="s">
        <v>179</v>
      </c>
      <c r="B30" s="237">
        <v>231651</v>
      </c>
      <c r="C30" s="237">
        <v>164537</v>
      </c>
      <c r="D30" s="237">
        <v>731959</v>
      </c>
      <c r="E30" s="237">
        <v>698685</v>
      </c>
      <c r="F30" s="238">
        <v>-4.5458830344322507</v>
      </c>
    </row>
    <row r="31" spans="1:7" ht="15.6" customHeight="1">
      <c r="A31" s="236" t="s">
        <v>180</v>
      </c>
      <c r="B31" s="237">
        <v>1833235</v>
      </c>
      <c r="C31" s="237">
        <v>1909408</v>
      </c>
      <c r="D31" s="237">
        <v>7982616</v>
      </c>
      <c r="E31" s="237">
        <v>7120909</v>
      </c>
      <c r="F31" s="238">
        <v>-10.794794588641111</v>
      </c>
    </row>
    <row r="32" spans="1:7" ht="15.6" customHeight="1">
      <c r="A32" s="236" t="s">
        <v>181</v>
      </c>
      <c r="B32" s="237">
        <v>1288880</v>
      </c>
      <c r="C32" s="237">
        <v>1480059</v>
      </c>
      <c r="D32" s="237">
        <v>5273251</v>
      </c>
      <c r="E32" s="237">
        <v>5651212</v>
      </c>
      <c r="F32" s="238">
        <v>7.1675139302111717</v>
      </c>
    </row>
    <row r="33" spans="1:6" ht="15.6" customHeight="1">
      <c r="A33" s="236" t="s">
        <v>182</v>
      </c>
      <c r="B33" s="237">
        <v>161884</v>
      </c>
      <c r="C33" s="237">
        <v>151451</v>
      </c>
      <c r="D33" s="237">
        <v>552709</v>
      </c>
      <c r="E33" s="237">
        <v>567440</v>
      </c>
      <c r="F33" s="238">
        <v>2.6652361369183382</v>
      </c>
    </row>
    <row r="34" spans="1:6" ht="15.6" customHeight="1">
      <c r="A34" s="236" t="s">
        <v>183</v>
      </c>
      <c r="B34" s="237">
        <v>87801</v>
      </c>
      <c r="C34" s="237">
        <v>80448</v>
      </c>
      <c r="D34" s="237">
        <v>264081</v>
      </c>
      <c r="E34" s="237">
        <v>263945</v>
      </c>
      <c r="F34" s="238">
        <v>-5.1499350578041003E-2</v>
      </c>
    </row>
    <row r="35" spans="1:6" ht="15.6" customHeight="1">
      <c r="A35" s="240" t="s">
        <v>153</v>
      </c>
      <c r="B35" s="241">
        <f>SUM(B7:B34)</f>
        <v>17453256</v>
      </c>
      <c r="C35" s="241">
        <f>SUM(C7:C34)</f>
        <v>16418930</v>
      </c>
      <c r="D35" s="241">
        <f>SUM(D7:D34)</f>
        <v>65900331</v>
      </c>
      <c r="E35" s="241">
        <f>SUM(E7:E34)</f>
        <v>64699324</v>
      </c>
      <c r="F35" s="242">
        <f>E35*100/D35-100</f>
        <v>-1.822459738479921</v>
      </c>
    </row>
    <row r="36" spans="1:6" ht="15.6" customHeight="1">
      <c r="A36" s="60" t="s">
        <v>187</v>
      </c>
    </row>
  </sheetData>
  <mergeCells count="3">
    <mergeCell ref="A5:A6"/>
    <mergeCell ref="B5:C5"/>
    <mergeCell ref="D5:F5"/>
  </mergeCells>
  <conditionalFormatting sqref="A7:F34">
    <cfRule type="expression" dxfId="15" priority="2">
      <formula>MOD(ROW(),2)=0</formula>
    </cfRule>
  </conditionalFormatting>
  <conditionalFormatting sqref="F7:F35">
    <cfRule type="expression" dxfId="1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1B155E-2FC0-4122-AC55-441E1AF19D6F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46" t="s">
        <v>188</v>
      </c>
      <c r="E1" s="19"/>
      <c r="H1" s="18"/>
      <c r="I1" s="18"/>
      <c r="J1" s="18"/>
      <c r="K1" s="18"/>
      <c r="L1" s="18"/>
      <c r="M1" s="18"/>
    </row>
    <row r="2" spans="1:14" ht="15.6" customHeight="1"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68" t="s">
        <v>186</v>
      </c>
    </row>
    <row r="7" spans="1:14" ht="15.6" customHeight="1">
      <c r="A7" s="236" t="s">
        <v>18</v>
      </c>
      <c r="B7" s="237">
        <v>581623</v>
      </c>
      <c r="C7" s="237">
        <v>464758</v>
      </c>
      <c r="D7" s="237">
        <v>1971997</v>
      </c>
      <c r="E7" s="237">
        <v>1807707</v>
      </c>
      <c r="F7" s="238">
        <v>-8.3311485767980429</v>
      </c>
      <c r="G7" s="20"/>
    </row>
    <row r="8" spans="1:14" s="47" customFormat="1" ht="15.6" customHeight="1">
      <c r="A8" s="236" t="s">
        <v>11</v>
      </c>
      <c r="B8" s="237">
        <v>0</v>
      </c>
      <c r="C8" s="237">
        <v>2000</v>
      </c>
      <c r="D8" s="237">
        <v>5201</v>
      </c>
      <c r="E8" s="237">
        <v>2000</v>
      </c>
      <c r="F8" s="238">
        <v>-61.545856566044989</v>
      </c>
    </row>
    <row r="9" spans="1:14" ht="15.6" customHeight="1">
      <c r="A9" s="236" t="s">
        <v>8</v>
      </c>
      <c r="B9" s="237">
        <v>9100</v>
      </c>
      <c r="C9" s="237">
        <v>0</v>
      </c>
      <c r="D9" s="237">
        <v>27721</v>
      </c>
      <c r="E9" s="237">
        <v>12032</v>
      </c>
      <c r="F9" s="238">
        <v>-56.596082392410089</v>
      </c>
      <c r="G9" s="20"/>
    </row>
    <row r="10" spans="1:14" ht="15.6" customHeight="1">
      <c r="A10" s="236" t="s">
        <v>10</v>
      </c>
      <c r="B10" s="237">
        <v>24165</v>
      </c>
      <c r="C10" s="237">
        <v>17388</v>
      </c>
      <c r="D10" s="237">
        <v>79347</v>
      </c>
      <c r="E10" s="237">
        <v>99189</v>
      </c>
      <c r="F10" s="238">
        <v>25.006616507240349</v>
      </c>
    </row>
    <row r="11" spans="1:14" ht="15.6" customHeight="1">
      <c r="A11" s="236" t="s">
        <v>9</v>
      </c>
      <c r="B11" s="237">
        <v>966481</v>
      </c>
      <c r="C11" s="237">
        <v>918606</v>
      </c>
      <c r="D11" s="237">
        <v>4265976</v>
      </c>
      <c r="E11" s="237">
        <v>3839547</v>
      </c>
      <c r="F11" s="238">
        <v>-9.9960477977372619</v>
      </c>
    </row>
    <row r="12" spans="1:14" ht="15.6" customHeight="1">
      <c r="A12" s="236" t="s">
        <v>6</v>
      </c>
      <c r="B12" s="237">
        <v>7540</v>
      </c>
      <c r="C12" s="237">
        <v>1944</v>
      </c>
      <c r="D12" s="237">
        <v>16541</v>
      </c>
      <c r="E12" s="237">
        <v>18088</v>
      </c>
      <c r="F12" s="238">
        <v>9.352517985611513</v>
      </c>
    </row>
    <row r="13" spans="1:14" ht="15.6" customHeight="1">
      <c r="A13" s="236" t="s">
        <v>175</v>
      </c>
      <c r="B13" s="237">
        <v>29807</v>
      </c>
      <c r="C13" s="237">
        <v>0</v>
      </c>
      <c r="D13" s="237">
        <v>121259</v>
      </c>
      <c r="E13" s="237">
        <v>30992</v>
      </c>
      <c r="F13" s="238">
        <v>-74.441484755770702</v>
      </c>
    </row>
    <row r="14" spans="1:14" ht="15.6" customHeight="1">
      <c r="A14" s="236" t="s">
        <v>148</v>
      </c>
      <c r="B14" s="237">
        <v>529100</v>
      </c>
      <c r="C14" s="237">
        <v>800872</v>
      </c>
      <c r="D14" s="237">
        <v>1888954</v>
      </c>
      <c r="E14" s="237">
        <v>2418529</v>
      </c>
      <c r="F14" s="238">
        <v>28.03535713415997</v>
      </c>
    </row>
    <row r="15" spans="1:14" ht="15.6" customHeight="1">
      <c r="A15" s="236" t="s">
        <v>145</v>
      </c>
      <c r="B15" s="237">
        <v>1438891</v>
      </c>
      <c r="C15" s="237">
        <v>1464929</v>
      </c>
      <c r="D15" s="237">
        <v>5808305</v>
      </c>
      <c r="E15" s="237">
        <v>5434645</v>
      </c>
      <c r="F15" s="238">
        <v>-6.4332021131810393</v>
      </c>
    </row>
    <row r="16" spans="1:14" ht="15.6" customHeight="1">
      <c r="A16" s="236" t="s">
        <v>144</v>
      </c>
      <c r="B16" s="237">
        <v>1728094</v>
      </c>
      <c r="C16" s="237">
        <v>1469205</v>
      </c>
      <c r="D16" s="237">
        <v>6620666</v>
      </c>
      <c r="E16" s="237">
        <v>6334705</v>
      </c>
      <c r="F16" s="238">
        <v>-4.3192180363727743</v>
      </c>
      <c r="G16" s="15"/>
    </row>
    <row r="17" spans="1:7" ht="15.6" customHeight="1">
      <c r="A17" s="236" t="s">
        <v>150</v>
      </c>
      <c r="B17" s="237">
        <v>490148</v>
      </c>
      <c r="C17" s="237">
        <v>466777</v>
      </c>
      <c r="D17" s="237">
        <v>1932138</v>
      </c>
      <c r="E17" s="237">
        <v>2054532</v>
      </c>
      <c r="F17" s="238">
        <v>6.3346406933666231</v>
      </c>
      <c r="G17" s="16"/>
    </row>
    <row r="18" spans="1:7" ht="15.6" customHeight="1">
      <c r="A18" s="236" t="s">
        <v>147</v>
      </c>
      <c r="B18" s="237">
        <v>0</v>
      </c>
      <c r="C18" s="237">
        <v>52392</v>
      </c>
      <c r="D18" s="237">
        <v>89032</v>
      </c>
      <c r="E18" s="237">
        <v>125767</v>
      </c>
      <c r="F18" s="238">
        <v>41.260445682451262</v>
      </c>
    </row>
    <row r="19" spans="1:7" ht="15.6" customHeight="1">
      <c r="A19" s="236" t="s">
        <v>143</v>
      </c>
      <c r="B19" s="237">
        <v>165096</v>
      </c>
      <c r="C19" s="237">
        <v>213619</v>
      </c>
      <c r="D19" s="237">
        <v>618181</v>
      </c>
      <c r="E19" s="237">
        <v>704395</v>
      </c>
      <c r="F19" s="238">
        <v>13.94640081141284</v>
      </c>
    </row>
    <row r="20" spans="1:7" ht="15.6" customHeight="1">
      <c r="A20" s="236" t="s">
        <v>142</v>
      </c>
      <c r="B20" s="237">
        <v>107578</v>
      </c>
      <c r="C20" s="237">
        <v>82200</v>
      </c>
      <c r="D20" s="237">
        <v>364297</v>
      </c>
      <c r="E20" s="237">
        <v>376831</v>
      </c>
      <c r="F20" s="238">
        <v>3.4405992912376462</v>
      </c>
    </row>
    <row r="21" spans="1:7" ht="15.6" customHeight="1">
      <c r="A21" s="236" t="s">
        <v>149</v>
      </c>
      <c r="B21" s="237">
        <v>1402314</v>
      </c>
      <c r="C21" s="237">
        <v>959758</v>
      </c>
      <c r="D21" s="237">
        <v>4650566</v>
      </c>
      <c r="E21" s="237">
        <v>4050925</v>
      </c>
      <c r="F21" s="238">
        <v>-12.893935920918009</v>
      </c>
    </row>
    <row r="22" spans="1:7" ht="15.6" customHeight="1">
      <c r="A22" s="236" t="s">
        <v>146</v>
      </c>
      <c r="B22" s="237">
        <v>198589</v>
      </c>
      <c r="C22" s="237">
        <v>116753</v>
      </c>
      <c r="D22" s="237">
        <v>492811</v>
      </c>
      <c r="E22" s="237">
        <v>370058</v>
      </c>
      <c r="F22" s="238">
        <v>-24.908737832556501</v>
      </c>
    </row>
    <row r="23" spans="1:7" ht="15.6" customHeight="1">
      <c r="A23" s="236" t="s">
        <v>165</v>
      </c>
      <c r="B23" s="237">
        <v>8397</v>
      </c>
      <c r="C23" s="237">
        <v>0</v>
      </c>
      <c r="D23" s="237">
        <v>25209</v>
      </c>
      <c r="E23" s="237">
        <v>12659</v>
      </c>
      <c r="F23" s="238">
        <v>-49.783807370383592</v>
      </c>
    </row>
    <row r="24" spans="1:7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77985</v>
      </c>
      <c r="C26" s="237">
        <v>24590</v>
      </c>
      <c r="D26" s="237">
        <v>328208</v>
      </c>
      <c r="E26" s="237">
        <v>204552</v>
      </c>
      <c r="F26" s="238">
        <v>-37.676107834056452</v>
      </c>
    </row>
    <row r="27" spans="1:7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7" ht="15.6" customHeight="1">
      <c r="A28" s="236" t="s">
        <v>177</v>
      </c>
      <c r="B28" s="237">
        <v>57830</v>
      </c>
      <c r="C28" s="237">
        <v>41680</v>
      </c>
      <c r="D28" s="237">
        <v>109964</v>
      </c>
      <c r="E28" s="237">
        <v>140113</v>
      </c>
      <c r="F28" s="238">
        <v>27.417154705176241</v>
      </c>
    </row>
    <row r="29" spans="1:7" ht="15.6" customHeight="1">
      <c r="A29" s="236" t="s">
        <v>178</v>
      </c>
      <c r="B29" s="237">
        <v>10518</v>
      </c>
      <c r="C29" s="237">
        <v>5792</v>
      </c>
      <c r="D29" s="237">
        <v>60209</v>
      </c>
      <c r="E29" s="237">
        <v>56912</v>
      </c>
      <c r="F29" s="238">
        <v>-5.47592552608414</v>
      </c>
    </row>
    <row r="30" spans="1:7" ht="15.6" customHeight="1">
      <c r="A30" s="236" t="s">
        <v>179</v>
      </c>
      <c r="B30" s="237">
        <v>62737</v>
      </c>
      <c r="C30" s="237">
        <v>42052</v>
      </c>
      <c r="D30" s="237">
        <v>187679</v>
      </c>
      <c r="E30" s="237">
        <v>124513</v>
      </c>
      <c r="F30" s="238">
        <v>-33.656402687567613</v>
      </c>
    </row>
    <row r="31" spans="1:7" ht="15.6" customHeight="1">
      <c r="A31" s="236" t="s">
        <v>180</v>
      </c>
      <c r="B31" s="237">
        <v>1259753</v>
      </c>
      <c r="C31" s="237">
        <v>1365408</v>
      </c>
      <c r="D31" s="237">
        <v>4765635</v>
      </c>
      <c r="E31" s="237">
        <v>4608712</v>
      </c>
      <c r="F31" s="238">
        <v>-3.2928035823137951</v>
      </c>
    </row>
    <row r="32" spans="1:7" ht="15.6" customHeight="1">
      <c r="A32" s="236" t="s">
        <v>181</v>
      </c>
      <c r="B32" s="237">
        <v>177264</v>
      </c>
      <c r="C32" s="237">
        <v>194137</v>
      </c>
      <c r="D32" s="237">
        <v>848771</v>
      </c>
      <c r="E32" s="237">
        <v>893609</v>
      </c>
      <c r="F32" s="238">
        <v>5.2826969818714389</v>
      </c>
    </row>
    <row r="33" spans="1:6" ht="15.6" customHeight="1">
      <c r="A33" s="236" t="s">
        <v>182</v>
      </c>
      <c r="B33" s="237">
        <v>3000</v>
      </c>
      <c r="C33" s="237">
        <v>3449</v>
      </c>
      <c r="D33" s="237">
        <v>9000</v>
      </c>
      <c r="E33" s="237">
        <v>6435</v>
      </c>
      <c r="F33" s="238">
        <v>-28.5</v>
      </c>
    </row>
    <row r="34" spans="1:6" ht="15.6" customHeight="1">
      <c r="A34" s="236" t="s">
        <v>183</v>
      </c>
      <c r="B34" s="237">
        <v>48920</v>
      </c>
      <c r="C34" s="237">
        <v>42875</v>
      </c>
      <c r="D34" s="237">
        <v>103803</v>
      </c>
      <c r="E34" s="237">
        <v>111520</v>
      </c>
      <c r="F34" s="238">
        <v>7.434274539271498</v>
      </c>
    </row>
    <row r="35" spans="1:6" ht="15.6" customHeight="1">
      <c r="A35" s="240" t="s">
        <v>153</v>
      </c>
      <c r="B35" s="241">
        <f>SUM(B7:B34)</f>
        <v>9384930</v>
      </c>
      <c r="C35" s="241">
        <f>SUM(C7:C34)</f>
        <v>8751184</v>
      </c>
      <c r="D35" s="241">
        <f>SUM(D7:D34)</f>
        <v>35391470</v>
      </c>
      <c r="E35" s="241">
        <f>SUM(E7:E34)</f>
        <v>33838967</v>
      </c>
      <c r="F35" s="242">
        <f>E35*100/D35-100</f>
        <v>-4.3866587061797588</v>
      </c>
    </row>
    <row r="36" spans="1:6" ht="15.6" customHeight="1">
      <c r="A36" s="60" t="s">
        <v>187</v>
      </c>
    </row>
  </sheetData>
  <mergeCells count="3">
    <mergeCell ref="A5:A6"/>
    <mergeCell ref="B5:C5"/>
    <mergeCell ref="D5:F5"/>
  </mergeCells>
  <conditionalFormatting sqref="A7:F34">
    <cfRule type="expression" dxfId="13" priority="2">
      <formula>MOD(ROW(),2)=0</formula>
    </cfRule>
  </conditionalFormatting>
  <conditionalFormatting sqref="F7:F35">
    <cfRule type="expression" dxfId="1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92AF6A-BF1F-4179-8167-F2DB5388CE43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46" t="s">
        <v>189</v>
      </c>
      <c r="E1" s="19"/>
      <c r="H1" s="18"/>
      <c r="I1" s="18"/>
      <c r="J1" s="18"/>
      <c r="K1" s="18"/>
      <c r="L1" s="18"/>
      <c r="M1" s="18"/>
    </row>
    <row r="2" spans="1:14" ht="15.6" customHeight="1"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68" t="s">
        <v>186</v>
      </c>
    </row>
    <row r="7" spans="1:14" ht="15.6" customHeight="1">
      <c r="A7" s="236" t="s">
        <v>18</v>
      </c>
      <c r="B7" s="237">
        <v>276959</v>
      </c>
      <c r="C7" s="237">
        <v>253742</v>
      </c>
      <c r="D7" s="237">
        <v>1002680</v>
      </c>
      <c r="E7" s="237">
        <v>895386</v>
      </c>
      <c r="F7" s="238">
        <v>-10.700722064866159</v>
      </c>
      <c r="G7" s="20"/>
    </row>
    <row r="8" spans="1:14" ht="15.6" customHeight="1">
      <c r="A8" s="236" t="s">
        <v>11</v>
      </c>
      <c r="B8" s="237">
        <v>112884</v>
      </c>
      <c r="C8" s="237">
        <v>76931</v>
      </c>
      <c r="D8" s="237">
        <v>323709</v>
      </c>
      <c r="E8" s="237">
        <v>217634</v>
      </c>
      <c r="F8" s="238">
        <v>-32.768628613971188</v>
      </c>
    </row>
    <row r="9" spans="1:14" ht="15.6" customHeight="1">
      <c r="A9" s="236" t="s">
        <v>8</v>
      </c>
      <c r="B9" s="237">
        <v>9496</v>
      </c>
      <c r="C9" s="237">
        <v>34898</v>
      </c>
      <c r="D9" s="237">
        <v>86049</v>
      </c>
      <c r="E9" s="237">
        <v>85672</v>
      </c>
      <c r="F9" s="238">
        <v>-0.43812246510708519</v>
      </c>
    </row>
    <row r="10" spans="1:14" ht="15.6" customHeight="1">
      <c r="A10" s="236" t="s">
        <v>10</v>
      </c>
      <c r="B10" s="237">
        <v>131002</v>
      </c>
      <c r="C10" s="237">
        <v>70549</v>
      </c>
      <c r="D10" s="237">
        <v>484910</v>
      </c>
      <c r="E10" s="237">
        <v>455842</v>
      </c>
      <c r="F10" s="238">
        <v>-5.9945144459796609</v>
      </c>
    </row>
    <row r="11" spans="1:14" ht="15.6" customHeight="1">
      <c r="A11" s="236" t="s">
        <v>9</v>
      </c>
      <c r="B11" s="237">
        <v>0</v>
      </c>
      <c r="C11" s="237">
        <v>25323</v>
      </c>
      <c r="D11" s="237">
        <v>42624</v>
      </c>
      <c r="E11" s="237">
        <v>66219</v>
      </c>
      <c r="F11" s="238">
        <v>55.356137387387378</v>
      </c>
    </row>
    <row r="12" spans="1:14" ht="15.6" customHeight="1">
      <c r="A12" s="236" t="s">
        <v>6</v>
      </c>
      <c r="B12" s="237">
        <v>90607</v>
      </c>
      <c r="C12" s="237">
        <v>95054</v>
      </c>
      <c r="D12" s="237">
        <v>391474</v>
      </c>
      <c r="E12" s="237">
        <v>318823</v>
      </c>
      <c r="F12" s="238">
        <v>-18.55832060366717</v>
      </c>
    </row>
    <row r="13" spans="1:14" ht="15.6" customHeight="1">
      <c r="A13" s="236" t="s">
        <v>175</v>
      </c>
      <c r="B13" s="237">
        <v>9805</v>
      </c>
      <c r="C13" s="237">
        <v>4900</v>
      </c>
      <c r="D13" s="237">
        <v>32790</v>
      </c>
      <c r="E13" s="237">
        <v>26240</v>
      </c>
      <c r="F13" s="238">
        <v>-19.975602317779821</v>
      </c>
    </row>
    <row r="14" spans="1:14" ht="15.6" customHeight="1">
      <c r="A14" s="236" t="s">
        <v>148</v>
      </c>
      <c r="B14" s="237">
        <v>158861</v>
      </c>
      <c r="C14" s="237">
        <v>156739</v>
      </c>
      <c r="D14" s="237">
        <v>875500</v>
      </c>
      <c r="E14" s="237">
        <v>807063</v>
      </c>
      <c r="F14" s="238">
        <v>-7.8169046259280464</v>
      </c>
    </row>
    <row r="15" spans="1:14" ht="15.6" customHeight="1">
      <c r="A15" s="236" t="s">
        <v>145</v>
      </c>
      <c r="B15" s="237">
        <v>207830</v>
      </c>
      <c r="C15" s="237">
        <v>158932</v>
      </c>
      <c r="D15" s="237">
        <v>654253</v>
      </c>
      <c r="E15" s="237">
        <v>679706</v>
      </c>
      <c r="F15" s="238">
        <v>3.890391026101526</v>
      </c>
    </row>
    <row r="16" spans="1:14" ht="15.6" customHeight="1">
      <c r="A16" s="236" t="s">
        <v>144</v>
      </c>
      <c r="B16" s="237">
        <v>388471</v>
      </c>
      <c r="C16" s="237">
        <v>277410</v>
      </c>
      <c r="D16" s="237">
        <v>1705803</v>
      </c>
      <c r="E16" s="237">
        <v>1628013</v>
      </c>
      <c r="F16" s="238">
        <v>-4.5603155815765319</v>
      </c>
      <c r="G16" s="15"/>
    </row>
    <row r="17" spans="1:7" ht="15.6" customHeight="1">
      <c r="A17" s="236" t="s">
        <v>150</v>
      </c>
      <c r="B17" s="237">
        <v>714681</v>
      </c>
      <c r="C17" s="237">
        <v>564387</v>
      </c>
      <c r="D17" s="237">
        <v>1874065</v>
      </c>
      <c r="E17" s="237">
        <v>2121206</v>
      </c>
      <c r="F17" s="238">
        <v>13.18742946482647</v>
      </c>
      <c r="G17" s="16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213770</v>
      </c>
      <c r="C19" s="237">
        <v>216757</v>
      </c>
      <c r="D19" s="237">
        <v>763505</v>
      </c>
      <c r="E19" s="237">
        <v>686338</v>
      </c>
      <c r="F19" s="238">
        <v>-10.106941015448481</v>
      </c>
    </row>
    <row r="20" spans="1:7" ht="15.6" customHeight="1">
      <c r="A20" s="236" t="s">
        <v>142</v>
      </c>
      <c r="B20" s="237">
        <v>663161</v>
      </c>
      <c r="C20" s="237">
        <v>883711</v>
      </c>
      <c r="D20" s="237">
        <v>2261238</v>
      </c>
      <c r="E20" s="237">
        <v>3404565</v>
      </c>
      <c r="F20" s="238">
        <v>50.56199303213549</v>
      </c>
    </row>
    <row r="21" spans="1:7" ht="15.6" customHeight="1">
      <c r="A21" s="236" t="s">
        <v>149</v>
      </c>
      <c r="B21" s="237">
        <v>307065</v>
      </c>
      <c r="C21" s="237">
        <v>267512</v>
      </c>
      <c r="D21" s="237">
        <v>1046409</v>
      </c>
      <c r="E21" s="237">
        <v>978225</v>
      </c>
      <c r="F21" s="238">
        <v>-6.5159990023021521</v>
      </c>
    </row>
    <row r="22" spans="1:7" ht="15.6" customHeight="1">
      <c r="A22" s="236" t="s">
        <v>146</v>
      </c>
      <c r="B22" s="237">
        <v>33111</v>
      </c>
      <c r="C22" s="237">
        <v>27866</v>
      </c>
      <c r="D22" s="237">
        <v>70678</v>
      </c>
      <c r="E22" s="237">
        <v>116472</v>
      </c>
      <c r="F22" s="238">
        <v>64.792438948470533</v>
      </c>
    </row>
    <row r="23" spans="1:7" ht="15.6" customHeight="1">
      <c r="A23" s="236" t="s">
        <v>165</v>
      </c>
      <c r="B23" s="237">
        <v>90521</v>
      </c>
      <c r="C23" s="237">
        <v>22850</v>
      </c>
      <c r="D23" s="237">
        <v>402350</v>
      </c>
      <c r="E23" s="237">
        <v>252404</v>
      </c>
      <c r="F23" s="238">
        <v>-37.267553125388353</v>
      </c>
    </row>
    <row r="24" spans="1:7" ht="15.6" customHeight="1">
      <c r="A24" s="236" t="s">
        <v>141</v>
      </c>
      <c r="B24" s="237">
        <v>79550</v>
      </c>
      <c r="C24" s="237">
        <v>64106</v>
      </c>
      <c r="D24" s="237">
        <v>400708</v>
      </c>
      <c r="E24" s="237">
        <v>378311</v>
      </c>
      <c r="F24" s="238">
        <v>-5.5893568383960428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6170</v>
      </c>
      <c r="C26" s="237">
        <v>11857</v>
      </c>
      <c r="D26" s="237">
        <v>47438</v>
      </c>
      <c r="E26" s="237">
        <v>50080</v>
      </c>
      <c r="F26" s="238">
        <v>5.569374762848355</v>
      </c>
    </row>
    <row r="27" spans="1:7" ht="15.6" customHeight="1">
      <c r="A27" s="236" t="s">
        <v>173</v>
      </c>
      <c r="B27" s="237">
        <v>61908</v>
      </c>
      <c r="C27" s="237">
        <v>60379</v>
      </c>
      <c r="D27" s="237">
        <v>217504</v>
      </c>
      <c r="E27" s="237">
        <v>303207</v>
      </c>
      <c r="F27" s="238">
        <v>39.402953508900993</v>
      </c>
    </row>
    <row r="28" spans="1:7" ht="15.6" customHeight="1">
      <c r="A28" s="236" t="s">
        <v>177</v>
      </c>
      <c r="B28" s="237">
        <v>10324</v>
      </c>
      <c r="C28" s="237">
        <v>12559</v>
      </c>
      <c r="D28" s="237">
        <v>42735</v>
      </c>
      <c r="E28" s="237">
        <v>54236</v>
      </c>
      <c r="F28" s="238">
        <v>26.91236691236691</v>
      </c>
    </row>
    <row r="29" spans="1:7" ht="15.6" customHeight="1">
      <c r="A29" s="236" t="s">
        <v>178</v>
      </c>
      <c r="B29" s="237">
        <v>168828</v>
      </c>
      <c r="C29" s="237">
        <v>145285</v>
      </c>
      <c r="D29" s="237">
        <v>807658</v>
      </c>
      <c r="E29" s="237">
        <v>611759</v>
      </c>
      <c r="F29" s="238">
        <v>-24.25519217292468</v>
      </c>
    </row>
    <row r="30" spans="1:7" ht="15.6" customHeight="1">
      <c r="A30" s="236" t="s">
        <v>179</v>
      </c>
      <c r="B30" s="237">
        <v>129415</v>
      </c>
      <c r="C30" s="237">
        <v>109436</v>
      </c>
      <c r="D30" s="237">
        <v>452201</v>
      </c>
      <c r="E30" s="237">
        <v>515474</v>
      </c>
      <c r="F30" s="238">
        <v>13.992229119351791</v>
      </c>
    </row>
    <row r="31" spans="1:7" ht="15.6" customHeight="1">
      <c r="A31" s="236" t="s">
        <v>180</v>
      </c>
      <c r="B31" s="237">
        <v>462421</v>
      </c>
      <c r="C31" s="237">
        <v>455077</v>
      </c>
      <c r="D31" s="237">
        <v>2863017</v>
      </c>
      <c r="E31" s="237">
        <v>2182912</v>
      </c>
      <c r="F31" s="238">
        <v>-23.75483624442327</v>
      </c>
    </row>
    <row r="32" spans="1:7" ht="15.6" customHeight="1">
      <c r="A32" s="236" t="s">
        <v>181</v>
      </c>
      <c r="B32" s="237">
        <v>80531</v>
      </c>
      <c r="C32" s="237">
        <v>158119</v>
      </c>
      <c r="D32" s="237">
        <v>625539</v>
      </c>
      <c r="E32" s="237">
        <v>648450</v>
      </c>
      <c r="F32" s="238">
        <v>3.6626013725762911</v>
      </c>
    </row>
    <row r="33" spans="1:7" ht="15.6" customHeight="1">
      <c r="A33" s="236" t="s">
        <v>182</v>
      </c>
      <c r="B33" s="237">
        <v>8327</v>
      </c>
      <c r="C33" s="237">
        <v>3575</v>
      </c>
      <c r="D33" s="237">
        <v>21724</v>
      </c>
      <c r="E33" s="237">
        <v>17462</v>
      </c>
      <c r="F33" s="238">
        <v>-19.618854722887139</v>
      </c>
    </row>
    <row r="34" spans="1:7" ht="15.6" customHeight="1">
      <c r="A34" s="236" t="s">
        <v>183</v>
      </c>
      <c r="B34" s="237">
        <v>20870</v>
      </c>
      <c r="C34" s="237">
        <v>14324</v>
      </c>
      <c r="D34" s="237">
        <v>74640</v>
      </c>
      <c r="E34" s="237">
        <v>56553</v>
      </c>
      <c r="F34" s="238">
        <v>-24.232315112540189</v>
      </c>
    </row>
    <row r="35" spans="1:7" s="47" customFormat="1" ht="15.6" customHeight="1">
      <c r="A35" s="240" t="s">
        <v>153</v>
      </c>
      <c r="B35" s="241">
        <f>SUM(B7:B34)</f>
        <v>4436568</v>
      </c>
      <c r="C35" s="241">
        <f>SUM(C7:C34)</f>
        <v>4172278</v>
      </c>
      <c r="D35" s="241">
        <f>SUM(D7:D34)</f>
        <v>17571201</v>
      </c>
      <c r="E35" s="241">
        <f>SUM(E7:E34)</f>
        <v>17558252</v>
      </c>
      <c r="F35" s="242">
        <f>E35*100/D35-100</f>
        <v>-7.3694450367966624E-2</v>
      </c>
      <c r="G35" s="239"/>
    </row>
    <row r="36" spans="1:7" ht="15.6" customHeight="1">
      <c r="A36" s="60" t="s">
        <v>187</v>
      </c>
      <c r="B36" s="165"/>
      <c r="C36" s="165"/>
      <c r="D36" s="165"/>
      <c r="E36" s="165"/>
      <c r="F36" s="165"/>
      <c r="G36" s="20"/>
    </row>
  </sheetData>
  <mergeCells count="3">
    <mergeCell ref="A5:A6"/>
    <mergeCell ref="B5:C5"/>
    <mergeCell ref="D5:F5"/>
  </mergeCells>
  <conditionalFormatting sqref="A7:F34">
    <cfRule type="expression" dxfId="11" priority="2">
      <formula>MOD(ROW(),2)=0</formula>
    </cfRule>
  </conditionalFormatting>
  <conditionalFormatting sqref="F7:F35">
    <cfRule type="expression" dxfId="1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AB8FFE-7AFE-4583-8A0A-E54BAAC79A51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46" t="s">
        <v>190</v>
      </c>
      <c r="E1" s="19"/>
      <c r="H1" s="18"/>
      <c r="I1" s="18"/>
      <c r="J1" s="18"/>
      <c r="K1" s="18"/>
      <c r="L1" s="18"/>
      <c r="M1" s="18"/>
    </row>
    <row r="2" spans="1:14" ht="15.6" customHeight="1"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68" t="s">
        <v>186</v>
      </c>
    </row>
    <row r="7" spans="1:14" ht="15.6" customHeight="1">
      <c r="A7" s="236" t="s">
        <v>18</v>
      </c>
      <c r="B7" s="237">
        <v>62279</v>
      </c>
      <c r="C7" s="237">
        <v>25260</v>
      </c>
      <c r="D7" s="237">
        <v>134696</v>
      </c>
      <c r="E7" s="237">
        <v>91558</v>
      </c>
      <c r="F7" s="238">
        <v>-32.026192314545341</v>
      </c>
      <c r="G7" s="20"/>
    </row>
    <row r="8" spans="1:14" s="47" customFormat="1" ht="15.6" customHeight="1">
      <c r="A8" s="236" t="s">
        <v>11</v>
      </c>
      <c r="B8" s="237">
        <v>6462</v>
      </c>
      <c r="C8" s="237">
        <v>14982</v>
      </c>
      <c r="D8" s="237">
        <v>43363</v>
      </c>
      <c r="E8" s="237">
        <v>72898</v>
      </c>
      <c r="F8" s="238">
        <v>68.111062426492623</v>
      </c>
      <c r="G8" s="239"/>
    </row>
    <row r="9" spans="1:14" ht="15.6" customHeight="1">
      <c r="A9" s="236" t="s">
        <v>8</v>
      </c>
      <c r="B9" s="237">
        <v>49365</v>
      </c>
      <c r="C9" s="237">
        <v>53949</v>
      </c>
      <c r="D9" s="237">
        <v>173659</v>
      </c>
      <c r="E9" s="237">
        <v>212036</v>
      </c>
      <c r="F9" s="238">
        <v>22.099056196338811</v>
      </c>
      <c r="G9" s="243"/>
    </row>
    <row r="10" spans="1:14" ht="15.6" customHeight="1">
      <c r="A10" s="236" t="s">
        <v>10</v>
      </c>
      <c r="B10" s="237">
        <v>32807</v>
      </c>
      <c r="C10" s="237">
        <v>6373</v>
      </c>
      <c r="D10" s="237">
        <v>125426</v>
      </c>
      <c r="E10" s="237">
        <v>22355</v>
      </c>
      <c r="F10" s="238">
        <v>-82.1767416644077</v>
      </c>
      <c r="G10" s="244"/>
    </row>
    <row r="11" spans="1:14" ht="15.6" customHeight="1">
      <c r="A11" s="236" t="s">
        <v>9</v>
      </c>
      <c r="B11" s="237">
        <v>515839</v>
      </c>
      <c r="C11" s="237">
        <v>502834</v>
      </c>
      <c r="D11" s="237">
        <v>1956597</v>
      </c>
      <c r="E11" s="237">
        <v>1984450</v>
      </c>
      <c r="F11" s="238">
        <v>1.423543018822983</v>
      </c>
    </row>
    <row r="12" spans="1:14" ht="15.6" customHeight="1">
      <c r="A12" s="236" t="s">
        <v>6</v>
      </c>
      <c r="B12" s="237">
        <v>4288</v>
      </c>
      <c r="C12" s="237">
        <v>5256</v>
      </c>
      <c r="D12" s="237">
        <v>13163</v>
      </c>
      <c r="E12" s="237">
        <v>20272</v>
      </c>
      <c r="F12" s="238">
        <v>54.007445111296818</v>
      </c>
    </row>
    <row r="13" spans="1:14" ht="15.6" customHeight="1">
      <c r="A13" s="236" t="s">
        <v>175</v>
      </c>
      <c r="B13" s="237">
        <v>722</v>
      </c>
      <c r="C13" s="237">
        <v>2521</v>
      </c>
      <c r="D13" s="237">
        <v>4144</v>
      </c>
      <c r="E13" s="237">
        <v>3208</v>
      </c>
      <c r="F13" s="238">
        <v>-22.586872586872591</v>
      </c>
    </row>
    <row r="14" spans="1:14" ht="15.6" customHeight="1">
      <c r="A14" s="236" t="s">
        <v>148</v>
      </c>
      <c r="B14" s="237">
        <v>750561</v>
      </c>
      <c r="C14" s="237">
        <v>735018</v>
      </c>
      <c r="D14" s="237">
        <v>2576508</v>
      </c>
      <c r="E14" s="237">
        <v>2751357</v>
      </c>
      <c r="F14" s="238">
        <v>6.7862781718512073</v>
      </c>
    </row>
    <row r="15" spans="1:14" ht="15.6" customHeight="1">
      <c r="A15" s="236" t="s">
        <v>145</v>
      </c>
      <c r="B15" s="237">
        <v>342109</v>
      </c>
      <c r="C15" s="237">
        <v>248103</v>
      </c>
      <c r="D15" s="237">
        <v>1209525</v>
      </c>
      <c r="E15" s="237">
        <v>1188018</v>
      </c>
      <c r="F15" s="238">
        <v>-1.778136045141693</v>
      </c>
    </row>
    <row r="16" spans="1:14" ht="15.6" customHeight="1">
      <c r="A16" s="236" t="s">
        <v>144</v>
      </c>
      <c r="B16" s="237">
        <v>49028</v>
      </c>
      <c r="C16" s="237">
        <v>34962</v>
      </c>
      <c r="D16" s="237">
        <v>141127</v>
      </c>
      <c r="E16" s="237">
        <v>155859</v>
      </c>
      <c r="F16" s="238">
        <v>10.438824604788589</v>
      </c>
      <c r="G16" s="15"/>
    </row>
    <row r="17" spans="1:7" ht="15.6" customHeight="1">
      <c r="A17" s="236" t="s">
        <v>150</v>
      </c>
      <c r="B17" s="237">
        <v>9474</v>
      </c>
      <c r="C17" s="237">
        <v>12171</v>
      </c>
      <c r="D17" s="237">
        <v>58064</v>
      </c>
      <c r="E17" s="237">
        <v>34478</v>
      </c>
      <c r="F17" s="238">
        <v>-40.620694406172497</v>
      </c>
      <c r="G17" s="16"/>
    </row>
    <row r="18" spans="1:7" ht="15.6" customHeight="1">
      <c r="A18" s="236" t="s">
        <v>147</v>
      </c>
      <c r="B18" s="237">
        <v>221</v>
      </c>
      <c r="C18" s="237">
        <v>47</v>
      </c>
      <c r="D18" s="237">
        <v>1057</v>
      </c>
      <c r="E18" s="237">
        <v>445</v>
      </c>
      <c r="F18" s="238">
        <v>-57.899716177861883</v>
      </c>
    </row>
    <row r="19" spans="1:7" ht="15.6" customHeight="1">
      <c r="A19" s="236" t="s">
        <v>143</v>
      </c>
      <c r="B19" s="237">
        <v>6974</v>
      </c>
      <c r="C19" s="237">
        <v>13009</v>
      </c>
      <c r="D19" s="237">
        <v>33358</v>
      </c>
      <c r="E19" s="237">
        <v>24873</v>
      </c>
      <c r="F19" s="238">
        <v>-25.436177228850649</v>
      </c>
    </row>
    <row r="20" spans="1:7" ht="15.6" customHeight="1">
      <c r="A20" s="236" t="s">
        <v>142</v>
      </c>
      <c r="B20" s="237">
        <v>56648</v>
      </c>
      <c r="C20" s="237">
        <v>56927</v>
      </c>
      <c r="D20" s="237">
        <v>288675</v>
      </c>
      <c r="E20" s="237">
        <v>181022</v>
      </c>
      <c r="F20" s="238">
        <v>-37.292110504893053</v>
      </c>
    </row>
    <row r="21" spans="1:7" ht="15.6" customHeight="1">
      <c r="A21" s="236" t="s">
        <v>149</v>
      </c>
      <c r="B21" s="237">
        <v>36363</v>
      </c>
      <c r="C21" s="237">
        <v>19683</v>
      </c>
      <c r="D21" s="237">
        <v>57796</v>
      </c>
      <c r="E21" s="237">
        <v>30935</v>
      </c>
      <c r="F21" s="238">
        <v>-46.47553463907537</v>
      </c>
    </row>
    <row r="22" spans="1:7" ht="15.6" customHeight="1">
      <c r="A22" s="236" t="s">
        <v>146</v>
      </c>
      <c r="B22" s="237">
        <v>42999</v>
      </c>
      <c r="C22" s="237">
        <v>38244</v>
      </c>
      <c r="D22" s="237">
        <v>135451</v>
      </c>
      <c r="E22" s="237">
        <v>142583</v>
      </c>
      <c r="F22" s="238">
        <v>5.2653727178093988</v>
      </c>
    </row>
    <row r="23" spans="1:7" ht="15.6" customHeight="1">
      <c r="A23" s="236" t="s">
        <v>165</v>
      </c>
      <c r="B23" s="237">
        <v>14824</v>
      </c>
      <c r="C23" s="237">
        <v>13669</v>
      </c>
      <c r="D23" s="237">
        <v>65167</v>
      </c>
      <c r="E23" s="237">
        <v>50570</v>
      </c>
      <c r="F23" s="238">
        <v>-22.399373916245949</v>
      </c>
    </row>
    <row r="24" spans="1:7" ht="15.6" customHeight="1">
      <c r="A24" s="236" t="s">
        <v>141</v>
      </c>
      <c r="B24" s="237">
        <v>40199</v>
      </c>
      <c r="C24" s="237">
        <v>41814</v>
      </c>
      <c r="D24" s="237">
        <v>111466</v>
      </c>
      <c r="E24" s="237">
        <v>144189</v>
      </c>
      <c r="F24" s="238">
        <v>29.35693395295425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11</v>
      </c>
      <c r="E25" s="237">
        <v>0</v>
      </c>
      <c r="F25" s="238">
        <v>-100</v>
      </c>
    </row>
    <row r="26" spans="1:7" ht="15.6" customHeight="1">
      <c r="A26" s="236" t="s">
        <v>152</v>
      </c>
      <c r="B26" s="237">
        <v>30168</v>
      </c>
      <c r="C26" s="237">
        <v>31239</v>
      </c>
      <c r="D26" s="237">
        <v>103003</v>
      </c>
      <c r="E26" s="237">
        <v>119373</v>
      </c>
      <c r="F26" s="238">
        <v>15.89274098812656</v>
      </c>
    </row>
    <row r="27" spans="1:7" ht="15.6" customHeight="1">
      <c r="A27" s="236" t="s">
        <v>173</v>
      </c>
      <c r="B27" s="237">
        <v>131132</v>
      </c>
      <c r="C27" s="237">
        <v>109943</v>
      </c>
      <c r="D27" s="237">
        <v>466416</v>
      </c>
      <c r="E27" s="237">
        <v>438048</v>
      </c>
      <c r="F27" s="238">
        <v>-6.0821241123803702</v>
      </c>
    </row>
    <row r="28" spans="1:7" ht="15.6" customHeight="1">
      <c r="A28" s="236" t="s">
        <v>177</v>
      </c>
      <c r="B28" s="237">
        <v>30534</v>
      </c>
      <c r="C28" s="237">
        <v>65914</v>
      </c>
      <c r="D28" s="237">
        <v>116572</v>
      </c>
      <c r="E28" s="237">
        <v>201889</v>
      </c>
      <c r="F28" s="238">
        <v>73.188244175273638</v>
      </c>
    </row>
    <row r="29" spans="1:7" ht="15.6" customHeight="1">
      <c r="A29" s="236" t="s">
        <v>178</v>
      </c>
      <c r="B29" s="237">
        <v>68549</v>
      </c>
      <c r="C29" s="237">
        <v>66099</v>
      </c>
      <c r="D29" s="237">
        <v>269809</v>
      </c>
      <c r="E29" s="237">
        <v>295138</v>
      </c>
      <c r="F29" s="238">
        <v>9.3877520764689137</v>
      </c>
    </row>
    <row r="30" spans="1:7" ht="15.6" customHeight="1">
      <c r="A30" s="236" t="s">
        <v>179</v>
      </c>
      <c r="B30" s="237">
        <v>39499</v>
      </c>
      <c r="C30" s="237">
        <v>13049</v>
      </c>
      <c r="D30" s="237">
        <v>92079</v>
      </c>
      <c r="E30" s="237">
        <v>58698</v>
      </c>
      <c r="F30" s="238">
        <v>-36.252565731600043</v>
      </c>
    </row>
    <row r="31" spans="1:7" ht="15.6" customHeight="1">
      <c r="A31" s="236" t="s">
        <v>180</v>
      </c>
      <c r="B31" s="237">
        <v>111061</v>
      </c>
      <c r="C31" s="237">
        <v>88923</v>
      </c>
      <c r="D31" s="237">
        <v>353964</v>
      </c>
      <c r="E31" s="237">
        <v>329285</v>
      </c>
      <c r="F31" s="238">
        <v>-6.9721779616006216</v>
      </c>
    </row>
    <row r="32" spans="1:7" ht="15.6" customHeight="1">
      <c r="A32" s="236" t="s">
        <v>181</v>
      </c>
      <c r="B32" s="237">
        <v>1031085</v>
      </c>
      <c r="C32" s="237">
        <v>1127803</v>
      </c>
      <c r="D32" s="237">
        <v>3798941</v>
      </c>
      <c r="E32" s="237">
        <v>4109153</v>
      </c>
      <c r="F32" s="238">
        <v>8.1657493496213789</v>
      </c>
    </row>
    <row r="33" spans="1:6" ht="15.6" customHeight="1">
      <c r="A33" s="236" t="s">
        <v>182</v>
      </c>
      <c r="B33" s="237">
        <v>150557</v>
      </c>
      <c r="C33" s="237">
        <v>144427</v>
      </c>
      <c r="D33" s="237">
        <v>521985</v>
      </c>
      <c r="E33" s="237">
        <v>543543</v>
      </c>
      <c r="F33" s="238">
        <v>4.1300037357395354</v>
      </c>
    </row>
    <row r="34" spans="1:6" ht="15.6" customHeight="1">
      <c r="A34" s="236" t="s">
        <v>183</v>
      </c>
      <c r="B34" s="237">
        <v>18011</v>
      </c>
      <c r="C34" s="237">
        <v>23249</v>
      </c>
      <c r="D34" s="237">
        <v>85638</v>
      </c>
      <c r="E34" s="237">
        <v>95872</v>
      </c>
      <c r="F34" s="238">
        <v>11.95030243583456</v>
      </c>
    </row>
    <row r="35" spans="1:6" ht="15.6" customHeight="1">
      <c r="A35" s="240" t="s">
        <v>153</v>
      </c>
      <c r="B35" s="241">
        <f>SUM(B7:B34)</f>
        <v>3631758</v>
      </c>
      <c r="C35" s="241">
        <f>SUM(C7:C34)</f>
        <v>3495468</v>
      </c>
      <c r="D35" s="241">
        <f>SUM(D7:D34)</f>
        <v>12937660</v>
      </c>
      <c r="E35" s="241">
        <f>SUM(E7:E34)</f>
        <v>13302105</v>
      </c>
      <c r="F35" s="242">
        <f>E35*100/D35-100</f>
        <v>2.8169313461630594</v>
      </c>
    </row>
    <row r="36" spans="1:6" ht="15.6" customHeight="1">
      <c r="A36" s="60" t="s">
        <v>187</v>
      </c>
    </row>
  </sheetData>
  <mergeCells count="3">
    <mergeCell ref="A5:A6"/>
    <mergeCell ref="B5:C5"/>
    <mergeCell ref="D5:F5"/>
  </mergeCells>
  <conditionalFormatting sqref="A7:F34">
    <cfRule type="expression" dxfId="9" priority="2">
      <formula>MOD(ROW(),2)=0</formula>
    </cfRule>
  </conditionalFormatting>
  <conditionalFormatting sqref="F7:F35">
    <cfRule type="expression" dxfId="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6E4C92-A9B8-4D7F-BD56-E1671182C861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46" t="s">
        <v>191</v>
      </c>
      <c r="E1" s="19"/>
      <c r="H1" s="18"/>
      <c r="I1" s="18"/>
      <c r="J1" s="18"/>
      <c r="K1" s="18"/>
      <c r="L1" s="18"/>
      <c r="M1" s="18"/>
    </row>
    <row r="2" spans="1:14" ht="15.6" customHeight="1"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68" t="s">
        <v>186</v>
      </c>
    </row>
    <row r="7" spans="1:14" ht="15.6" customHeight="1">
      <c r="A7" s="236" t="s">
        <v>18</v>
      </c>
      <c r="B7" s="237">
        <v>291931</v>
      </c>
      <c r="C7" s="237">
        <v>160267</v>
      </c>
      <c r="D7" s="237">
        <v>927208</v>
      </c>
      <c r="E7" s="237">
        <v>754549</v>
      </c>
      <c r="F7" s="238">
        <v>-18.62138808120724</v>
      </c>
      <c r="G7" s="20"/>
    </row>
    <row r="8" spans="1:14" s="47" customFormat="1" ht="15.6" customHeight="1">
      <c r="A8" s="236" t="s">
        <v>11</v>
      </c>
      <c r="B8" s="237">
        <v>68853</v>
      </c>
      <c r="C8" s="237">
        <v>8954</v>
      </c>
      <c r="D8" s="237">
        <v>320902</v>
      </c>
      <c r="E8" s="237">
        <v>133661</v>
      </c>
      <c r="F8" s="238">
        <v>-58.348343107864707</v>
      </c>
      <c r="G8" s="239"/>
    </row>
    <row r="9" spans="1:14" ht="15.6" customHeight="1">
      <c r="A9" s="236" t="s">
        <v>8</v>
      </c>
      <c r="B9" s="237">
        <v>374391</v>
      </c>
      <c r="C9" s="237">
        <v>307850</v>
      </c>
      <c r="D9" s="237">
        <v>1005412</v>
      </c>
      <c r="E9" s="237">
        <v>1171791</v>
      </c>
      <c r="F9" s="238">
        <v>16.548340381853411</v>
      </c>
      <c r="G9" s="20"/>
    </row>
    <row r="10" spans="1:14" ht="15.6" customHeight="1">
      <c r="A10" s="236" t="s">
        <v>10</v>
      </c>
      <c r="B10" s="237">
        <v>186867</v>
      </c>
      <c r="C10" s="237">
        <v>209324</v>
      </c>
      <c r="D10" s="237">
        <v>576951</v>
      </c>
      <c r="E10" s="237">
        <v>790492</v>
      </c>
      <c r="F10" s="238">
        <v>37.011981953406767</v>
      </c>
    </row>
    <row r="11" spans="1:14" ht="15.6" customHeight="1">
      <c r="A11" s="236" t="s">
        <v>9</v>
      </c>
      <c r="B11" s="237">
        <v>787951</v>
      </c>
      <c r="C11" s="237">
        <v>699088</v>
      </c>
      <c r="D11" s="237">
        <v>3128393</v>
      </c>
      <c r="E11" s="237">
        <v>2889394</v>
      </c>
      <c r="F11" s="238">
        <v>-7.6396731484823031</v>
      </c>
    </row>
    <row r="12" spans="1:14" ht="15.6" customHeight="1">
      <c r="A12" s="236" t="s">
        <v>6</v>
      </c>
      <c r="B12" s="237">
        <v>55833</v>
      </c>
      <c r="C12" s="237">
        <v>48859</v>
      </c>
      <c r="D12" s="237">
        <v>217110</v>
      </c>
      <c r="E12" s="237">
        <v>313396</v>
      </c>
      <c r="F12" s="238">
        <v>44.348947538114317</v>
      </c>
    </row>
    <row r="13" spans="1:14" ht="15.6" customHeight="1">
      <c r="A13" s="236" t="s">
        <v>175</v>
      </c>
      <c r="B13" s="237">
        <v>753</v>
      </c>
      <c r="C13" s="237">
        <v>674</v>
      </c>
      <c r="D13" s="237">
        <v>3520</v>
      </c>
      <c r="E13" s="237">
        <v>1740</v>
      </c>
      <c r="F13" s="238">
        <v>-50.56818181818182</v>
      </c>
    </row>
    <row r="14" spans="1:14" ht="15.6" customHeight="1">
      <c r="A14" s="236" t="s">
        <v>148</v>
      </c>
      <c r="B14" s="237">
        <v>981843</v>
      </c>
      <c r="C14" s="237">
        <v>916433</v>
      </c>
      <c r="D14" s="237">
        <v>3775617</v>
      </c>
      <c r="E14" s="237">
        <v>3832224</v>
      </c>
      <c r="F14" s="238">
        <v>1.499278131229943</v>
      </c>
    </row>
    <row r="15" spans="1:14" ht="15.6" customHeight="1">
      <c r="A15" s="236" t="s">
        <v>145</v>
      </c>
      <c r="B15" s="237">
        <v>821255</v>
      </c>
      <c r="C15" s="237">
        <v>639794</v>
      </c>
      <c r="D15" s="237">
        <v>2832392</v>
      </c>
      <c r="E15" s="237">
        <v>2675628</v>
      </c>
      <c r="F15" s="238">
        <v>-5.5346858768136684</v>
      </c>
    </row>
    <row r="16" spans="1:14" ht="15.6" customHeight="1">
      <c r="A16" s="236" t="s">
        <v>144</v>
      </c>
      <c r="B16" s="237">
        <v>726662</v>
      </c>
      <c r="C16" s="237">
        <v>568639</v>
      </c>
      <c r="D16" s="237">
        <v>2935070</v>
      </c>
      <c r="E16" s="237">
        <v>2295090</v>
      </c>
      <c r="F16" s="238">
        <v>-21.804590691193059</v>
      </c>
      <c r="G16" s="15"/>
    </row>
    <row r="17" spans="1:7" ht="15.6" customHeight="1">
      <c r="A17" s="236" t="s">
        <v>150</v>
      </c>
      <c r="B17" s="237">
        <v>260804</v>
      </c>
      <c r="C17" s="237">
        <v>239548</v>
      </c>
      <c r="D17" s="237">
        <v>1022843</v>
      </c>
      <c r="E17" s="237">
        <v>962184</v>
      </c>
      <c r="F17" s="238">
        <v>-5.9304311609895146</v>
      </c>
      <c r="G17" s="16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4537</v>
      </c>
      <c r="F18" s="238"/>
    </row>
    <row r="19" spans="1:7" ht="15.6" customHeight="1">
      <c r="A19" s="236" t="s">
        <v>143</v>
      </c>
      <c r="B19" s="237">
        <v>154090</v>
      </c>
      <c r="C19" s="237">
        <v>146665</v>
      </c>
      <c r="D19" s="237">
        <v>528911</v>
      </c>
      <c r="E19" s="237">
        <v>533367</v>
      </c>
      <c r="F19" s="238">
        <v>0.84248578683370567</v>
      </c>
    </row>
    <row r="20" spans="1:7" ht="15.6" customHeight="1">
      <c r="A20" s="236" t="s">
        <v>142</v>
      </c>
      <c r="B20" s="237">
        <v>273737</v>
      </c>
      <c r="C20" s="237">
        <v>315264</v>
      </c>
      <c r="D20" s="237">
        <v>997852</v>
      </c>
      <c r="E20" s="237">
        <v>1186034</v>
      </c>
      <c r="F20" s="238">
        <v>18.858708505870609</v>
      </c>
    </row>
    <row r="21" spans="1:7" ht="15.6" customHeight="1">
      <c r="A21" s="236" t="s">
        <v>149</v>
      </c>
      <c r="B21" s="237">
        <v>528624</v>
      </c>
      <c r="C21" s="237">
        <v>384523</v>
      </c>
      <c r="D21" s="237">
        <v>2226908</v>
      </c>
      <c r="E21" s="237">
        <v>1717561</v>
      </c>
      <c r="F21" s="238">
        <v>-22.87238628627675</v>
      </c>
    </row>
    <row r="22" spans="1:7" ht="15.6" customHeight="1">
      <c r="A22" s="236" t="s">
        <v>146</v>
      </c>
      <c r="B22" s="237">
        <v>39268</v>
      </c>
      <c r="C22" s="237">
        <v>25291</v>
      </c>
      <c r="D22" s="237">
        <v>124743</v>
      </c>
      <c r="E22" s="237">
        <v>428551</v>
      </c>
      <c r="F22" s="238">
        <v>243.54713290525319</v>
      </c>
    </row>
    <row r="23" spans="1:7" ht="15.6" customHeight="1">
      <c r="A23" s="236" t="s">
        <v>165</v>
      </c>
      <c r="B23" s="237">
        <v>48245</v>
      </c>
      <c r="C23" s="237">
        <v>52630</v>
      </c>
      <c r="D23" s="237">
        <v>163229</v>
      </c>
      <c r="E23" s="237">
        <v>157512</v>
      </c>
      <c r="F23" s="238">
        <v>-3.5024413553964</v>
      </c>
    </row>
    <row r="24" spans="1:7" ht="15.6" customHeight="1">
      <c r="A24" s="236" t="s">
        <v>141</v>
      </c>
      <c r="B24" s="237">
        <v>63731</v>
      </c>
      <c r="C24" s="237">
        <v>46225</v>
      </c>
      <c r="D24" s="237">
        <v>226013</v>
      </c>
      <c r="E24" s="237">
        <v>189822</v>
      </c>
      <c r="F24" s="238">
        <v>-16.01279572413976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56055</v>
      </c>
      <c r="C26" s="237">
        <v>99620</v>
      </c>
      <c r="D26" s="237">
        <v>230206</v>
      </c>
      <c r="E26" s="237">
        <v>230056</v>
      </c>
      <c r="F26" s="238">
        <v>-6.5159031476156315E-2</v>
      </c>
    </row>
    <row r="27" spans="1:7" ht="15.6" customHeight="1">
      <c r="A27" s="236" t="s">
        <v>173</v>
      </c>
      <c r="B27" s="237">
        <v>80456</v>
      </c>
      <c r="C27" s="237">
        <v>84222</v>
      </c>
      <c r="D27" s="237">
        <v>384790</v>
      </c>
      <c r="E27" s="237">
        <v>351329</v>
      </c>
      <c r="F27" s="238">
        <v>-8.6959120559266125</v>
      </c>
    </row>
    <row r="28" spans="1:7" ht="15.6" customHeight="1">
      <c r="A28" s="236" t="s">
        <v>177</v>
      </c>
      <c r="B28" s="237">
        <v>79458</v>
      </c>
      <c r="C28" s="237">
        <v>22866</v>
      </c>
      <c r="D28" s="237">
        <v>128432</v>
      </c>
      <c r="E28" s="237">
        <v>103141</v>
      </c>
      <c r="F28" s="238">
        <v>-19.692132801793949</v>
      </c>
    </row>
    <row r="29" spans="1:7" ht="15.6" customHeight="1">
      <c r="A29" s="236" t="s">
        <v>178</v>
      </c>
      <c r="B29" s="237">
        <v>213279</v>
      </c>
      <c r="C29" s="237">
        <v>198446</v>
      </c>
      <c r="D29" s="237">
        <v>830512</v>
      </c>
      <c r="E29" s="237">
        <v>907316</v>
      </c>
      <c r="F29" s="238">
        <v>9.24778931550658</v>
      </c>
    </row>
    <row r="30" spans="1:7" ht="15.6" customHeight="1">
      <c r="A30" s="236" t="s">
        <v>179</v>
      </c>
      <c r="B30" s="237">
        <v>27338</v>
      </c>
      <c r="C30" s="237">
        <v>78305</v>
      </c>
      <c r="D30" s="237">
        <v>173485</v>
      </c>
      <c r="E30" s="237">
        <v>260836</v>
      </c>
      <c r="F30" s="238">
        <v>50.350750785370479</v>
      </c>
    </row>
    <row r="31" spans="1:7" ht="15.6" customHeight="1">
      <c r="A31" s="236" t="s">
        <v>180</v>
      </c>
      <c r="B31" s="237">
        <v>260656</v>
      </c>
      <c r="C31" s="237">
        <v>375548</v>
      </c>
      <c r="D31" s="237">
        <v>1271460</v>
      </c>
      <c r="E31" s="237">
        <v>1214525</v>
      </c>
      <c r="F31" s="238">
        <v>-4.4779230176332732</v>
      </c>
    </row>
    <row r="32" spans="1:7" ht="15.6" customHeight="1">
      <c r="A32" s="236" t="s">
        <v>181</v>
      </c>
      <c r="B32" s="237">
        <v>1248669</v>
      </c>
      <c r="C32" s="237">
        <v>1210526</v>
      </c>
      <c r="D32" s="237">
        <v>4674415</v>
      </c>
      <c r="E32" s="237">
        <v>4855458</v>
      </c>
      <c r="F32" s="238">
        <v>3.8730621906698421</v>
      </c>
    </row>
    <row r="33" spans="1:6" ht="15.6" customHeight="1">
      <c r="A33" s="236" t="s">
        <v>182</v>
      </c>
      <c r="B33" s="237">
        <v>174825</v>
      </c>
      <c r="C33" s="237">
        <v>163036</v>
      </c>
      <c r="D33" s="237">
        <v>642512</v>
      </c>
      <c r="E33" s="237">
        <v>620716</v>
      </c>
      <c r="F33" s="238">
        <v>-3.3923101825335489</v>
      </c>
    </row>
    <row r="34" spans="1:6" ht="15.6" customHeight="1">
      <c r="A34" s="236" t="s">
        <v>183</v>
      </c>
      <c r="B34" s="237">
        <v>38419</v>
      </c>
      <c r="C34" s="237">
        <v>21138</v>
      </c>
      <c r="D34" s="237">
        <v>112432</v>
      </c>
      <c r="E34" s="237">
        <v>101812</v>
      </c>
      <c r="F34" s="238">
        <v>-9.4457094065746361</v>
      </c>
    </row>
    <row r="35" spans="1:6" ht="15.6" customHeight="1">
      <c r="A35" s="240" t="s">
        <v>153</v>
      </c>
      <c r="B35" s="241">
        <f>SUM(B7:B34)</f>
        <v>7843993</v>
      </c>
      <c r="C35" s="241">
        <f>SUM(C7:C34)</f>
        <v>7023735</v>
      </c>
      <c r="D35" s="241">
        <f>SUM(D7:D34)</f>
        <v>29461318</v>
      </c>
      <c r="E35" s="241">
        <f>SUM(E7:E34)</f>
        <v>28682722</v>
      </c>
      <c r="F35" s="242">
        <f>E35*100/D35-100</f>
        <v>-2.6427738229498061</v>
      </c>
    </row>
    <row r="36" spans="1:6" ht="15.6" customHeight="1">
      <c r="A36" s="60" t="s">
        <v>192</v>
      </c>
    </row>
  </sheetData>
  <mergeCells count="3">
    <mergeCell ref="A5:A6"/>
    <mergeCell ref="B5:C5"/>
    <mergeCell ref="D5:F5"/>
  </mergeCells>
  <conditionalFormatting sqref="A7:F34">
    <cfRule type="expression" dxfId="7" priority="2">
      <formula>MOD(ROW(),2)=0</formula>
    </cfRule>
  </conditionalFormatting>
  <conditionalFormatting sqref="F7:F35">
    <cfRule type="expression" dxfId="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E1BF1F-E067-4020-8A4E-AADD7AD6FFF2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46" t="s">
        <v>193</v>
      </c>
      <c r="E1" s="19"/>
      <c r="H1" s="18"/>
      <c r="I1" s="18"/>
      <c r="J1" s="18"/>
      <c r="K1" s="18"/>
      <c r="L1" s="18"/>
      <c r="M1" s="18"/>
    </row>
    <row r="2" spans="1:14" ht="15.6" customHeight="1"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68" t="s">
        <v>186</v>
      </c>
    </row>
    <row r="7" spans="1:14" ht="15.6" customHeight="1">
      <c r="A7" s="236" t="s">
        <v>18</v>
      </c>
      <c r="B7" s="237">
        <v>219171</v>
      </c>
      <c r="C7" s="237">
        <v>124471</v>
      </c>
      <c r="D7" s="237">
        <v>663311</v>
      </c>
      <c r="E7" s="237">
        <v>505855</v>
      </c>
      <c r="F7" s="238">
        <v>-23.73788464234725</v>
      </c>
      <c r="G7" s="20"/>
    </row>
    <row r="8" spans="1:14" s="47" customFormat="1" ht="15.6" customHeight="1">
      <c r="A8" s="236" t="s">
        <v>11</v>
      </c>
      <c r="B8" s="237">
        <v>42</v>
      </c>
      <c r="C8" s="237">
        <v>1</v>
      </c>
      <c r="D8" s="237">
        <v>3393</v>
      </c>
      <c r="E8" s="237">
        <v>4</v>
      </c>
      <c r="F8" s="238">
        <v>-99.882110226937812</v>
      </c>
      <c r="G8" s="245"/>
    </row>
    <row r="9" spans="1:14" ht="15.6" customHeight="1">
      <c r="A9" s="236" t="s">
        <v>8</v>
      </c>
      <c r="B9" s="237">
        <v>9188</v>
      </c>
      <c r="C9" s="237">
        <v>0</v>
      </c>
      <c r="D9" s="237">
        <v>35547</v>
      </c>
      <c r="E9" s="237">
        <v>14231</v>
      </c>
      <c r="F9" s="238">
        <v>-59.9656792415675</v>
      </c>
      <c r="G9" s="246"/>
    </row>
    <row r="10" spans="1:14" ht="15.6" customHeight="1">
      <c r="A10" s="236" t="s">
        <v>10</v>
      </c>
      <c r="B10" s="237">
        <v>27353</v>
      </c>
      <c r="C10" s="237">
        <v>27661</v>
      </c>
      <c r="D10" s="237">
        <v>77014</v>
      </c>
      <c r="E10" s="237">
        <v>71070</v>
      </c>
      <c r="F10" s="238">
        <v>-7.7180772327109386</v>
      </c>
    </row>
    <row r="11" spans="1:14" ht="15.6" customHeight="1">
      <c r="A11" s="236" t="s">
        <v>9</v>
      </c>
      <c r="B11" s="237">
        <v>365994</v>
      </c>
      <c r="C11" s="237">
        <v>252059</v>
      </c>
      <c r="D11" s="237">
        <v>1462281</v>
      </c>
      <c r="E11" s="237">
        <v>994763</v>
      </c>
      <c r="F11" s="238">
        <v>-31.97183031168429</v>
      </c>
    </row>
    <row r="12" spans="1:14" ht="15.6" customHeight="1">
      <c r="A12" s="236" t="s">
        <v>6</v>
      </c>
      <c r="B12" s="237">
        <v>3004</v>
      </c>
      <c r="C12" s="237">
        <v>0</v>
      </c>
      <c r="D12" s="237">
        <v>3004</v>
      </c>
      <c r="E12" s="237">
        <v>4009</v>
      </c>
      <c r="F12" s="238">
        <v>33.45539280958721</v>
      </c>
    </row>
    <row r="13" spans="1:14" ht="15.6" customHeight="1">
      <c r="A13" s="236" t="s">
        <v>175</v>
      </c>
      <c r="B13" s="237">
        <v>0</v>
      </c>
      <c r="C13" s="237">
        <v>0</v>
      </c>
      <c r="D13" s="237">
        <v>0</v>
      </c>
      <c r="E13" s="237">
        <v>0</v>
      </c>
      <c r="F13" s="238"/>
    </row>
    <row r="14" spans="1:14" ht="15.6" customHeight="1">
      <c r="A14" s="236" t="s">
        <v>148</v>
      </c>
      <c r="B14" s="237">
        <v>49119</v>
      </c>
      <c r="C14" s="237">
        <v>29082</v>
      </c>
      <c r="D14" s="237">
        <v>176164</v>
      </c>
      <c r="E14" s="237">
        <v>94623</v>
      </c>
      <c r="F14" s="238">
        <v>-46.286982584409976</v>
      </c>
    </row>
    <row r="15" spans="1:14" ht="15.6" customHeight="1">
      <c r="A15" s="236" t="s">
        <v>145</v>
      </c>
      <c r="B15" s="237">
        <v>345920</v>
      </c>
      <c r="C15" s="237">
        <v>215285</v>
      </c>
      <c r="D15" s="237">
        <v>1258607</v>
      </c>
      <c r="E15" s="237">
        <v>958223</v>
      </c>
      <c r="F15" s="238">
        <v>-23.866385615207921</v>
      </c>
    </row>
    <row r="16" spans="1:14" ht="15.6" customHeight="1">
      <c r="A16" s="236" t="s">
        <v>144</v>
      </c>
      <c r="B16" s="237">
        <v>442311</v>
      </c>
      <c r="C16" s="237">
        <v>364022</v>
      </c>
      <c r="D16" s="237">
        <v>1767359</v>
      </c>
      <c r="E16" s="237">
        <v>1489233</v>
      </c>
      <c r="F16" s="238">
        <v>-15.73681408248126</v>
      </c>
      <c r="G16" s="15"/>
    </row>
    <row r="17" spans="1:10" ht="15.6" customHeight="1">
      <c r="A17" s="236" t="s">
        <v>150</v>
      </c>
      <c r="B17" s="237">
        <v>139138</v>
      </c>
      <c r="C17" s="237">
        <v>109370</v>
      </c>
      <c r="D17" s="237">
        <v>503986</v>
      </c>
      <c r="E17" s="237">
        <v>372147</v>
      </c>
      <c r="F17" s="238">
        <v>-26.159258392098199</v>
      </c>
      <c r="G17" s="16"/>
    </row>
    <row r="18" spans="1:10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4498</v>
      </c>
      <c r="F18" s="238"/>
    </row>
    <row r="19" spans="1:10" ht="15.6" customHeight="1">
      <c r="A19" s="236" t="s">
        <v>143</v>
      </c>
      <c r="B19" s="237">
        <v>6008</v>
      </c>
      <c r="C19" s="237">
        <v>12514</v>
      </c>
      <c r="D19" s="237">
        <v>21645</v>
      </c>
      <c r="E19" s="237">
        <v>38919</v>
      </c>
      <c r="F19" s="238">
        <v>79.805959805959816</v>
      </c>
    </row>
    <row r="20" spans="1:10" ht="15.6" customHeight="1">
      <c r="A20" s="236" t="s">
        <v>142</v>
      </c>
      <c r="B20" s="237">
        <v>22550</v>
      </c>
      <c r="C20" s="237">
        <v>3382</v>
      </c>
      <c r="D20" s="237">
        <v>31508</v>
      </c>
      <c r="E20" s="237">
        <v>21135</v>
      </c>
      <c r="F20" s="238">
        <v>-32.92179763869494</v>
      </c>
      <c r="J20" s="247"/>
    </row>
    <row r="21" spans="1:10" ht="15.6" customHeight="1">
      <c r="A21" s="236" t="s">
        <v>149</v>
      </c>
      <c r="B21" s="237">
        <v>362558</v>
      </c>
      <c r="C21" s="237">
        <v>255591</v>
      </c>
      <c r="D21" s="237">
        <v>1594052</v>
      </c>
      <c r="E21" s="237">
        <v>1087132</v>
      </c>
      <c r="F21" s="238">
        <v>-31.800719173527579</v>
      </c>
    </row>
    <row r="22" spans="1:10" ht="15.6" customHeight="1">
      <c r="A22" s="236" t="s">
        <v>146</v>
      </c>
      <c r="B22" s="237">
        <v>15111</v>
      </c>
      <c r="C22" s="237">
        <v>9466</v>
      </c>
      <c r="D22" s="237">
        <v>48803</v>
      </c>
      <c r="E22" s="237">
        <v>65898</v>
      </c>
      <c r="F22" s="238">
        <v>35.028584308341692</v>
      </c>
    </row>
    <row r="23" spans="1:10" ht="15.6" customHeight="1">
      <c r="A23" s="236" t="s">
        <v>165</v>
      </c>
      <c r="B23" s="237">
        <v>4599</v>
      </c>
      <c r="C23" s="237">
        <v>3656</v>
      </c>
      <c r="D23" s="237">
        <v>11955</v>
      </c>
      <c r="E23" s="237">
        <v>12800</v>
      </c>
      <c r="F23" s="238">
        <v>7.0681723128398204</v>
      </c>
    </row>
    <row r="24" spans="1:10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10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10" ht="15.6" customHeight="1">
      <c r="A26" s="236" t="s">
        <v>152</v>
      </c>
      <c r="B26" s="237">
        <v>1955</v>
      </c>
      <c r="C26" s="237">
        <v>3577</v>
      </c>
      <c r="D26" s="237">
        <v>3457</v>
      </c>
      <c r="E26" s="237">
        <v>3577</v>
      </c>
      <c r="F26" s="238">
        <v>3.471217818918134</v>
      </c>
    </row>
    <row r="27" spans="1:10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10" ht="15.6" customHeight="1">
      <c r="A28" s="236" t="s">
        <v>177</v>
      </c>
      <c r="B28" s="237">
        <v>70702</v>
      </c>
      <c r="C28" s="237">
        <v>9298</v>
      </c>
      <c r="D28" s="237">
        <v>89686</v>
      </c>
      <c r="E28" s="237">
        <v>39466</v>
      </c>
      <c r="F28" s="238">
        <v>-55.995361594897751</v>
      </c>
    </row>
    <row r="29" spans="1:10" ht="15.6" customHeight="1">
      <c r="A29" s="236" t="s">
        <v>178</v>
      </c>
      <c r="B29" s="237">
        <v>0</v>
      </c>
      <c r="C29" s="237">
        <v>4708</v>
      </c>
      <c r="D29" s="237">
        <v>2368</v>
      </c>
      <c r="E29" s="237">
        <v>7012</v>
      </c>
      <c r="F29" s="238">
        <v>196.11486486486481</v>
      </c>
    </row>
    <row r="30" spans="1:10" ht="15.6" customHeight="1">
      <c r="A30" s="236" t="s">
        <v>179</v>
      </c>
      <c r="B30" s="237">
        <v>0</v>
      </c>
      <c r="C30" s="237">
        <v>0</v>
      </c>
      <c r="D30" s="237">
        <v>0</v>
      </c>
      <c r="E30" s="237">
        <v>0</v>
      </c>
      <c r="F30" s="238"/>
    </row>
    <row r="31" spans="1:10" ht="15.6" customHeight="1">
      <c r="A31" s="236" t="s">
        <v>180</v>
      </c>
      <c r="B31" s="237">
        <v>200578</v>
      </c>
      <c r="C31" s="237">
        <v>309285</v>
      </c>
      <c r="D31" s="237">
        <v>989774</v>
      </c>
      <c r="E31" s="237">
        <v>951665</v>
      </c>
      <c r="F31" s="238">
        <v>-3.8502728905790629</v>
      </c>
    </row>
    <row r="32" spans="1:10" ht="15.6" customHeight="1">
      <c r="A32" s="236" t="s">
        <v>181</v>
      </c>
      <c r="B32" s="237">
        <v>7506</v>
      </c>
      <c r="C32" s="237">
        <v>24163</v>
      </c>
      <c r="D32" s="237">
        <v>76990</v>
      </c>
      <c r="E32" s="237">
        <v>57949</v>
      </c>
      <c r="F32" s="238">
        <v>-24.731783348486811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</row>
    <row r="34" spans="1:6" ht="15.6" customHeight="1">
      <c r="A34" s="236" t="s">
        <v>183</v>
      </c>
      <c r="B34" s="237">
        <v>0</v>
      </c>
      <c r="C34" s="237">
        <v>0</v>
      </c>
      <c r="D34" s="237">
        <v>0</v>
      </c>
      <c r="E34" s="237">
        <v>0</v>
      </c>
    </row>
    <row r="35" spans="1:6" ht="15.6" customHeight="1">
      <c r="A35" s="240" t="s">
        <v>153</v>
      </c>
      <c r="B35" s="241">
        <f>SUM(B7:B34)</f>
        <v>2292807</v>
      </c>
      <c r="C35" s="241">
        <f>SUM(C7:C34)</f>
        <v>1757591</v>
      </c>
      <c r="D35" s="241">
        <f>SUM(D7:D34)</f>
        <v>8820904</v>
      </c>
      <c r="E35" s="241">
        <f>SUM(E7:E34)</f>
        <v>6794209</v>
      </c>
      <c r="F35" s="242">
        <f>E35*100/D35-100</f>
        <v>-22.976046446033195</v>
      </c>
    </row>
    <row r="36" spans="1:6" ht="15.6" customHeight="1">
      <c r="A36" s="60" t="s">
        <v>192</v>
      </c>
    </row>
  </sheetData>
  <mergeCells count="3">
    <mergeCell ref="A5:A6"/>
    <mergeCell ref="B5:C5"/>
    <mergeCell ref="D5:F5"/>
  </mergeCells>
  <conditionalFormatting sqref="A7:F34">
    <cfRule type="expression" dxfId="5" priority="1">
      <formula>MOD(ROW(),2)=0</formula>
    </cfRule>
  </conditionalFormatting>
  <conditionalFormatting sqref="F7:F35">
    <cfRule type="expression" dxfId="4" priority="2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34DEF2-82ED-427E-B35D-116353646EAD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46" t="s">
        <v>194</v>
      </c>
      <c r="E1" s="19"/>
      <c r="H1" s="18"/>
      <c r="I1" s="18"/>
      <c r="J1" s="18"/>
      <c r="K1" s="18"/>
      <c r="L1" s="18"/>
      <c r="M1" s="18"/>
    </row>
    <row r="2" spans="1:14" ht="15.6" customHeight="1"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68" t="s">
        <v>186</v>
      </c>
    </row>
    <row r="7" spans="1:14" ht="15.6" customHeight="1">
      <c r="A7" s="236" t="s">
        <v>18</v>
      </c>
      <c r="B7" s="237">
        <v>57779</v>
      </c>
      <c r="C7" s="237">
        <v>26969</v>
      </c>
      <c r="D7" s="237">
        <v>226798</v>
      </c>
      <c r="E7" s="237">
        <v>220947</v>
      </c>
      <c r="F7" s="238">
        <v>-2.5798287462852438</v>
      </c>
      <c r="G7" s="20"/>
    </row>
    <row r="8" spans="1:14" s="47" customFormat="1" ht="15.6" customHeight="1">
      <c r="A8" s="236" t="s">
        <v>11</v>
      </c>
      <c r="B8" s="237">
        <v>64410</v>
      </c>
      <c r="C8" s="237">
        <v>3504</v>
      </c>
      <c r="D8" s="237">
        <v>302551</v>
      </c>
      <c r="E8" s="237">
        <v>98272</v>
      </c>
      <c r="F8" s="238">
        <v>-67.51886458811903</v>
      </c>
      <c r="G8" s="239"/>
    </row>
    <row r="9" spans="1:14" ht="15.6" customHeight="1">
      <c r="A9" s="236" t="s">
        <v>8</v>
      </c>
      <c r="B9" s="237">
        <v>330258</v>
      </c>
      <c r="C9" s="237">
        <v>271108</v>
      </c>
      <c r="D9" s="237">
        <v>844652</v>
      </c>
      <c r="E9" s="237">
        <v>1000203</v>
      </c>
      <c r="F9" s="238">
        <v>18.415986702215822</v>
      </c>
      <c r="G9" s="20"/>
    </row>
    <row r="10" spans="1:14" ht="15.6" customHeight="1">
      <c r="A10" s="236" t="s">
        <v>10</v>
      </c>
      <c r="B10" s="237">
        <v>89826</v>
      </c>
      <c r="C10" s="237">
        <v>58979</v>
      </c>
      <c r="D10" s="237">
        <v>246869</v>
      </c>
      <c r="E10" s="237">
        <v>317442</v>
      </c>
      <c r="F10" s="238">
        <v>28.587226423730812</v>
      </c>
    </row>
    <row r="11" spans="1:14" ht="15.6" customHeight="1">
      <c r="A11" s="236" t="s">
        <v>9</v>
      </c>
      <c r="B11" s="237">
        <v>0</v>
      </c>
      <c r="C11" s="237">
        <v>0</v>
      </c>
      <c r="D11" s="237">
        <v>0</v>
      </c>
      <c r="E11" s="237">
        <v>5140</v>
      </c>
      <c r="F11" s="238"/>
    </row>
    <row r="12" spans="1:14" ht="15.6" customHeight="1">
      <c r="A12" s="236" t="s">
        <v>6</v>
      </c>
      <c r="B12" s="237">
        <v>27156</v>
      </c>
      <c r="C12" s="237">
        <v>23370</v>
      </c>
      <c r="D12" s="237">
        <v>135220</v>
      </c>
      <c r="E12" s="237">
        <v>194371</v>
      </c>
      <c r="F12" s="238">
        <v>43.744268599319639</v>
      </c>
    </row>
    <row r="13" spans="1:14" ht="15.6" customHeight="1">
      <c r="A13" s="236" t="s">
        <v>175</v>
      </c>
      <c r="B13" s="237">
        <v>23</v>
      </c>
      <c r="C13" s="237">
        <v>20</v>
      </c>
      <c r="D13" s="237">
        <v>23</v>
      </c>
      <c r="E13" s="237">
        <v>20</v>
      </c>
      <c r="F13" s="238">
        <v>-13.043478260869559</v>
      </c>
    </row>
    <row r="14" spans="1:14" ht="15.6" customHeight="1">
      <c r="A14" s="236" t="s">
        <v>148</v>
      </c>
      <c r="B14" s="237">
        <v>152054</v>
      </c>
      <c r="C14" s="237">
        <v>76204</v>
      </c>
      <c r="D14" s="237">
        <v>494702</v>
      </c>
      <c r="E14" s="237">
        <v>391837</v>
      </c>
      <c r="F14" s="238">
        <v>-20.793326083177352</v>
      </c>
    </row>
    <row r="15" spans="1:14" ht="15.6" customHeight="1">
      <c r="A15" s="236" t="s">
        <v>145</v>
      </c>
      <c r="B15" s="237">
        <v>200490</v>
      </c>
      <c r="C15" s="237">
        <v>179971</v>
      </c>
      <c r="D15" s="237">
        <v>556801</v>
      </c>
      <c r="E15" s="237">
        <v>723681</v>
      </c>
      <c r="F15" s="238">
        <v>29.971210540210961</v>
      </c>
    </row>
    <row r="16" spans="1:14" ht="15.6" customHeight="1">
      <c r="A16" s="236" t="s">
        <v>144</v>
      </c>
      <c r="B16" s="237">
        <v>244497</v>
      </c>
      <c r="C16" s="237">
        <v>180602</v>
      </c>
      <c r="D16" s="237">
        <v>1047440</v>
      </c>
      <c r="E16" s="237">
        <v>699184</v>
      </c>
      <c r="F16" s="238">
        <v>-33.248300618651193</v>
      </c>
      <c r="G16" s="15"/>
    </row>
    <row r="17" spans="1:7" ht="15.6" customHeight="1">
      <c r="A17" s="236" t="s">
        <v>150</v>
      </c>
      <c r="B17" s="237">
        <v>61529</v>
      </c>
      <c r="C17" s="237">
        <v>61870</v>
      </c>
      <c r="D17" s="237">
        <v>306073</v>
      </c>
      <c r="E17" s="237">
        <v>327010</v>
      </c>
      <c r="F17" s="238">
        <v>6.8405249728006083</v>
      </c>
      <c r="G17" s="16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87248</v>
      </c>
      <c r="C19" s="237">
        <v>72311</v>
      </c>
      <c r="D19" s="237">
        <v>330933</v>
      </c>
      <c r="E19" s="237">
        <v>299648</v>
      </c>
      <c r="F19" s="238">
        <v>-9.4535751949790381</v>
      </c>
    </row>
    <row r="20" spans="1:7" ht="15.6" customHeight="1">
      <c r="A20" s="236" t="s">
        <v>142</v>
      </c>
      <c r="B20" s="237">
        <v>161461</v>
      </c>
      <c r="C20" s="237">
        <v>244465</v>
      </c>
      <c r="D20" s="237">
        <v>658443</v>
      </c>
      <c r="E20" s="237">
        <v>880521</v>
      </c>
      <c r="F20" s="238">
        <v>33.727748643390562</v>
      </c>
    </row>
    <row r="21" spans="1:7" ht="15.6" customHeight="1">
      <c r="A21" s="236" t="s">
        <v>149</v>
      </c>
      <c r="B21" s="237">
        <v>142206</v>
      </c>
      <c r="C21" s="237">
        <v>112336</v>
      </c>
      <c r="D21" s="237">
        <v>550213</v>
      </c>
      <c r="E21" s="237">
        <v>556175</v>
      </c>
      <c r="F21" s="238">
        <v>1.083580358879203</v>
      </c>
    </row>
    <row r="22" spans="1:7" ht="15.6" customHeight="1">
      <c r="A22" s="236" t="s">
        <v>146</v>
      </c>
      <c r="B22" s="237">
        <v>4</v>
      </c>
      <c r="C22" s="237">
        <v>5</v>
      </c>
      <c r="D22" s="237">
        <v>445</v>
      </c>
      <c r="E22" s="237">
        <v>14</v>
      </c>
      <c r="F22" s="238">
        <v>-96.853932584269657</v>
      </c>
    </row>
    <row r="23" spans="1:7" ht="15.6" customHeight="1">
      <c r="A23" s="236" t="s">
        <v>165</v>
      </c>
      <c r="B23" s="237">
        <v>36761</v>
      </c>
      <c r="C23" s="237">
        <v>34629</v>
      </c>
      <c r="D23" s="237">
        <v>99564</v>
      </c>
      <c r="E23" s="237">
        <v>99092</v>
      </c>
      <c r="F23" s="238">
        <v>-0.47406693182274751</v>
      </c>
    </row>
    <row r="24" spans="1:7" ht="15.6" customHeight="1">
      <c r="A24" s="236" t="s">
        <v>141</v>
      </c>
      <c r="B24" s="237">
        <v>2092</v>
      </c>
      <c r="C24" s="237">
        <v>0</v>
      </c>
      <c r="D24" s="237">
        <v>4996</v>
      </c>
      <c r="E24" s="237">
        <v>2596</v>
      </c>
      <c r="F24" s="238">
        <v>-48.038430744595679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49327</v>
      </c>
      <c r="C26" s="237">
        <v>87343</v>
      </c>
      <c r="D26" s="237">
        <v>206340</v>
      </c>
      <c r="E26" s="237">
        <v>197164</v>
      </c>
      <c r="F26" s="238">
        <v>-4.4470291751478186</v>
      </c>
    </row>
    <row r="27" spans="1:7" ht="15.6" customHeight="1">
      <c r="A27" s="236" t="s">
        <v>173</v>
      </c>
      <c r="B27" s="237">
        <v>2100</v>
      </c>
      <c r="C27" s="237">
        <v>6309</v>
      </c>
      <c r="D27" s="237">
        <v>37600</v>
      </c>
      <c r="E27" s="237">
        <v>39638</v>
      </c>
      <c r="F27" s="238">
        <v>5.4202127659574444</v>
      </c>
    </row>
    <row r="28" spans="1:7" ht="15.6" customHeight="1">
      <c r="A28" s="236" t="s">
        <v>177</v>
      </c>
      <c r="B28" s="237">
        <v>0</v>
      </c>
      <c r="C28" s="237">
        <v>112</v>
      </c>
      <c r="D28" s="237">
        <v>0</v>
      </c>
      <c r="E28" s="237">
        <v>2371</v>
      </c>
      <c r="F28" s="238"/>
    </row>
    <row r="29" spans="1:7" ht="15.6" customHeight="1">
      <c r="A29" s="236" t="s">
        <v>178</v>
      </c>
      <c r="B29" s="237">
        <v>78578</v>
      </c>
      <c r="C29" s="237">
        <v>53832</v>
      </c>
      <c r="D29" s="237">
        <v>337288</v>
      </c>
      <c r="E29" s="237">
        <v>353394</v>
      </c>
      <c r="F29" s="238">
        <v>4.7751476483005604</v>
      </c>
    </row>
    <row r="30" spans="1:7" ht="15.6" customHeight="1">
      <c r="A30" s="236" t="s">
        <v>179</v>
      </c>
      <c r="B30" s="237">
        <v>15823</v>
      </c>
      <c r="C30" s="237">
        <v>43807</v>
      </c>
      <c r="D30" s="237">
        <v>99397</v>
      </c>
      <c r="E30" s="237">
        <v>161141</v>
      </c>
      <c r="F30" s="238">
        <v>62.118575007293963</v>
      </c>
    </row>
    <row r="31" spans="1:7" ht="15.6" customHeight="1">
      <c r="A31" s="236" t="s">
        <v>180</v>
      </c>
      <c r="B31" s="237">
        <v>10826</v>
      </c>
      <c r="C31" s="237">
        <v>5843</v>
      </c>
      <c r="D31" s="237">
        <v>114672</v>
      </c>
      <c r="E31" s="237">
        <v>18142</v>
      </c>
      <c r="F31" s="238">
        <v>-84.179224222129207</v>
      </c>
    </row>
    <row r="32" spans="1:7" ht="15.6" customHeight="1">
      <c r="A32" s="236" t="s">
        <v>181</v>
      </c>
      <c r="B32" s="237">
        <v>75102</v>
      </c>
      <c r="C32" s="237">
        <v>47078</v>
      </c>
      <c r="D32" s="237">
        <v>186431</v>
      </c>
      <c r="E32" s="237">
        <v>187068</v>
      </c>
      <c r="F32" s="238">
        <v>0.34168137273307758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  <c r="F33" s="238"/>
    </row>
    <row r="34" spans="1:6" ht="15.6" customHeight="1">
      <c r="A34" s="236" t="s">
        <v>183</v>
      </c>
      <c r="B34" s="237">
        <v>15001</v>
      </c>
      <c r="C34" s="237">
        <v>0</v>
      </c>
      <c r="D34" s="237">
        <v>29268</v>
      </c>
      <c r="E34" s="237">
        <v>14622</v>
      </c>
      <c r="F34" s="238">
        <v>-50.041000410004102</v>
      </c>
    </row>
    <row r="35" spans="1:6" ht="15.6" customHeight="1">
      <c r="A35" s="240" t="s">
        <v>153</v>
      </c>
      <c r="B35" s="241">
        <f>SUM(B7:B34)</f>
        <v>1904551</v>
      </c>
      <c r="C35" s="241">
        <f>SUM(C7:C34)</f>
        <v>1590667</v>
      </c>
      <c r="D35" s="241">
        <f>SUM(D7:D34)</f>
        <v>6816719</v>
      </c>
      <c r="E35" s="241">
        <f>SUM(E7:E34)</f>
        <v>6789693</v>
      </c>
      <c r="F35" s="242">
        <f>E35*100/D35-100</f>
        <v>-0.39646639387657956</v>
      </c>
    </row>
    <row r="36" spans="1:6" ht="15.6" customHeight="1">
      <c r="A36" s="60" t="s">
        <v>192</v>
      </c>
    </row>
  </sheetData>
  <mergeCells count="3">
    <mergeCell ref="A5:A6"/>
    <mergeCell ref="B5:C5"/>
    <mergeCell ref="D5:F5"/>
  </mergeCells>
  <conditionalFormatting sqref="A7:F34">
    <cfRule type="expression" dxfId="3" priority="2">
      <formula>MOD(ROW(),2)=0</formula>
    </cfRule>
  </conditionalFormatting>
  <conditionalFormatting sqref="F7:F35">
    <cfRule type="expression" dxfId="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2E626-D231-45E9-9451-9A904868430A}">
  <sheetPr codeName="Hoja4"/>
  <dimension ref="A1:O49"/>
  <sheetViews>
    <sheetView zoomScale="75" zoomScaleNormal="75" workbookViewId="0"/>
  </sheetViews>
  <sheetFormatPr baseColWidth="10" defaultColWidth="11.42578125" defaultRowHeight="15"/>
  <cols>
    <col min="1" max="1" width="20.85546875" customWidth="1"/>
    <col min="2" max="2" width="46" customWidth="1"/>
    <col min="3" max="5" width="14.7109375" customWidth="1"/>
    <col min="6" max="6" width="8" customWidth="1"/>
    <col min="7" max="9" width="14.7109375" customWidth="1"/>
    <col min="10" max="10" width="8" customWidth="1"/>
    <col min="11" max="13" width="14.7109375" customWidth="1"/>
    <col min="14" max="14" width="8" customWidth="1"/>
  </cols>
  <sheetData>
    <row r="1" spans="1:15" ht="20.25">
      <c r="A1" s="46" t="s">
        <v>47</v>
      </c>
      <c r="B1" s="46"/>
      <c r="C1" s="96"/>
      <c r="D1" s="46"/>
      <c r="E1" s="46"/>
      <c r="H1" s="46"/>
      <c r="I1" s="46"/>
      <c r="L1" s="46"/>
      <c r="M1" s="46"/>
    </row>
    <row r="2" spans="1:15" ht="20.25">
      <c r="A2" s="93"/>
      <c r="B2" s="93"/>
      <c r="C2" s="96"/>
    </row>
    <row r="3" spans="1:15" ht="20.25">
      <c r="A3" s="96"/>
      <c r="B3" s="96"/>
      <c r="C3" s="96"/>
    </row>
    <row r="4" spans="1:15">
      <c r="A4" s="97" t="s">
        <v>51</v>
      </c>
      <c r="B4" s="45"/>
      <c r="N4" s="127" t="s">
        <v>172</v>
      </c>
    </row>
    <row r="5" spans="1:15">
      <c r="A5" s="97"/>
      <c r="B5" s="97"/>
      <c r="C5" s="4" t="s">
        <v>3</v>
      </c>
      <c r="D5" s="4"/>
      <c r="E5" s="4"/>
      <c r="F5" s="4"/>
      <c r="G5" s="4" t="s">
        <v>4</v>
      </c>
      <c r="H5" s="4"/>
      <c r="I5" s="4"/>
      <c r="J5" s="4"/>
      <c r="K5" s="4" t="s">
        <v>5</v>
      </c>
      <c r="L5" s="4"/>
      <c r="M5" s="4"/>
      <c r="N5" s="4"/>
    </row>
    <row r="6" spans="1:15">
      <c r="A6" s="1" t="s">
        <v>88</v>
      </c>
      <c r="B6" s="1"/>
      <c r="C6" s="3" t="s">
        <v>89</v>
      </c>
      <c r="D6" s="3"/>
      <c r="E6" s="2" t="s">
        <v>12</v>
      </c>
      <c r="F6" s="2"/>
      <c r="G6" s="2" t="s">
        <v>89</v>
      </c>
      <c r="H6" s="2"/>
      <c r="I6" s="2" t="s">
        <v>12</v>
      </c>
      <c r="J6" s="2"/>
      <c r="K6" s="2" t="s">
        <v>89</v>
      </c>
      <c r="L6" s="2"/>
      <c r="M6" s="2" t="s">
        <v>12</v>
      </c>
      <c r="N6" s="2"/>
    </row>
    <row r="7" spans="1:15">
      <c r="A7" s="1"/>
      <c r="B7" s="1"/>
      <c r="C7" s="194">
        <v>2024</v>
      </c>
      <c r="D7" s="194">
        <v>2025</v>
      </c>
      <c r="E7" s="102" t="s">
        <v>13</v>
      </c>
      <c r="F7" s="102" t="s">
        <v>14</v>
      </c>
      <c r="G7" s="194">
        <v>2024</v>
      </c>
      <c r="H7" s="194">
        <v>2025</v>
      </c>
      <c r="I7" s="102" t="s">
        <v>13</v>
      </c>
      <c r="J7" s="102" t="s">
        <v>14</v>
      </c>
      <c r="K7" s="194">
        <v>2024</v>
      </c>
      <c r="L7" s="194">
        <v>2025</v>
      </c>
      <c r="M7" s="102" t="s">
        <v>13</v>
      </c>
      <c r="N7" s="102" t="s">
        <v>14</v>
      </c>
    </row>
    <row r="8" spans="1:15">
      <c r="A8" s="205" t="s">
        <v>90</v>
      </c>
      <c r="B8" s="116" t="s">
        <v>91</v>
      </c>
      <c r="C8" s="117"/>
      <c r="D8" s="106"/>
      <c r="E8" s="112">
        <f>D8-C8</f>
        <v>0</v>
      </c>
      <c r="F8" s="118" t="e">
        <f>((D8*100/C8)-100)</f>
        <v>#DIV/0!</v>
      </c>
      <c r="G8" s="105"/>
      <c r="H8" s="106"/>
      <c r="I8" s="112">
        <f>H8-G8</f>
        <v>0</v>
      </c>
      <c r="J8" s="118" t="e">
        <f>((H8*100/G8)-100)</f>
        <v>#DIV/0!</v>
      </c>
      <c r="K8" s="105"/>
      <c r="L8" s="106"/>
      <c r="M8" s="112">
        <f>L8-K8</f>
        <v>0</v>
      </c>
      <c r="N8" s="118" t="e">
        <f>((L8*100/K8)-100)</f>
        <v>#DIV/0!</v>
      </c>
      <c r="O8" s="146"/>
    </row>
    <row r="9" spans="1:15">
      <c r="A9" s="205"/>
      <c r="B9" s="130" t="s">
        <v>92</v>
      </c>
      <c r="C9" s="131"/>
      <c r="D9" s="129"/>
      <c r="E9" s="100">
        <f>D9-C9</f>
        <v>0</v>
      </c>
      <c r="F9" s="101" t="e">
        <f>((D9*100/C9)-100)</f>
        <v>#DIV/0!</v>
      </c>
      <c r="G9" s="142"/>
      <c r="H9" s="129"/>
      <c r="I9" s="100">
        <f>H9-G9</f>
        <v>0</v>
      </c>
      <c r="J9" s="101" t="e">
        <f>((H9*100/G9)-100)</f>
        <v>#DIV/0!</v>
      </c>
      <c r="K9" s="142"/>
      <c r="L9" s="129"/>
      <c r="M9" s="100">
        <f>L9-K9</f>
        <v>0</v>
      </c>
      <c r="N9" s="103" t="e">
        <f>((L9*100/K9)-100)</f>
        <v>#DIV/0!</v>
      </c>
    </row>
    <row r="10" spans="1:15">
      <c r="A10" s="205"/>
      <c r="B10" s="104" t="s">
        <v>93</v>
      </c>
      <c r="C10" s="107"/>
      <c r="D10" s="108"/>
      <c r="E10" s="100">
        <f t="shared" ref="E10:E15" si="0">D10-C10</f>
        <v>0</v>
      </c>
      <c r="F10" s="101" t="e">
        <f t="shared" ref="F10:F16" si="1">((D10*100/C10)-100)</f>
        <v>#DIV/0!</v>
      </c>
      <c r="G10" s="109"/>
      <c r="H10" s="108"/>
      <c r="I10" s="100">
        <f t="shared" ref="I10:I15" si="2">H10-G10</f>
        <v>0</v>
      </c>
      <c r="J10" s="101" t="e">
        <f t="shared" ref="J10:J16" si="3">((H10*100/G10)-100)</f>
        <v>#DIV/0!</v>
      </c>
      <c r="K10" s="109"/>
      <c r="L10" s="108"/>
      <c r="M10" s="100">
        <f t="shared" ref="M10:M15" si="4">L10-K10</f>
        <v>0</v>
      </c>
      <c r="N10" s="103" t="e">
        <f t="shared" ref="N10:N16" si="5">((L10*100/K10)-100)</f>
        <v>#DIV/0!</v>
      </c>
    </row>
    <row r="11" spans="1:15">
      <c r="A11" s="205"/>
      <c r="B11" s="130" t="s">
        <v>94</v>
      </c>
      <c r="C11" s="131"/>
      <c r="D11" s="129"/>
      <c r="E11" s="100">
        <f t="shared" si="0"/>
        <v>0</v>
      </c>
      <c r="F11" s="101" t="e">
        <f t="shared" si="1"/>
        <v>#DIV/0!</v>
      </c>
      <c r="G11" s="142"/>
      <c r="H11" s="129"/>
      <c r="I11" s="100">
        <f t="shared" si="2"/>
        <v>0</v>
      </c>
      <c r="J11" s="101" t="e">
        <f t="shared" si="3"/>
        <v>#DIV/0!</v>
      </c>
      <c r="K11" s="142"/>
      <c r="L11" s="129"/>
      <c r="M11" s="100">
        <f t="shared" si="4"/>
        <v>0</v>
      </c>
      <c r="N11" s="103" t="e">
        <f t="shared" si="5"/>
        <v>#DIV/0!</v>
      </c>
    </row>
    <row r="12" spans="1:15">
      <c r="A12" s="205"/>
      <c r="B12" s="104" t="s">
        <v>95</v>
      </c>
      <c r="C12" s="107"/>
      <c r="D12" s="108"/>
      <c r="E12" s="100">
        <f t="shared" si="0"/>
        <v>0</v>
      </c>
      <c r="F12" s="101" t="e">
        <f t="shared" si="1"/>
        <v>#DIV/0!</v>
      </c>
      <c r="G12" s="109"/>
      <c r="H12" s="108"/>
      <c r="I12" s="100">
        <f t="shared" si="2"/>
        <v>0</v>
      </c>
      <c r="J12" s="101" t="e">
        <f t="shared" si="3"/>
        <v>#DIV/0!</v>
      </c>
      <c r="K12" s="109"/>
      <c r="L12" s="108"/>
      <c r="M12" s="100">
        <f t="shared" si="4"/>
        <v>0</v>
      </c>
      <c r="N12" s="103" t="e">
        <f t="shared" si="5"/>
        <v>#DIV/0!</v>
      </c>
    </row>
    <row r="13" spans="1:15">
      <c r="A13" s="205"/>
      <c r="B13" s="130" t="s">
        <v>96</v>
      </c>
      <c r="C13" s="131"/>
      <c r="D13" s="129"/>
      <c r="E13" s="100">
        <f t="shared" si="0"/>
        <v>0</v>
      </c>
      <c r="F13" s="101" t="e">
        <f t="shared" si="1"/>
        <v>#DIV/0!</v>
      </c>
      <c r="G13" s="142"/>
      <c r="H13" s="129"/>
      <c r="I13" s="100">
        <f t="shared" si="2"/>
        <v>0</v>
      </c>
      <c r="J13" s="101" t="e">
        <f t="shared" si="3"/>
        <v>#DIV/0!</v>
      </c>
      <c r="K13" s="142"/>
      <c r="L13" s="129"/>
      <c r="M13" s="100">
        <f t="shared" si="4"/>
        <v>0</v>
      </c>
      <c r="N13" s="103" t="e">
        <f t="shared" si="5"/>
        <v>#DIV/0!</v>
      </c>
    </row>
    <row r="14" spans="1:15">
      <c r="A14" s="205"/>
      <c r="B14" s="104" t="s">
        <v>97</v>
      </c>
      <c r="C14" s="107"/>
      <c r="D14" s="108"/>
      <c r="E14" s="100">
        <f t="shared" si="0"/>
        <v>0</v>
      </c>
      <c r="F14" s="101" t="e">
        <f t="shared" si="1"/>
        <v>#DIV/0!</v>
      </c>
      <c r="G14" s="109"/>
      <c r="H14" s="108"/>
      <c r="I14" s="100">
        <f t="shared" si="2"/>
        <v>0</v>
      </c>
      <c r="J14" s="101" t="e">
        <f t="shared" si="3"/>
        <v>#DIV/0!</v>
      </c>
      <c r="K14" s="109"/>
      <c r="L14" s="108"/>
      <c r="M14" s="100">
        <f t="shared" si="4"/>
        <v>0</v>
      </c>
      <c r="N14" s="103" t="e">
        <f t="shared" si="5"/>
        <v>#DIV/0!</v>
      </c>
    </row>
    <row r="15" spans="1:15">
      <c r="A15" s="205"/>
      <c r="B15" s="130" t="s">
        <v>98</v>
      </c>
      <c r="C15" s="131"/>
      <c r="D15" s="129"/>
      <c r="E15" s="100">
        <f t="shared" si="0"/>
        <v>0</v>
      </c>
      <c r="F15" s="101" t="e">
        <f t="shared" si="1"/>
        <v>#DIV/0!</v>
      </c>
      <c r="G15" s="142"/>
      <c r="H15" s="129"/>
      <c r="I15" s="100">
        <f t="shared" si="2"/>
        <v>0</v>
      </c>
      <c r="J15" s="101" t="e">
        <f t="shared" si="3"/>
        <v>#DIV/0!</v>
      </c>
      <c r="K15" s="142"/>
      <c r="L15" s="129"/>
      <c r="M15" s="100">
        <f t="shared" si="4"/>
        <v>0</v>
      </c>
      <c r="N15" s="103" t="e">
        <f t="shared" si="5"/>
        <v>#DIV/0!</v>
      </c>
    </row>
    <row r="16" spans="1:15">
      <c r="A16" s="205"/>
      <c r="B16" s="119" t="s">
        <v>99</v>
      </c>
      <c r="C16" s="120"/>
      <c r="D16" s="111"/>
      <c r="E16" s="114">
        <f>D16-C16</f>
        <v>0</v>
      </c>
      <c r="F16" s="101" t="e">
        <f t="shared" si="1"/>
        <v>#DIV/0!</v>
      </c>
      <c r="G16" s="110"/>
      <c r="H16" s="111"/>
      <c r="I16" s="114">
        <f>H16-G16</f>
        <v>0</v>
      </c>
      <c r="J16" s="101" t="e">
        <f t="shared" si="3"/>
        <v>#DIV/0!</v>
      </c>
      <c r="K16" s="110"/>
      <c r="L16" s="111"/>
      <c r="M16" s="114">
        <f>L16-K16</f>
        <v>0</v>
      </c>
      <c r="N16" s="103" t="e">
        <f t="shared" si="5"/>
        <v>#DIV/0!</v>
      </c>
    </row>
    <row r="17" spans="1:14">
      <c r="A17" s="206" t="s">
        <v>100</v>
      </c>
      <c r="B17" s="132" t="s">
        <v>101</v>
      </c>
      <c r="C17" s="133"/>
      <c r="D17" s="134"/>
      <c r="E17" s="112">
        <f>D17-C17</f>
        <v>0</v>
      </c>
      <c r="F17" s="118" t="e">
        <f>((D17*100/C17)-100)</f>
        <v>#DIV/0!</v>
      </c>
      <c r="G17" s="143"/>
      <c r="H17" s="134"/>
      <c r="I17" s="112">
        <f>H17-G17</f>
        <v>0</v>
      </c>
      <c r="J17" s="118" t="e">
        <f>((H17*100/G17)-100)</f>
        <v>#DIV/0!</v>
      </c>
      <c r="K17" s="143"/>
      <c r="L17" s="134"/>
      <c r="M17" s="112">
        <f>L17-K17</f>
        <v>0</v>
      </c>
      <c r="N17" s="113" t="e">
        <f>((L17*100/K17)-100)</f>
        <v>#DIV/0!</v>
      </c>
    </row>
    <row r="18" spans="1:14">
      <c r="A18" s="206"/>
      <c r="B18" s="104" t="s">
        <v>102</v>
      </c>
      <c r="C18" s="107"/>
      <c r="D18" s="108"/>
      <c r="E18" s="100">
        <f>D18-C18</f>
        <v>0</v>
      </c>
      <c r="F18" s="101" t="e">
        <f>((D18*100/C18)-100)</f>
        <v>#DIV/0!</v>
      </c>
      <c r="G18" s="109"/>
      <c r="H18" s="108"/>
      <c r="I18" s="100">
        <f>H18-G18</f>
        <v>0</v>
      </c>
      <c r="J18" s="101" t="e">
        <f>((H18*100/G18)-100)</f>
        <v>#DIV/0!</v>
      </c>
      <c r="K18" s="109"/>
      <c r="L18" s="108"/>
      <c r="M18" s="100">
        <f>L18-K18</f>
        <v>0</v>
      </c>
      <c r="N18" s="103" t="e">
        <f>((L18*100/K18)-100)</f>
        <v>#DIV/0!</v>
      </c>
    </row>
    <row r="19" spans="1:14">
      <c r="A19" s="206"/>
      <c r="B19" s="130" t="s">
        <v>103</v>
      </c>
      <c r="C19" s="131"/>
      <c r="D19" s="129"/>
      <c r="E19" s="100">
        <f t="shared" ref="E19:E20" si="6">D19-C19</f>
        <v>0</v>
      </c>
      <c r="F19" s="101" t="e">
        <f t="shared" ref="F19:F20" si="7">((D19*100/C19)-100)</f>
        <v>#DIV/0!</v>
      </c>
      <c r="G19" s="142"/>
      <c r="H19" s="129"/>
      <c r="I19" s="100">
        <f t="shared" ref="I19:I20" si="8">H19-G19</f>
        <v>0</v>
      </c>
      <c r="J19" s="101" t="e">
        <f t="shared" ref="J19:J20" si="9">((H19*100/G19)-100)</f>
        <v>#DIV/0!</v>
      </c>
      <c r="K19" s="142"/>
      <c r="L19" s="129"/>
      <c r="M19" s="100">
        <f t="shared" ref="M19:M20" si="10">L19-K19</f>
        <v>0</v>
      </c>
      <c r="N19" s="103" t="e">
        <f t="shared" ref="N19:N20" si="11">((L19*100/K19)-100)</f>
        <v>#DIV/0!</v>
      </c>
    </row>
    <row r="20" spans="1:14">
      <c r="A20" s="206"/>
      <c r="B20" s="104" t="s">
        <v>104</v>
      </c>
      <c r="C20" s="107"/>
      <c r="D20" s="108"/>
      <c r="E20" s="100">
        <f t="shared" si="6"/>
        <v>0</v>
      </c>
      <c r="F20" s="101" t="e">
        <f t="shared" si="7"/>
        <v>#DIV/0!</v>
      </c>
      <c r="G20" s="109"/>
      <c r="H20" s="108"/>
      <c r="I20" s="100">
        <f t="shared" si="8"/>
        <v>0</v>
      </c>
      <c r="J20" s="101" t="e">
        <f t="shared" si="9"/>
        <v>#DIV/0!</v>
      </c>
      <c r="K20" s="109"/>
      <c r="L20" s="108"/>
      <c r="M20" s="100">
        <f t="shared" si="10"/>
        <v>0</v>
      </c>
      <c r="N20" s="103" t="e">
        <f t="shared" si="11"/>
        <v>#DIV/0!</v>
      </c>
    </row>
    <row r="21" spans="1:14">
      <c r="A21" s="206"/>
      <c r="B21" s="135" t="s">
        <v>105</v>
      </c>
      <c r="C21" s="136"/>
      <c r="D21" s="137"/>
      <c r="E21" s="114">
        <f t="shared" ref="E21:E32" si="12">D21-C21</f>
        <v>0</v>
      </c>
      <c r="F21" s="101" t="e">
        <f t="shared" ref="F21:F32" si="13">((D21*100/C21)-100)</f>
        <v>#DIV/0!</v>
      </c>
      <c r="G21" s="144"/>
      <c r="H21" s="137"/>
      <c r="I21" s="114">
        <f t="shared" ref="I21:I32" si="14">H21-G21</f>
        <v>0</v>
      </c>
      <c r="J21" s="101" t="e">
        <f t="shared" ref="J21:J32" si="15">((H21*100/G21)-100)</f>
        <v>#DIV/0!</v>
      </c>
      <c r="K21" s="144"/>
      <c r="L21" s="137"/>
      <c r="M21" s="114">
        <f t="shared" ref="M21:M32" si="16">L21-K21</f>
        <v>0</v>
      </c>
      <c r="N21" s="103" t="e">
        <f t="shared" ref="N21:N32" si="17">((L21*100/K21)-100)</f>
        <v>#DIV/0!</v>
      </c>
    </row>
    <row r="22" spans="1:14">
      <c r="A22" s="206" t="s">
        <v>106</v>
      </c>
      <c r="B22" s="116" t="s">
        <v>107</v>
      </c>
      <c r="C22" s="117"/>
      <c r="D22" s="106"/>
      <c r="E22" s="112">
        <f t="shared" si="12"/>
        <v>0</v>
      </c>
      <c r="F22" s="118" t="e">
        <f t="shared" si="13"/>
        <v>#DIV/0!</v>
      </c>
      <c r="G22" s="105"/>
      <c r="H22" s="106"/>
      <c r="I22" s="112">
        <f t="shared" si="14"/>
        <v>0</v>
      </c>
      <c r="J22" s="118" t="e">
        <f t="shared" si="15"/>
        <v>#DIV/0!</v>
      </c>
      <c r="K22" s="105"/>
      <c r="L22" s="106"/>
      <c r="M22" s="112">
        <f t="shared" si="16"/>
        <v>0</v>
      </c>
      <c r="N22" s="113" t="e">
        <f t="shared" si="17"/>
        <v>#DIV/0!</v>
      </c>
    </row>
    <row r="23" spans="1:14">
      <c r="A23" s="206"/>
      <c r="B23" s="135" t="s">
        <v>108</v>
      </c>
      <c r="C23" s="136"/>
      <c r="D23" s="137"/>
      <c r="E23" s="114">
        <f t="shared" si="12"/>
        <v>0</v>
      </c>
      <c r="F23" s="121" t="e">
        <f t="shared" si="13"/>
        <v>#DIV/0!</v>
      </c>
      <c r="G23" s="144"/>
      <c r="H23" s="137"/>
      <c r="I23" s="114">
        <f t="shared" si="14"/>
        <v>0</v>
      </c>
      <c r="J23" s="121" t="e">
        <f t="shared" si="15"/>
        <v>#DIV/0!</v>
      </c>
      <c r="K23" s="144"/>
      <c r="L23" s="137"/>
      <c r="M23" s="114">
        <f t="shared" si="16"/>
        <v>0</v>
      </c>
      <c r="N23" s="115" t="e">
        <f t="shared" si="17"/>
        <v>#DIV/0!</v>
      </c>
    </row>
    <row r="24" spans="1:14">
      <c r="A24" s="206" t="s">
        <v>109</v>
      </c>
      <c r="B24" s="116" t="s">
        <v>110</v>
      </c>
      <c r="C24" s="117"/>
      <c r="D24" s="106"/>
      <c r="E24" s="112">
        <f t="shared" si="12"/>
        <v>0</v>
      </c>
      <c r="F24" s="118" t="e">
        <f t="shared" si="13"/>
        <v>#DIV/0!</v>
      </c>
      <c r="G24" s="105"/>
      <c r="H24" s="106"/>
      <c r="I24" s="112">
        <f t="shared" si="14"/>
        <v>0</v>
      </c>
      <c r="J24" s="118" t="e">
        <f t="shared" si="15"/>
        <v>#DIV/0!</v>
      </c>
      <c r="K24" s="105"/>
      <c r="L24" s="106"/>
      <c r="M24" s="112">
        <f t="shared" si="16"/>
        <v>0</v>
      </c>
      <c r="N24" s="113" t="e">
        <f t="shared" si="17"/>
        <v>#DIV/0!</v>
      </c>
    </row>
    <row r="25" spans="1:14">
      <c r="A25" s="206"/>
      <c r="B25" s="130" t="s">
        <v>111</v>
      </c>
      <c r="C25" s="131"/>
      <c r="D25" s="129"/>
      <c r="E25" s="100">
        <f t="shared" si="12"/>
        <v>0</v>
      </c>
      <c r="F25" s="101" t="e">
        <f t="shared" si="13"/>
        <v>#DIV/0!</v>
      </c>
      <c r="G25" s="142"/>
      <c r="H25" s="129"/>
      <c r="I25" s="100">
        <f t="shared" si="14"/>
        <v>0</v>
      </c>
      <c r="J25" s="101" t="e">
        <f t="shared" si="15"/>
        <v>#DIV/0!</v>
      </c>
      <c r="K25" s="142"/>
      <c r="L25" s="129"/>
      <c r="M25" s="100">
        <f t="shared" si="16"/>
        <v>0</v>
      </c>
      <c r="N25" s="103" t="e">
        <f t="shared" si="17"/>
        <v>#DIV/0!</v>
      </c>
    </row>
    <row r="26" spans="1:14">
      <c r="A26" s="206"/>
      <c r="B26" s="122" t="s">
        <v>112</v>
      </c>
      <c r="C26" s="120"/>
      <c r="D26" s="111"/>
      <c r="E26" s="114">
        <f t="shared" si="12"/>
        <v>0</v>
      </c>
      <c r="F26" s="101" t="e">
        <f t="shared" si="13"/>
        <v>#DIV/0!</v>
      </c>
      <c r="G26" s="110"/>
      <c r="H26" s="111"/>
      <c r="I26" s="114">
        <f t="shared" si="14"/>
        <v>0</v>
      </c>
      <c r="J26" s="101" t="e">
        <f t="shared" si="15"/>
        <v>#DIV/0!</v>
      </c>
      <c r="K26" s="110"/>
      <c r="L26" s="111"/>
      <c r="M26" s="114">
        <f t="shared" si="16"/>
        <v>0</v>
      </c>
      <c r="N26" s="103" t="e">
        <f t="shared" si="17"/>
        <v>#DIV/0!</v>
      </c>
    </row>
    <row r="27" spans="1:14" ht="25.5">
      <c r="A27" s="126" t="s">
        <v>113</v>
      </c>
      <c r="B27" s="138" t="s">
        <v>114</v>
      </c>
      <c r="C27" s="139"/>
      <c r="D27" s="140"/>
      <c r="E27" s="123">
        <f t="shared" si="12"/>
        <v>0</v>
      </c>
      <c r="F27" s="124" t="e">
        <f t="shared" si="13"/>
        <v>#DIV/0!</v>
      </c>
      <c r="G27" s="145"/>
      <c r="H27" s="140"/>
      <c r="I27" s="123">
        <f t="shared" si="14"/>
        <v>0</v>
      </c>
      <c r="J27" s="124" t="e">
        <f t="shared" si="15"/>
        <v>#DIV/0!</v>
      </c>
      <c r="K27" s="145"/>
      <c r="L27" s="140"/>
      <c r="M27" s="123">
        <f t="shared" si="16"/>
        <v>0</v>
      </c>
      <c r="N27" s="125" t="e">
        <f t="shared" si="17"/>
        <v>#DIV/0!</v>
      </c>
    </row>
    <row r="28" spans="1:14">
      <c r="A28" s="206" t="s">
        <v>115</v>
      </c>
      <c r="B28" s="116" t="s">
        <v>116</v>
      </c>
      <c r="C28" s="117"/>
      <c r="D28" s="106"/>
      <c r="E28" s="100">
        <f t="shared" si="12"/>
        <v>0</v>
      </c>
      <c r="F28" s="118" t="e">
        <f t="shared" si="13"/>
        <v>#DIV/0!</v>
      </c>
      <c r="G28" s="105"/>
      <c r="H28" s="106"/>
      <c r="I28" s="100">
        <f t="shared" si="14"/>
        <v>0</v>
      </c>
      <c r="J28" s="118" t="e">
        <f t="shared" si="15"/>
        <v>#DIV/0!</v>
      </c>
      <c r="K28" s="105"/>
      <c r="L28" s="106"/>
      <c r="M28" s="100">
        <f t="shared" si="16"/>
        <v>0</v>
      </c>
      <c r="N28" s="113" t="e">
        <f t="shared" si="17"/>
        <v>#DIV/0!</v>
      </c>
    </row>
    <row r="29" spans="1:14">
      <c r="A29" s="206"/>
      <c r="B29" s="130" t="s">
        <v>117</v>
      </c>
      <c r="C29" s="131"/>
      <c r="D29" s="129"/>
      <c r="E29" s="100">
        <f t="shared" si="12"/>
        <v>0</v>
      </c>
      <c r="F29" s="101" t="e">
        <f t="shared" si="13"/>
        <v>#DIV/0!</v>
      </c>
      <c r="G29" s="142"/>
      <c r="H29" s="129"/>
      <c r="I29" s="100">
        <f t="shared" si="14"/>
        <v>0</v>
      </c>
      <c r="J29" s="101" t="e">
        <f t="shared" si="15"/>
        <v>#DIV/0!</v>
      </c>
      <c r="K29" s="142"/>
      <c r="L29" s="129"/>
      <c r="M29" s="100">
        <f t="shared" si="16"/>
        <v>0</v>
      </c>
      <c r="N29" s="103" t="e">
        <f t="shared" si="17"/>
        <v>#DIV/0!</v>
      </c>
    </row>
    <row r="30" spans="1:14">
      <c r="A30" s="206"/>
      <c r="B30" s="119" t="s">
        <v>118</v>
      </c>
      <c r="C30" s="120"/>
      <c r="D30" s="111"/>
      <c r="E30" s="114">
        <f t="shared" si="12"/>
        <v>0</v>
      </c>
      <c r="F30" s="121" t="e">
        <f t="shared" si="13"/>
        <v>#DIV/0!</v>
      </c>
      <c r="G30" s="110"/>
      <c r="H30" s="111"/>
      <c r="I30" s="114">
        <f t="shared" si="14"/>
        <v>0</v>
      </c>
      <c r="J30" s="121" t="e">
        <f t="shared" si="15"/>
        <v>#DIV/0!</v>
      </c>
      <c r="K30" s="110"/>
      <c r="L30" s="111"/>
      <c r="M30" s="114">
        <f t="shared" si="16"/>
        <v>0</v>
      </c>
      <c r="N30" s="115" t="e">
        <f t="shared" si="17"/>
        <v>#DIV/0!</v>
      </c>
    </row>
    <row r="31" spans="1:14">
      <c r="A31" s="206" t="s">
        <v>119</v>
      </c>
      <c r="B31" s="132" t="s">
        <v>120</v>
      </c>
      <c r="C31" s="133"/>
      <c r="D31" s="134"/>
      <c r="E31" s="100">
        <f t="shared" si="12"/>
        <v>0</v>
      </c>
      <c r="F31" s="118" t="e">
        <f t="shared" si="13"/>
        <v>#DIV/0!</v>
      </c>
      <c r="G31" s="143"/>
      <c r="H31" s="134"/>
      <c r="I31" s="100">
        <f t="shared" si="14"/>
        <v>0</v>
      </c>
      <c r="J31" s="118" t="e">
        <f t="shared" si="15"/>
        <v>#DIV/0!</v>
      </c>
      <c r="K31" s="143"/>
      <c r="L31" s="134"/>
      <c r="M31" s="100">
        <f t="shared" si="16"/>
        <v>0</v>
      </c>
      <c r="N31" s="113" t="e">
        <f t="shared" si="17"/>
        <v>#DIV/0!</v>
      </c>
    </row>
    <row r="32" spans="1:14">
      <c r="A32" s="206"/>
      <c r="B32" s="104" t="s">
        <v>121</v>
      </c>
      <c r="C32" s="107"/>
      <c r="D32" s="108"/>
      <c r="E32" s="100">
        <f t="shared" si="12"/>
        <v>0</v>
      </c>
      <c r="F32" s="101" t="e">
        <f t="shared" si="13"/>
        <v>#DIV/0!</v>
      </c>
      <c r="G32" s="109"/>
      <c r="H32" s="108"/>
      <c r="I32" s="100">
        <f t="shared" si="14"/>
        <v>0</v>
      </c>
      <c r="J32" s="101" t="e">
        <f t="shared" si="15"/>
        <v>#DIV/0!</v>
      </c>
      <c r="K32" s="109"/>
      <c r="L32" s="108"/>
      <c r="M32" s="100">
        <f t="shared" si="16"/>
        <v>0</v>
      </c>
      <c r="N32" s="103" t="e">
        <f t="shared" si="17"/>
        <v>#DIV/0!</v>
      </c>
    </row>
    <row r="33" spans="1:14">
      <c r="A33" s="206"/>
      <c r="B33" s="130" t="s">
        <v>122</v>
      </c>
      <c r="C33" s="131"/>
      <c r="D33" s="129"/>
      <c r="E33" s="100">
        <f t="shared" ref="E33:E39" si="18">D33-C33</f>
        <v>0</v>
      </c>
      <c r="F33" s="101" t="e">
        <f t="shared" ref="F33:F40" si="19">((D33*100/C33)-100)</f>
        <v>#DIV/0!</v>
      </c>
      <c r="G33" s="142"/>
      <c r="H33" s="129"/>
      <c r="I33" s="100">
        <f t="shared" ref="I33:I39" si="20">H33-G33</f>
        <v>0</v>
      </c>
      <c r="J33" s="101" t="e">
        <f t="shared" ref="J33:J40" si="21">((H33*100/G33)-100)</f>
        <v>#DIV/0!</v>
      </c>
      <c r="K33" s="142"/>
      <c r="L33" s="129"/>
      <c r="M33" s="100">
        <f t="shared" ref="M33:M39" si="22">L33-K33</f>
        <v>0</v>
      </c>
      <c r="N33" s="103" t="e">
        <f t="shared" ref="N33:N40" si="23">((L33*100/K33)-100)</f>
        <v>#DIV/0!</v>
      </c>
    </row>
    <row r="34" spans="1:14">
      <c r="A34" s="206"/>
      <c r="B34" s="104" t="s">
        <v>123</v>
      </c>
      <c r="C34" s="107"/>
      <c r="D34" s="108"/>
      <c r="E34" s="100">
        <f t="shared" si="18"/>
        <v>0</v>
      </c>
      <c r="F34" s="101" t="e">
        <f>((D34*100/C34)-100)</f>
        <v>#DIV/0!</v>
      </c>
      <c r="G34" s="109"/>
      <c r="H34" s="108"/>
      <c r="I34" s="100">
        <f t="shared" si="20"/>
        <v>0</v>
      </c>
      <c r="J34" s="101" t="e">
        <f>((H34*100/G34)-100)</f>
        <v>#DIV/0!</v>
      </c>
      <c r="K34" s="109"/>
      <c r="L34" s="108"/>
      <c r="M34" s="100">
        <f t="shared" si="22"/>
        <v>0</v>
      </c>
      <c r="N34" s="103" t="e">
        <f>((L34*100/K34)-100)</f>
        <v>#DIV/0!</v>
      </c>
    </row>
    <row r="35" spans="1:14">
      <c r="A35" s="206"/>
      <c r="B35" s="130" t="s">
        <v>124</v>
      </c>
      <c r="C35" s="131"/>
      <c r="D35" s="129"/>
      <c r="E35" s="100">
        <f t="shared" si="18"/>
        <v>0</v>
      </c>
      <c r="F35" s="101" t="e">
        <f t="shared" si="19"/>
        <v>#DIV/0!</v>
      </c>
      <c r="G35" s="142"/>
      <c r="H35" s="129"/>
      <c r="I35" s="100">
        <f t="shared" si="20"/>
        <v>0</v>
      </c>
      <c r="J35" s="101" t="e">
        <f t="shared" si="21"/>
        <v>#DIV/0!</v>
      </c>
      <c r="K35" s="142"/>
      <c r="L35" s="129"/>
      <c r="M35" s="100">
        <f t="shared" si="22"/>
        <v>0</v>
      </c>
      <c r="N35" s="103" t="e">
        <f t="shared" si="23"/>
        <v>#DIV/0!</v>
      </c>
    </row>
    <row r="36" spans="1:14">
      <c r="A36" s="206"/>
      <c r="B36" s="104" t="s">
        <v>125</v>
      </c>
      <c r="C36" s="107"/>
      <c r="D36" s="108"/>
      <c r="E36" s="100">
        <f t="shared" si="18"/>
        <v>0</v>
      </c>
      <c r="F36" s="101" t="e">
        <f t="shared" si="19"/>
        <v>#DIV/0!</v>
      </c>
      <c r="G36" s="109"/>
      <c r="H36" s="108"/>
      <c r="I36" s="100">
        <f t="shared" si="20"/>
        <v>0</v>
      </c>
      <c r="J36" s="101" t="e">
        <f t="shared" si="21"/>
        <v>#DIV/0!</v>
      </c>
      <c r="K36" s="109"/>
      <c r="L36" s="108"/>
      <c r="M36" s="100">
        <f t="shared" si="22"/>
        <v>0</v>
      </c>
      <c r="N36" s="103" t="e">
        <f t="shared" si="23"/>
        <v>#DIV/0!</v>
      </c>
    </row>
    <row r="37" spans="1:14">
      <c r="A37" s="206"/>
      <c r="B37" s="141" t="s">
        <v>126</v>
      </c>
      <c r="C37" s="131"/>
      <c r="D37" s="129"/>
      <c r="E37" s="100">
        <f t="shared" si="18"/>
        <v>0</v>
      </c>
      <c r="F37" s="101" t="e">
        <f t="shared" si="19"/>
        <v>#DIV/0!</v>
      </c>
      <c r="G37" s="142"/>
      <c r="H37" s="129"/>
      <c r="I37" s="100">
        <f t="shared" si="20"/>
        <v>0</v>
      </c>
      <c r="J37" s="101" t="e">
        <f t="shared" si="21"/>
        <v>#DIV/0!</v>
      </c>
      <c r="K37" s="142"/>
      <c r="L37" s="129"/>
      <c r="M37" s="100">
        <f t="shared" si="22"/>
        <v>0</v>
      </c>
      <c r="N37" s="103" t="e">
        <f t="shared" si="23"/>
        <v>#DIV/0!</v>
      </c>
    </row>
    <row r="38" spans="1:14">
      <c r="A38" s="206"/>
      <c r="B38" s="104" t="s">
        <v>127</v>
      </c>
      <c r="C38" s="107"/>
      <c r="D38" s="108"/>
      <c r="E38" s="100">
        <f t="shared" si="18"/>
        <v>0</v>
      </c>
      <c r="F38" s="101" t="e">
        <f t="shared" si="19"/>
        <v>#DIV/0!</v>
      </c>
      <c r="G38" s="109"/>
      <c r="H38" s="108"/>
      <c r="I38" s="100">
        <f t="shared" si="20"/>
        <v>0</v>
      </c>
      <c r="J38" s="101" t="e">
        <f t="shared" si="21"/>
        <v>#DIV/0!</v>
      </c>
      <c r="K38" s="109"/>
      <c r="L38" s="108"/>
      <c r="M38" s="100">
        <f t="shared" si="22"/>
        <v>0</v>
      </c>
      <c r="N38" s="103" t="e">
        <f t="shared" si="23"/>
        <v>#DIV/0!</v>
      </c>
    </row>
    <row r="39" spans="1:14">
      <c r="A39" s="206"/>
      <c r="B39" s="130" t="s">
        <v>128</v>
      </c>
      <c r="C39" s="131"/>
      <c r="D39" s="129"/>
      <c r="E39" s="100">
        <f t="shared" si="18"/>
        <v>0</v>
      </c>
      <c r="F39" s="101" t="e">
        <f t="shared" si="19"/>
        <v>#DIV/0!</v>
      </c>
      <c r="G39" s="142"/>
      <c r="H39" s="129"/>
      <c r="I39" s="100">
        <f t="shared" si="20"/>
        <v>0</v>
      </c>
      <c r="J39" s="101" t="e">
        <f t="shared" si="21"/>
        <v>#DIV/0!</v>
      </c>
      <c r="K39" s="142"/>
      <c r="L39" s="129"/>
      <c r="M39" s="100">
        <f t="shared" si="22"/>
        <v>0</v>
      </c>
      <c r="N39" s="103" t="e">
        <f t="shared" si="23"/>
        <v>#DIV/0!</v>
      </c>
    </row>
    <row r="40" spans="1:14">
      <c r="A40" s="206"/>
      <c r="B40" s="119" t="s">
        <v>129</v>
      </c>
      <c r="C40" s="120"/>
      <c r="D40" s="111"/>
      <c r="E40" s="114">
        <f>D40-C40</f>
        <v>0</v>
      </c>
      <c r="F40" s="101" t="e">
        <f t="shared" si="19"/>
        <v>#DIV/0!</v>
      </c>
      <c r="G40" s="110"/>
      <c r="H40" s="111"/>
      <c r="I40" s="114">
        <f>H40-G40</f>
        <v>0</v>
      </c>
      <c r="J40" s="101" t="e">
        <f t="shared" si="21"/>
        <v>#DIV/0!</v>
      </c>
      <c r="K40" s="110"/>
      <c r="L40" s="111"/>
      <c r="M40" s="114">
        <f>L40-K40</f>
        <v>0</v>
      </c>
      <c r="N40" s="103" t="e">
        <f t="shared" si="23"/>
        <v>#DIV/0!</v>
      </c>
    </row>
    <row r="41" spans="1:14">
      <c r="A41" s="206" t="s">
        <v>130</v>
      </c>
      <c r="B41" s="132" t="s">
        <v>131</v>
      </c>
      <c r="C41" s="133"/>
      <c r="D41" s="134"/>
      <c r="E41" s="112">
        <f>D41-C41</f>
        <v>0</v>
      </c>
      <c r="F41" s="118" t="e">
        <f t="shared" ref="F41:F48" si="24">((D41*100/C41)-100)</f>
        <v>#DIV/0!</v>
      </c>
      <c r="G41" s="143"/>
      <c r="H41" s="134"/>
      <c r="I41" s="112">
        <f>H41-G41</f>
        <v>0</v>
      </c>
      <c r="J41" s="118" t="e">
        <f t="shared" ref="J41:J48" si="25">((H41*100/G41)-100)</f>
        <v>#DIV/0!</v>
      </c>
      <c r="K41" s="143"/>
      <c r="L41" s="134"/>
      <c r="M41" s="112">
        <f>L41-K41</f>
        <v>0</v>
      </c>
      <c r="N41" s="113" t="e">
        <f t="shared" ref="N41:N48" si="26">((L41*100/K41)-100)</f>
        <v>#DIV/0!</v>
      </c>
    </row>
    <row r="42" spans="1:14">
      <c r="A42" s="206"/>
      <c r="B42" s="104" t="s">
        <v>132</v>
      </c>
      <c r="C42" s="107"/>
      <c r="D42" s="108"/>
      <c r="E42" s="100">
        <f>D42-C42</f>
        <v>0</v>
      </c>
      <c r="F42" s="101" t="e">
        <f t="shared" si="24"/>
        <v>#DIV/0!</v>
      </c>
      <c r="G42" s="109"/>
      <c r="H42" s="108"/>
      <c r="I42" s="100">
        <f>H42-G42</f>
        <v>0</v>
      </c>
      <c r="J42" s="101" t="e">
        <f t="shared" si="25"/>
        <v>#DIV/0!</v>
      </c>
      <c r="K42" s="109"/>
      <c r="L42" s="108"/>
      <c r="M42" s="100">
        <f>L42-K42</f>
        <v>0</v>
      </c>
      <c r="N42" s="103" t="e">
        <f t="shared" si="26"/>
        <v>#DIV/0!</v>
      </c>
    </row>
    <row r="43" spans="1:14">
      <c r="A43" s="206"/>
      <c r="B43" s="130" t="s">
        <v>133</v>
      </c>
      <c r="C43" s="131"/>
      <c r="D43" s="129"/>
      <c r="E43" s="100">
        <f t="shared" ref="E43:E44" si="27">D43-C43</f>
        <v>0</v>
      </c>
      <c r="F43" s="101" t="e">
        <f t="shared" si="24"/>
        <v>#DIV/0!</v>
      </c>
      <c r="G43" s="142"/>
      <c r="H43" s="129"/>
      <c r="I43" s="100">
        <f t="shared" ref="I43:I44" si="28">H43-G43</f>
        <v>0</v>
      </c>
      <c r="J43" s="101" t="e">
        <f t="shared" si="25"/>
        <v>#DIV/0!</v>
      </c>
      <c r="K43" s="142"/>
      <c r="L43" s="129"/>
      <c r="M43" s="100">
        <f t="shared" ref="M43:M44" si="29">L43-K43</f>
        <v>0</v>
      </c>
      <c r="N43" s="103" t="e">
        <f t="shared" si="26"/>
        <v>#DIV/0!</v>
      </c>
    </row>
    <row r="44" spans="1:14">
      <c r="A44" s="206"/>
      <c r="B44" s="119" t="s">
        <v>134</v>
      </c>
      <c r="C44" s="120"/>
      <c r="D44" s="111"/>
      <c r="E44" s="100">
        <f t="shared" si="27"/>
        <v>0</v>
      </c>
      <c r="F44" s="121" t="e">
        <f t="shared" si="24"/>
        <v>#DIV/0!</v>
      </c>
      <c r="G44" s="110"/>
      <c r="H44" s="111"/>
      <c r="I44" s="100">
        <f t="shared" si="28"/>
        <v>0</v>
      </c>
      <c r="J44" s="121" t="e">
        <f t="shared" si="25"/>
        <v>#DIV/0!</v>
      </c>
      <c r="K44" s="110"/>
      <c r="L44" s="111"/>
      <c r="M44" s="100">
        <f t="shared" si="29"/>
        <v>0</v>
      </c>
      <c r="N44" s="115" t="e">
        <f t="shared" si="26"/>
        <v>#DIV/0!</v>
      </c>
    </row>
    <row r="45" spans="1:14">
      <c r="A45" s="207" t="s">
        <v>135</v>
      </c>
      <c r="B45" s="132" t="s">
        <v>136</v>
      </c>
      <c r="C45" s="133"/>
      <c r="D45" s="134"/>
      <c r="E45" s="112">
        <f>D45-C45</f>
        <v>0</v>
      </c>
      <c r="F45" s="118" t="e">
        <f t="shared" si="24"/>
        <v>#DIV/0!</v>
      </c>
      <c r="G45" s="143"/>
      <c r="H45" s="134"/>
      <c r="I45" s="112">
        <f>H45-G45</f>
        <v>0</v>
      </c>
      <c r="J45" s="118" t="e">
        <f t="shared" si="25"/>
        <v>#DIV/0!</v>
      </c>
      <c r="K45" s="143"/>
      <c r="L45" s="134"/>
      <c r="M45" s="112">
        <f>L45-K45</f>
        <v>0</v>
      </c>
      <c r="N45" s="113" t="e">
        <f t="shared" si="26"/>
        <v>#DIV/0!</v>
      </c>
    </row>
    <row r="46" spans="1:14">
      <c r="A46" s="207"/>
      <c r="B46" s="104" t="s">
        <v>137</v>
      </c>
      <c r="C46" s="107"/>
      <c r="D46" s="108"/>
      <c r="E46" s="100">
        <f>D46-C46</f>
        <v>0</v>
      </c>
      <c r="F46" s="101" t="e">
        <f t="shared" si="24"/>
        <v>#DIV/0!</v>
      </c>
      <c r="G46" s="109"/>
      <c r="H46" s="108"/>
      <c r="I46" s="100">
        <f>H46-G46</f>
        <v>0</v>
      </c>
      <c r="J46" s="101" t="e">
        <f t="shared" si="25"/>
        <v>#DIV/0!</v>
      </c>
      <c r="K46" s="109"/>
      <c r="L46" s="108"/>
      <c r="M46" s="100">
        <f>L46-K46</f>
        <v>0</v>
      </c>
      <c r="N46" s="103" t="e">
        <f t="shared" si="26"/>
        <v>#DIV/0!</v>
      </c>
    </row>
    <row r="47" spans="1:14">
      <c r="A47" s="207"/>
      <c r="B47" s="135" t="s">
        <v>138</v>
      </c>
      <c r="C47" s="136"/>
      <c r="D47" s="137"/>
      <c r="E47" s="114">
        <f>D47-C47</f>
        <v>0</v>
      </c>
      <c r="F47" s="121" t="e">
        <f t="shared" si="24"/>
        <v>#DIV/0!</v>
      </c>
      <c r="G47" s="144"/>
      <c r="H47" s="137"/>
      <c r="I47" s="114">
        <f>H47-G47</f>
        <v>0</v>
      </c>
      <c r="J47" s="121" t="e">
        <f t="shared" si="25"/>
        <v>#DIV/0!</v>
      </c>
      <c r="K47" s="144"/>
      <c r="L47" s="137"/>
      <c r="M47" s="114">
        <f>L47-K47</f>
        <v>0</v>
      </c>
      <c r="N47" s="115" t="e">
        <f t="shared" si="26"/>
        <v>#DIV/0!</v>
      </c>
    </row>
    <row r="48" spans="1:14">
      <c r="A48" s="208" t="s">
        <v>139</v>
      </c>
      <c r="B48" s="208"/>
      <c r="C48" s="98">
        <f>SUM(C8:C47)</f>
        <v>0</v>
      </c>
      <c r="D48" s="98">
        <f>SUM(D8:D47)</f>
        <v>0</v>
      </c>
      <c r="E48" s="98">
        <f>D48-C48</f>
        <v>0</v>
      </c>
      <c r="F48" s="99" t="e">
        <f t="shared" si="24"/>
        <v>#DIV/0!</v>
      </c>
      <c r="G48" s="98">
        <f>SUM(G8:G47)</f>
        <v>0</v>
      </c>
      <c r="H48" s="98">
        <f>SUM(H8:H47)</f>
        <v>0</v>
      </c>
      <c r="I48" s="98">
        <f>H48-G48</f>
        <v>0</v>
      </c>
      <c r="J48" s="99" t="e">
        <f t="shared" si="25"/>
        <v>#DIV/0!</v>
      </c>
      <c r="K48" s="98">
        <f>SUM(K8:K47)</f>
        <v>0</v>
      </c>
      <c r="L48" s="98">
        <f>SUM(L8:L47)</f>
        <v>0</v>
      </c>
      <c r="M48" s="98">
        <f>L48-K48</f>
        <v>0</v>
      </c>
      <c r="N48" s="99" t="e">
        <f t="shared" si="26"/>
        <v>#DIV/0!</v>
      </c>
    </row>
    <row r="49" spans="1:14">
      <c r="A49" s="128" t="s">
        <v>49</v>
      </c>
      <c r="B49" s="95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</row>
  </sheetData>
  <mergeCells count="19">
    <mergeCell ref="A28:A30"/>
    <mergeCell ref="A31:A40"/>
    <mergeCell ref="A41:A44"/>
    <mergeCell ref="A45:A47"/>
    <mergeCell ref="A48:B48"/>
    <mergeCell ref="A6:B7"/>
    <mergeCell ref="A8:A16"/>
    <mergeCell ref="A17:A21"/>
    <mergeCell ref="A22:A23"/>
    <mergeCell ref="A24:A26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E8:E47">
    <cfRule type="dataBar" priority="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{28EAD48D-4ED3-44E6-8D7B-B45CF261476F}</x14:id>
        </ext>
      </extLst>
    </cfRule>
  </conditionalFormatting>
  <conditionalFormatting sqref="E8:F48">
    <cfRule type="expression" dxfId="72" priority="8">
      <formula>E8&lt;0</formula>
    </cfRule>
  </conditionalFormatting>
  <conditionalFormatting sqref="I8:I47">
    <cfRule type="dataBar" priority="2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{DCB8A62D-9270-4BCF-A841-A4721CA02C8D}</x14:id>
        </ext>
      </extLst>
    </cfRule>
  </conditionalFormatting>
  <conditionalFormatting sqref="I8:J48">
    <cfRule type="expression" dxfId="71" priority="6">
      <formula>I8&lt;0</formula>
    </cfRule>
  </conditionalFormatting>
  <conditionalFormatting sqref="M8:M47">
    <cfRule type="dataBar" priority="1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{7D982779-69C9-49CE-8E61-72A357EFC91F}</x14:id>
        </ext>
      </extLst>
    </cfRule>
  </conditionalFormatting>
  <conditionalFormatting sqref="M8:N48">
    <cfRule type="expression" dxfId="70" priority="4">
      <formula>M8&lt;0</formula>
    </cfRule>
  </conditionalFormatting>
  <pageMargins left="0.70866141732283505" right="0.70866141732283505" top="0.74803149606299202" bottom="0.74803149606299202" header="0.31496062992126" footer="0.31496062992126"/>
  <pageSetup paperSize="9" scale="55" orientation="landscape" r:id="rId1"/>
  <ignoredErrors>
    <ignoredError sqref="E8" evalError="1" listDataValidation="1" calculatedColumn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8EAD48D-4ED3-44E6-8D7B-B45CF26147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DCB8A62D-9270-4BCF-A841-A4721CA02C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7D982779-69C9-49CE-8E61-72A357EFC9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2D1790-805A-47C7-B21D-19D27B17DBA9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46" t="s">
        <v>195</v>
      </c>
      <c r="E1" s="19"/>
      <c r="H1" s="18"/>
      <c r="I1" s="18"/>
      <c r="J1" s="18"/>
      <c r="K1" s="18"/>
      <c r="L1" s="18"/>
      <c r="M1" s="18"/>
    </row>
    <row r="2" spans="1:14" ht="15.6" customHeight="1"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68" t="s">
        <v>186</v>
      </c>
    </row>
    <row r="7" spans="1:14" ht="15.6" customHeight="1">
      <c r="A7" s="236" t="s">
        <v>18</v>
      </c>
      <c r="B7" s="237">
        <v>14981</v>
      </c>
      <c r="C7" s="237">
        <v>8827</v>
      </c>
      <c r="D7" s="237">
        <v>37099</v>
      </c>
      <c r="E7" s="237">
        <v>27747</v>
      </c>
      <c r="F7" s="238">
        <v>-25.208226636836571</v>
      </c>
      <c r="G7" s="20"/>
    </row>
    <row r="8" spans="1:14" s="47" customFormat="1" ht="15.6" customHeight="1">
      <c r="A8" s="236" t="s">
        <v>11</v>
      </c>
      <c r="B8" s="237">
        <v>4401</v>
      </c>
      <c r="C8" s="237">
        <v>5449</v>
      </c>
      <c r="D8" s="237">
        <v>14958</v>
      </c>
      <c r="E8" s="237">
        <v>35385</v>
      </c>
      <c r="F8" s="238">
        <v>136.56237464901719</v>
      </c>
    </row>
    <row r="9" spans="1:14" ht="15.6" customHeight="1">
      <c r="A9" s="236" t="s">
        <v>8</v>
      </c>
      <c r="B9" s="237">
        <v>34945</v>
      </c>
      <c r="C9" s="237">
        <v>36742</v>
      </c>
      <c r="D9" s="237">
        <v>125213</v>
      </c>
      <c r="E9" s="237">
        <v>157357</v>
      </c>
      <c r="F9" s="238">
        <v>25.671455839249919</v>
      </c>
      <c r="G9" s="20"/>
    </row>
    <row r="10" spans="1:14" ht="15.6" customHeight="1">
      <c r="A10" s="236" t="s">
        <v>10</v>
      </c>
      <c r="B10" s="237">
        <v>69688</v>
      </c>
      <c r="C10" s="237">
        <v>122684</v>
      </c>
      <c r="D10" s="237">
        <v>253068</v>
      </c>
      <c r="E10" s="237">
        <v>401980</v>
      </c>
      <c r="F10" s="238">
        <v>58.842682599143288</v>
      </c>
    </row>
    <row r="11" spans="1:14" ht="15.6" customHeight="1">
      <c r="A11" s="236" t="s">
        <v>9</v>
      </c>
      <c r="B11" s="237">
        <v>421957</v>
      </c>
      <c r="C11" s="237">
        <v>447029</v>
      </c>
      <c r="D11" s="237">
        <v>1666112</v>
      </c>
      <c r="E11" s="237">
        <v>1889491</v>
      </c>
      <c r="F11" s="238">
        <v>13.40720191679792</v>
      </c>
    </row>
    <row r="12" spans="1:14" ht="15.6" customHeight="1">
      <c r="A12" s="236" t="s">
        <v>6</v>
      </c>
      <c r="B12" s="237">
        <v>25673</v>
      </c>
      <c r="C12" s="237">
        <v>25489</v>
      </c>
      <c r="D12" s="237">
        <v>78886</v>
      </c>
      <c r="E12" s="237">
        <v>115016</v>
      </c>
      <c r="F12" s="238">
        <v>45.80026874223563</v>
      </c>
    </row>
    <row r="13" spans="1:14" ht="15.6" customHeight="1">
      <c r="A13" s="236" t="s">
        <v>175</v>
      </c>
      <c r="B13" s="237">
        <v>730</v>
      </c>
      <c r="C13" s="237">
        <v>654</v>
      </c>
      <c r="D13" s="237">
        <v>3497</v>
      </c>
      <c r="E13" s="237">
        <v>1720</v>
      </c>
      <c r="F13" s="238">
        <v>-50.814984272233353</v>
      </c>
    </row>
    <row r="14" spans="1:14" ht="15.6" customHeight="1">
      <c r="A14" s="236" t="s">
        <v>148</v>
      </c>
      <c r="B14" s="237">
        <v>780670</v>
      </c>
      <c r="C14" s="237">
        <v>811147</v>
      </c>
      <c r="D14" s="237">
        <v>3104751</v>
      </c>
      <c r="E14" s="237">
        <v>3345764</v>
      </c>
      <c r="F14" s="238">
        <v>7.7627159150604967</v>
      </c>
    </row>
    <row r="15" spans="1:14" ht="15.6" customHeight="1">
      <c r="A15" s="236" t="s">
        <v>145</v>
      </c>
      <c r="B15" s="237">
        <v>274845</v>
      </c>
      <c r="C15" s="237">
        <v>244538</v>
      </c>
      <c r="D15" s="237">
        <v>1016984</v>
      </c>
      <c r="E15" s="237">
        <v>993724</v>
      </c>
      <c r="F15" s="238">
        <v>-2.2871549601566978</v>
      </c>
    </row>
    <row r="16" spans="1:14" ht="15.6" customHeight="1">
      <c r="A16" s="236" t="s">
        <v>144</v>
      </c>
      <c r="B16" s="237">
        <v>39854</v>
      </c>
      <c r="C16" s="237">
        <v>24015</v>
      </c>
      <c r="D16" s="237">
        <v>120271</v>
      </c>
      <c r="E16" s="237">
        <v>106673</v>
      </c>
      <c r="F16" s="238">
        <v>-11.306133648177861</v>
      </c>
      <c r="G16" s="15"/>
    </row>
    <row r="17" spans="1:8" ht="15.6" customHeight="1">
      <c r="A17" s="236" t="s">
        <v>150</v>
      </c>
      <c r="B17" s="237">
        <v>60137</v>
      </c>
      <c r="C17" s="237">
        <v>68308</v>
      </c>
      <c r="D17" s="237">
        <v>212784</v>
      </c>
      <c r="E17" s="237">
        <v>263027</v>
      </c>
      <c r="F17" s="238">
        <v>23.612207684788331</v>
      </c>
      <c r="G17" s="16"/>
    </row>
    <row r="18" spans="1:8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39</v>
      </c>
      <c r="F18" s="238"/>
    </row>
    <row r="19" spans="1:8" ht="15.6" customHeight="1">
      <c r="A19" s="236" t="s">
        <v>143</v>
      </c>
      <c r="B19" s="237">
        <v>60834</v>
      </c>
      <c r="C19" s="237">
        <v>61840</v>
      </c>
      <c r="D19" s="237">
        <v>176333</v>
      </c>
      <c r="E19" s="237">
        <v>194800</v>
      </c>
      <c r="F19" s="238">
        <v>10.47279862532821</v>
      </c>
      <c r="H19" s="248"/>
    </row>
    <row r="20" spans="1:8" ht="15.6" customHeight="1">
      <c r="A20" s="236" t="s">
        <v>142</v>
      </c>
      <c r="B20" s="237">
        <v>89726</v>
      </c>
      <c r="C20" s="237">
        <v>67417</v>
      </c>
      <c r="D20" s="237">
        <v>307901</v>
      </c>
      <c r="E20" s="237">
        <v>284378</v>
      </c>
      <c r="F20" s="238">
        <v>-7.6397933101873718</v>
      </c>
    </row>
    <row r="21" spans="1:8" ht="15.6" customHeight="1">
      <c r="A21" s="236" t="s">
        <v>149</v>
      </c>
      <c r="B21" s="237">
        <v>23860</v>
      </c>
      <c r="C21" s="237">
        <v>16596</v>
      </c>
      <c r="D21" s="237">
        <v>82643</v>
      </c>
      <c r="E21" s="237">
        <v>74254</v>
      </c>
      <c r="F21" s="238">
        <v>-10.15088997253245</v>
      </c>
    </row>
    <row r="22" spans="1:8" ht="15.6" customHeight="1">
      <c r="A22" s="236" t="s">
        <v>146</v>
      </c>
      <c r="B22" s="237">
        <v>24153</v>
      </c>
      <c r="C22" s="237">
        <v>15820</v>
      </c>
      <c r="D22" s="237">
        <v>75495</v>
      </c>
      <c r="E22" s="237">
        <v>362639</v>
      </c>
      <c r="F22" s="238">
        <v>380.3483674415524</v>
      </c>
    </row>
    <row r="23" spans="1:8" ht="15.6" customHeight="1">
      <c r="A23" s="236" t="s">
        <v>165</v>
      </c>
      <c r="B23" s="237">
        <v>6885</v>
      </c>
      <c r="C23" s="237">
        <v>14345</v>
      </c>
      <c r="D23" s="237">
        <v>51710</v>
      </c>
      <c r="E23" s="237">
        <v>45620</v>
      </c>
      <c r="F23" s="238">
        <v>-11.777219106555791</v>
      </c>
    </row>
    <row r="24" spans="1:8" ht="15.6" customHeight="1">
      <c r="A24" s="236" t="s">
        <v>141</v>
      </c>
      <c r="B24" s="237">
        <v>61639</v>
      </c>
      <c r="C24" s="237">
        <v>46225</v>
      </c>
      <c r="D24" s="237">
        <v>221017</v>
      </c>
      <c r="E24" s="237">
        <v>187226</v>
      </c>
      <c r="F24" s="238">
        <v>-15.28886918200862</v>
      </c>
    </row>
    <row r="25" spans="1:8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8" ht="15.6" customHeight="1">
      <c r="A26" s="236" t="s">
        <v>152</v>
      </c>
      <c r="B26" s="237">
        <v>4773</v>
      </c>
      <c r="C26" s="237">
        <v>8700</v>
      </c>
      <c r="D26" s="237">
        <v>20409</v>
      </c>
      <c r="E26" s="237">
        <v>29315</v>
      </c>
      <c r="F26" s="238">
        <v>43.637610857954833</v>
      </c>
    </row>
    <row r="27" spans="1:8" ht="15.6" customHeight="1">
      <c r="A27" s="236" t="s">
        <v>173</v>
      </c>
      <c r="B27" s="237">
        <v>78356</v>
      </c>
      <c r="C27" s="237">
        <v>77913</v>
      </c>
      <c r="D27" s="237">
        <v>347190</v>
      </c>
      <c r="E27" s="237">
        <v>311691</v>
      </c>
      <c r="F27" s="238">
        <v>-10.224660848526741</v>
      </c>
    </row>
    <row r="28" spans="1:8" ht="15.6" customHeight="1">
      <c r="A28" s="236" t="s">
        <v>177</v>
      </c>
      <c r="B28" s="237">
        <v>8756</v>
      </c>
      <c r="C28" s="237">
        <v>13456</v>
      </c>
      <c r="D28" s="237">
        <v>38746</v>
      </c>
      <c r="E28" s="237">
        <v>61304</v>
      </c>
      <c r="F28" s="238">
        <v>58.220203375832348</v>
      </c>
    </row>
    <row r="29" spans="1:8" ht="15.6" customHeight="1">
      <c r="A29" s="236" t="s">
        <v>178</v>
      </c>
      <c r="B29" s="237">
        <v>134701</v>
      </c>
      <c r="C29" s="237">
        <v>139906</v>
      </c>
      <c r="D29" s="237">
        <v>490856</v>
      </c>
      <c r="E29" s="237">
        <v>546910</v>
      </c>
      <c r="F29" s="238">
        <v>11.41964242058771</v>
      </c>
    </row>
    <row r="30" spans="1:8" ht="15.6" customHeight="1">
      <c r="A30" s="236" t="s">
        <v>179</v>
      </c>
      <c r="B30" s="237">
        <v>11515</v>
      </c>
      <c r="C30" s="237">
        <v>34498</v>
      </c>
      <c r="D30" s="237">
        <v>74088</v>
      </c>
      <c r="E30" s="237">
        <v>99695</v>
      </c>
      <c r="F30" s="238">
        <v>34.562952164992993</v>
      </c>
    </row>
    <row r="31" spans="1:8" ht="15.6" customHeight="1">
      <c r="A31" s="236" t="s">
        <v>180</v>
      </c>
      <c r="B31" s="237">
        <v>49252</v>
      </c>
      <c r="C31" s="237">
        <v>60420</v>
      </c>
      <c r="D31" s="237">
        <v>167014</v>
      </c>
      <c r="E31" s="237">
        <v>244718</v>
      </c>
      <c r="F31" s="238">
        <v>46.525440980995597</v>
      </c>
    </row>
    <row r="32" spans="1:8" ht="15.6" customHeight="1">
      <c r="A32" s="236" t="s">
        <v>181</v>
      </c>
      <c r="B32" s="237">
        <v>1166061</v>
      </c>
      <c r="C32" s="237">
        <v>1139285</v>
      </c>
      <c r="D32" s="237">
        <v>4410994</v>
      </c>
      <c r="E32" s="237">
        <v>4610441</v>
      </c>
      <c r="F32" s="238">
        <v>4.5215885580438311</v>
      </c>
    </row>
    <row r="33" spans="1:6" ht="15.6" customHeight="1">
      <c r="A33" s="236" t="s">
        <v>182</v>
      </c>
      <c r="B33" s="237">
        <v>174825</v>
      </c>
      <c r="C33" s="237">
        <v>163036</v>
      </c>
      <c r="D33" s="237">
        <v>642512</v>
      </c>
      <c r="E33" s="237">
        <v>620716</v>
      </c>
      <c r="F33" s="238">
        <v>-3.3923101825335489</v>
      </c>
    </row>
    <row r="34" spans="1:6" ht="15.6" customHeight="1">
      <c r="A34" s="236" t="s">
        <v>183</v>
      </c>
      <c r="B34" s="237">
        <v>23418</v>
      </c>
      <c r="C34" s="237">
        <v>21138</v>
      </c>
      <c r="D34" s="237">
        <v>83164</v>
      </c>
      <c r="E34" s="237">
        <v>87190</v>
      </c>
      <c r="F34" s="238">
        <v>4.8410369871579064</v>
      </c>
    </row>
    <row r="35" spans="1:6" ht="15.6" customHeight="1">
      <c r="A35" s="240" t="s">
        <v>153</v>
      </c>
      <c r="B35" s="241">
        <f>SUM(B7:B34)</f>
        <v>3646635</v>
      </c>
      <c r="C35" s="241">
        <f>SUM(C7:C34)</f>
        <v>3675477</v>
      </c>
      <c r="D35" s="241">
        <f>SUM(D7:D34)</f>
        <v>13823695</v>
      </c>
      <c r="E35" s="241">
        <f>SUM(E7:E34)</f>
        <v>15098820</v>
      </c>
      <c r="F35" s="242">
        <f>E35*100/D35-100</f>
        <v>9.2241980165216262</v>
      </c>
    </row>
    <row r="36" spans="1:6" ht="15.6" customHeight="1">
      <c r="A36" s="60" t="s">
        <v>192</v>
      </c>
    </row>
  </sheetData>
  <mergeCells count="3">
    <mergeCell ref="A5:A6"/>
    <mergeCell ref="B5:C5"/>
    <mergeCell ref="D5:F5"/>
  </mergeCells>
  <conditionalFormatting sqref="A7:F34">
    <cfRule type="expression" dxfId="1" priority="2">
      <formula>MOD(ROW(),2)=0</formula>
    </cfRule>
  </conditionalFormatting>
  <conditionalFormatting sqref="F7:F35">
    <cfRule type="expression" dxfId="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6203E6-BBC1-4816-88D0-F2C6A31D06A2}">
  <sheetPr>
    <pageSetUpPr fitToPage="1"/>
  </sheetPr>
  <dimension ref="A1:K51"/>
  <sheetViews>
    <sheetView zoomScale="80" zoomScaleNormal="80" workbookViewId="0"/>
  </sheetViews>
  <sheetFormatPr baseColWidth="10" defaultColWidth="11.42578125" defaultRowHeight="1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>
      <c r="A1" s="29"/>
      <c r="B1" s="30"/>
      <c r="C1" s="30"/>
      <c r="D1" s="31"/>
      <c r="E1" s="32"/>
      <c r="F1" s="31"/>
      <c r="H1" s="33"/>
      <c r="J1" s="33"/>
      <c r="K1" s="33"/>
    </row>
    <row r="2" spans="1:11">
      <c r="A2" s="34"/>
      <c r="B2" s="31"/>
      <c r="C2" s="35"/>
      <c r="D2" s="31"/>
      <c r="E2" s="34"/>
      <c r="F2" s="31"/>
      <c r="G2" s="36"/>
      <c r="H2" s="31"/>
      <c r="I2" s="36"/>
      <c r="J2" s="31"/>
      <c r="K2" s="31"/>
    </row>
    <row r="3" spans="1:11">
      <c r="A3" s="34"/>
      <c r="B3" s="30"/>
      <c r="C3" s="35"/>
      <c r="D3" s="31"/>
      <c r="E3" s="36"/>
      <c r="F3" s="31"/>
      <c r="G3" s="36"/>
      <c r="H3" s="31"/>
      <c r="I3" s="36"/>
      <c r="J3" s="31"/>
      <c r="K3" s="31"/>
    </row>
    <row r="4" spans="1:11">
      <c r="A4" s="34"/>
      <c r="B4" s="31"/>
      <c r="C4" s="35"/>
      <c r="D4" s="33"/>
      <c r="E4" s="37"/>
      <c r="F4" s="31"/>
      <c r="G4" s="37"/>
      <c r="H4" s="33"/>
      <c r="I4" s="37"/>
      <c r="J4" s="33"/>
      <c r="K4" s="33"/>
    </row>
    <row r="5" spans="1:11">
      <c r="A5" s="34"/>
      <c r="B5" s="31"/>
      <c r="C5" s="38"/>
      <c r="D5" s="31"/>
      <c r="E5" s="36"/>
      <c r="F5" s="31"/>
      <c r="G5" s="36"/>
      <c r="H5" s="31"/>
      <c r="I5" s="36"/>
      <c r="J5" s="31"/>
      <c r="K5" s="31"/>
    </row>
    <row r="6" spans="1:11">
      <c r="A6" s="34"/>
      <c r="B6" s="31"/>
      <c r="C6" s="20"/>
      <c r="D6" s="31"/>
      <c r="E6" s="36"/>
      <c r="F6" s="31"/>
      <c r="G6" s="36"/>
      <c r="H6" s="31"/>
      <c r="I6" s="36"/>
      <c r="J6" s="31"/>
      <c r="K6" s="31"/>
    </row>
    <row r="7" spans="1:11">
      <c r="A7" s="34"/>
      <c r="B7" s="31"/>
      <c r="C7" s="35"/>
      <c r="D7" s="31"/>
      <c r="E7" s="35"/>
      <c r="F7" s="31"/>
      <c r="G7" s="36"/>
      <c r="H7" s="31"/>
      <c r="I7" s="36"/>
      <c r="J7" s="31"/>
      <c r="K7" s="31"/>
    </row>
    <row r="8" spans="1:11">
      <c r="A8" s="34"/>
      <c r="B8" s="31"/>
      <c r="C8" s="35"/>
      <c r="D8" s="33"/>
      <c r="E8" s="39"/>
      <c r="F8" s="31"/>
      <c r="G8" s="37"/>
      <c r="H8" s="33"/>
      <c r="I8" s="37"/>
      <c r="J8" s="33"/>
      <c r="K8" s="33"/>
    </row>
    <row r="9" spans="1:11">
      <c r="A9" s="34"/>
      <c r="B9" s="31"/>
      <c r="C9" s="38"/>
      <c r="D9" s="31"/>
      <c r="E9" s="35"/>
      <c r="F9" s="31"/>
      <c r="G9" s="36"/>
      <c r="H9" s="31"/>
      <c r="I9" s="36"/>
      <c r="J9" s="31"/>
      <c r="K9" s="31"/>
    </row>
    <row r="10" spans="1:11">
      <c r="A10" s="34"/>
      <c r="B10" s="31"/>
      <c r="C10" s="39"/>
      <c r="D10" s="33"/>
      <c r="E10" s="39"/>
      <c r="F10" s="31"/>
      <c r="G10" s="37"/>
      <c r="H10" s="33"/>
      <c r="I10" s="37"/>
      <c r="J10" s="33"/>
      <c r="K10" s="33"/>
    </row>
    <row r="11" spans="1:11">
      <c r="A11" s="31"/>
      <c r="B11" s="31"/>
      <c r="C11" s="35"/>
      <c r="D11" s="31"/>
      <c r="E11" s="35"/>
      <c r="F11" s="31"/>
      <c r="G11" s="34"/>
      <c r="H11" s="31"/>
      <c r="I11" s="36"/>
      <c r="J11" s="31"/>
      <c r="K11" s="31"/>
    </row>
    <row r="12" spans="1:11">
      <c r="A12" s="29"/>
      <c r="B12" s="30"/>
      <c r="C12" s="38"/>
      <c r="D12" s="30"/>
      <c r="E12" s="38"/>
      <c r="F12" s="30"/>
      <c r="G12" s="29"/>
      <c r="H12" s="30"/>
      <c r="I12" s="40"/>
      <c r="J12" s="30"/>
      <c r="K12" s="30"/>
    </row>
    <row r="13" spans="1:11">
      <c r="A13" s="34"/>
      <c r="B13" s="31"/>
      <c r="C13" s="20"/>
      <c r="D13" s="41"/>
      <c r="E13" s="20"/>
      <c r="F13" s="31"/>
      <c r="G13" s="42"/>
      <c r="H13" s="41"/>
      <c r="J13" s="41"/>
      <c r="K13" s="41"/>
    </row>
    <row r="14" spans="1:11">
      <c r="A14" s="34"/>
      <c r="B14" s="31"/>
      <c r="C14" s="35"/>
      <c r="D14" s="33"/>
      <c r="E14" s="39"/>
      <c r="F14" s="31"/>
      <c r="G14" s="32"/>
      <c r="H14" s="33"/>
      <c r="I14" s="37"/>
      <c r="J14" s="33"/>
      <c r="K14" s="33"/>
    </row>
    <row r="15" spans="1:11">
      <c r="A15" s="34"/>
      <c r="B15" s="31"/>
      <c r="C15" s="35"/>
      <c r="D15" s="31"/>
      <c r="E15" s="35"/>
      <c r="F15" s="31"/>
      <c r="G15" s="34"/>
      <c r="H15" s="31"/>
      <c r="I15" s="36"/>
      <c r="J15" s="31"/>
      <c r="K15" s="31"/>
    </row>
    <row r="16" spans="1:11">
      <c r="A16" s="34"/>
      <c r="B16" s="31"/>
      <c r="C16" s="38"/>
      <c r="D16" s="41"/>
      <c r="E16" s="20"/>
      <c r="F16" s="31"/>
      <c r="H16" s="41"/>
      <c r="J16" s="41"/>
      <c r="K16" s="41"/>
    </row>
    <row r="17" spans="1:11">
      <c r="A17" s="34"/>
      <c r="B17" s="31"/>
      <c r="C17" s="35"/>
      <c r="D17" s="33"/>
      <c r="E17" s="39"/>
      <c r="F17" s="31"/>
      <c r="G17" s="37"/>
      <c r="H17" s="33"/>
      <c r="I17" s="37"/>
      <c r="J17" s="33"/>
      <c r="K17" s="33"/>
    </row>
    <row r="18" spans="1:11">
      <c r="A18" s="34"/>
      <c r="B18" s="31"/>
      <c r="C18" s="35"/>
      <c r="D18" s="31"/>
      <c r="E18" s="31"/>
      <c r="F18" s="31"/>
      <c r="G18" s="36"/>
      <c r="H18" s="31"/>
      <c r="I18" s="36"/>
      <c r="J18" s="31"/>
      <c r="K18" s="31"/>
    </row>
    <row r="19" spans="1:11">
      <c r="A19" s="34"/>
      <c r="B19" s="31"/>
      <c r="C19" s="35"/>
      <c r="D19" s="30"/>
      <c r="E19" s="30"/>
      <c r="F19" s="41"/>
      <c r="H19" s="41"/>
      <c r="J19" s="41"/>
      <c r="K19" s="41"/>
    </row>
    <row r="20" spans="1:11">
      <c r="A20" s="34"/>
      <c r="B20" s="31"/>
      <c r="C20" s="35"/>
      <c r="D20" s="31"/>
      <c r="E20" s="35"/>
      <c r="F20" s="31"/>
      <c r="G20" s="36"/>
      <c r="H20" s="31"/>
      <c r="I20" s="36"/>
      <c r="J20" s="31"/>
      <c r="K20" s="31"/>
    </row>
    <row r="21" spans="1:11">
      <c r="A21" s="34"/>
      <c r="B21" s="31"/>
      <c r="C21" s="40"/>
      <c r="D21" s="41"/>
      <c r="E21" s="20"/>
      <c r="F21" s="41"/>
      <c r="H21" s="41"/>
      <c r="J21" s="41"/>
      <c r="K21" s="41"/>
    </row>
    <row r="22" spans="1:11">
      <c r="A22" s="34"/>
      <c r="B22" s="31"/>
      <c r="C22" s="35"/>
      <c r="D22" s="31"/>
      <c r="E22" s="35"/>
      <c r="F22" s="31"/>
      <c r="G22" s="36"/>
      <c r="H22" s="31"/>
      <c r="I22" s="36"/>
      <c r="J22" s="31"/>
      <c r="K22" s="31"/>
    </row>
    <row r="23" spans="1:11">
      <c r="A23" s="34"/>
      <c r="B23" s="31"/>
      <c r="C23" s="35"/>
      <c r="D23" s="41"/>
      <c r="E23" s="20"/>
      <c r="F23" s="41"/>
      <c r="H23" s="41"/>
      <c r="J23" s="41"/>
      <c r="K23" s="41"/>
    </row>
    <row r="24" spans="1:11">
      <c r="A24" s="34"/>
      <c r="B24" s="31"/>
      <c r="C24" s="35"/>
      <c r="D24" s="31"/>
      <c r="E24" s="35"/>
      <c r="F24" s="31"/>
      <c r="G24" s="36"/>
      <c r="H24" s="31"/>
      <c r="I24" s="36"/>
      <c r="J24" s="31"/>
      <c r="K24" s="31"/>
    </row>
    <row r="25" spans="1:11">
      <c r="A25" s="34"/>
      <c r="B25" s="31"/>
      <c r="C25" s="35"/>
      <c r="D25" s="41"/>
      <c r="E25" s="20"/>
      <c r="F25" s="41"/>
      <c r="H25" s="41"/>
      <c r="J25" s="41"/>
      <c r="K25" s="41"/>
    </row>
    <row r="26" spans="1:11">
      <c r="A26" s="34"/>
      <c r="B26" s="31"/>
      <c r="C26" s="40"/>
      <c r="D26" s="33"/>
      <c r="E26" s="39"/>
      <c r="F26" s="33"/>
      <c r="G26" s="37"/>
      <c r="H26" s="33"/>
      <c r="I26" s="37"/>
      <c r="J26" s="33"/>
      <c r="K26" s="33"/>
    </row>
    <row r="27" spans="1:11">
      <c r="A27" s="34"/>
      <c r="B27" s="31"/>
      <c r="C27" s="39"/>
      <c r="D27" s="31"/>
      <c r="E27" s="35"/>
      <c r="F27" s="31"/>
      <c r="G27" s="36"/>
      <c r="H27" s="31"/>
      <c r="I27" s="36"/>
      <c r="J27" s="31"/>
      <c r="K27" s="31"/>
    </row>
    <row r="28" spans="1:11" ht="34.5">
      <c r="A28" s="43" t="s">
        <v>163</v>
      </c>
      <c r="B28" s="31"/>
      <c r="C28" s="35"/>
      <c r="D28" s="33"/>
      <c r="E28" s="39"/>
      <c r="F28" s="33"/>
      <c r="G28" s="37"/>
      <c r="H28" s="33"/>
      <c r="I28" s="37"/>
      <c r="J28" s="33"/>
      <c r="K28" s="33"/>
    </row>
    <row r="29" spans="1:11">
      <c r="A29" s="44"/>
      <c r="B29" s="31"/>
      <c r="C29" s="35"/>
      <c r="D29" s="31"/>
      <c r="E29" s="35"/>
      <c r="F29" s="31"/>
      <c r="G29" s="34"/>
      <c r="H29" s="31"/>
      <c r="I29" s="36"/>
      <c r="J29" s="31"/>
      <c r="K29" s="31"/>
    </row>
    <row r="30" spans="1:11">
      <c r="A30" s="34"/>
      <c r="B30" s="31"/>
      <c r="C30" s="38"/>
      <c r="D30" s="30"/>
      <c r="E30" s="38"/>
      <c r="F30" s="30"/>
      <c r="G30" s="29"/>
      <c r="H30" s="30"/>
      <c r="I30" s="40"/>
      <c r="J30" s="30"/>
      <c r="K30" s="30"/>
    </row>
    <row r="31" spans="1:11">
      <c r="A31" s="34"/>
      <c r="B31" s="31"/>
      <c r="C31" s="35"/>
      <c r="D31" s="41"/>
      <c r="E31" s="20"/>
      <c r="F31" s="41"/>
      <c r="G31" s="42"/>
      <c r="H31" s="41"/>
      <c r="J31" s="41"/>
      <c r="K31" s="41"/>
    </row>
    <row r="32" spans="1:11">
      <c r="A32" s="34"/>
      <c r="B32" s="31"/>
      <c r="C32" s="40"/>
      <c r="D32" s="33"/>
      <c r="E32" s="39"/>
      <c r="F32" s="33"/>
      <c r="G32" s="32"/>
      <c r="H32" s="33"/>
      <c r="I32" s="37"/>
      <c r="J32" s="33"/>
      <c r="K32" s="33"/>
    </row>
    <row r="33" spans="1:11">
      <c r="A33" s="34"/>
      <c r="B33" s="31"/>
      <c r="C33" s="39"/>
      <c r="D33" s="31"/>
      <c r="E33" s="35"/>
      <c r="F33" s="31"/>
      <c r="G33" s="34"/>
      <c r="H33" s="31"/>
      <c r="I33" s="36"/>
      <c r="J33" s="31"/>
      <c r="K33" s="31"/>
    </row>
    <row r="34" spans="1:11">
      <c r="A34" s="34"/>
      <c r="B34" s="31"/>
      <c r="C34" s="35"/>
      <c r="D34" s="31"/>
      <c r="E34" s="35"/>
      <c r="F34" s="31"/>
      <c r="G34" s="34"/>
      <c r="H34" s="31"/>
      <c r="I34" s="36"/>
      <c r="J34" s="31"/>
      <c r="K34" s="31"/>
    </row>
    <row r="35" spans="1:11">
      <c r="A35" s="34"/>
      <c r="B35" s="31"/>
      <c r="D35" s="30"/>
      <c r="E35" s="38"/>
      <c r="F35" s="30"/>
      <c r="G35" s="29"/>
      <c r="H35" s="30"/>
      <c r="I35" s="40"/>
      <c r="J35" s="30"/>
      <c r="K35" s="30"/>
    </row>
    <row r="36" spans="1:11">
      <c r="A36" s="34"/>
      <c r="B36" s="31"/>
      <c r="C36" s="35"/>
      <c r="D36" s="30"/>
      <c r="E36" s="38"/>
      <c r="F36" s="31"/>
      <c r="G36" s="34"/>
      <c r="H36" s="31"/>
      <c r="I36" s="34"/>
      <c r="J36" s="31"/>
      <c r="K36" s="31"/>
    </row>
    <row r="37" spans="1:11">
      <c r="A37" s="34"/>
      <c r="B37" s="31"/>
      <c r="C37" s="35"/>
      <c r="D37" s="30"/>
      <c r="E37" s="38"/>
      <c r="F37" s="30"/>
      <c r="G37" s="29"/>
      <c r="H37" s="41"/>
      <c r="I37" s="42"/>
      <c r="J37" s="41"/>
      <c r="K37" s="41"/>
    </row>
    <row r="38" spans="1:11">
      <c r="A38" s="34"/>
      <c r="B38" s="31"/>
      <c r="C38" s="20"/>
      <c r="D38" s="41"/>
      <c r="E38" s="20"/>
      <c r="F38" s="41"/>
      <c r="G38" s="42"/>
      <c r="H38" s="33"/>
      <c r="I38" s="31"/>
      <c r="J38" s="31"/>
      <c r="K38" s="31"/>
    </row>
    <row r="39" spans="1:11">
      <c r="A39" s="34"/>
      <c r="B39" s="31"/>
      <c r="C39" s="31"/>
      <c r="D39" s="33"/>
      <c r="E39" s="31"/>
      <c r="F39" s="31"/>
      <c r="G39" s="34"/>
      <c r="H39" s="31"/>
      <c r="I39" s="40"/>
      <c r="J39" s="30"/>
      <c r="K39" s="30"/>
    </row>
    <row r="40" spans="1:11">
      <c r="A40" s="34"/>
      <c r="B40" s="31"/>
      <c r="C40" s="31"/>
      <c r="D40" s="31"/>
      <c r="E40" s="30"/>
      <c r="F40" s="30"/>
      <c r="G40" s="29"/>
      <c r="H40" s="41"/>
      <c r="J40" s="41"/>
      <c r="K40" s="41"/>
    </row>
    <row r="41" spans="1:11">
      <c r="A41" s="34"/>
      <c r="B41" s="31"/>
      <c r="C41" s="41"/>
      <c r="D41" s="30"/>
      <c r="F41" s="41"/>
      <c r="G41" s="42"/>
      <c r="H41" s="31"/>
      <c r="I41" s="36"/>
      <c r="J41" s="31"/>
      <c r="K41" s="31"/>
    </row>
    <row r="42" spans="1:11">
      <c r="A42" s="34"/>
      <c r="B42" s="31"/>
      <c r="C42" s="31"/>
      <c r="D42" s="31"/>
      <c r="E42" s="35"/>
      <c r="F42" s="31"/>
      <c r="G42" s="34"/>
      <c r="H42" s="31"/>
      <c r="I42" s="36"/>
      <c r="J42" s="31"/>
      <c r="K42" s="31"/>
    </row>
    <row r="43" spans="1:11">
      <c r="A43" s="29"/>
      <c r="B43" s="31"/>
      <c r="C43" s="33"/>
      <c r="D43" s="39"/>
      <c r="E43" s="41"/>
      <c r="F43" s="41"/>
      <c r="G43" s="34"/>
      <c r="H43" s="31"/>
      <c r="I43" s="36"/>
      <c r="J43" s="31"/>
      <c r="K43" s="31"/>
    </row>
    <row r="44" spans="1:11">
      <c r="A44" s="34"/>
      <c r="B44" s="31"/>
      <c r="C44" s="31"/>
      <c r="D44" s="35"/>
      <c r="E44" s="31"/>
      <c r="F44" s="31"/>
      <c r="G44" s="29"/>
      <c r="H44" s="30"/>
      <c r="I44" s="40"/>
      <c r="J44" s="30"/>
      <c r="K44" s="30"/>
    </row>
    <row r="45" spans="1:11">
      <c r="A45" s="34"/>
      <c r="B45" s="31"/>
      <c r="C45" s="30"/>
      <c r="D45" s="38"/>
      <c r="E45" s="30"/>
      <c r="F45" s="30"/>
      <c r="G45" s="29"/>
      <c r="H45" s="31"/>
      <c r="I45" s="31"/>
      <c r="J45" s="31"/>
      <c r="K45" s="31"/>
    </row>
    <row r="46" spans="1:11">
      <c r="A46" s="32"/>
      <c r="B46" s="33"/>
      <c r="C46" s="33"/>
      <c r="D46" s="39"/>
      <c r="E46" s="33"/>
      <c r="F46" s="33"/>
      <c r="G46" s="32"/>
      <c r="H46" s="33"/>
      <c r="I46" s="37"/>
      <c r="J46" s="33"/>
      <c r="K46" s="33"/>
    </row>
    <row r="47" spans="1:11">
      <c r="A47" s="31"/>
      <c r="B47" s="31"/>
      <c r="C47" s="31"/>
      <c r="D47" s="35"/>
      <c r="E47" s="31"/>
      <c r="F47" s="31"/>
      <c r="G47" s="36"/>
      <c r="H47" s="31"/>
      <c r="I47" s="36"/>
      <c r="J47" s="31"/>
      <c r="K47" s="31"/>
    </row>
    <row r="48" spans="1:11">
      <c r="A48" s="249"/>
      <c r="B48" s="250"/>
      <c r="C48" s="250"/>
      <c r="D48" s="39"/>
      <c r="E48" s="33"/>
      <c r="F48" s="33"/>
      <c r="G48" s="250"/>
      <c r="H48" s="250"/>
      <c r="I48" s="250"/>
      <c r="J48" s="250"/>
      <c r="K48" s="250"/>
    </row>
    <row r="51" spans="8:8">
      <c r="H51" s="165"/>
    </row>
  </sheetData>
  <pageMargins left="0.62992125984252001" right="0.23622047244094499" top="0.47244094488188998" bottom="0.196850393700787" header="0.31496062992126" footer="0.15748031496063"/>
  <pageSetup paperSize="9" scale="71" orientation="landscape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59BF3F-AD0D-4FE4-9F99-57D08CB378CA}">
  <sheetPr>
    <pageSetUpPr fitToPage="1"/>
  </sheetPr>
  <dimension ref="A1:AS68"/>
  <sheetViews>
    <sheetView showGridLines="0" zoomScale="70" zoomScaleNormal="70" zoomScalePageLayoutView="60" workbookViewId="0"/>
  </sheetViews>
  <sheetFormatPr baseColWidth="10" defaultColWidth="11.42578125" defaultRowHeight="15" customHeight="1"/>
  <cols>
    <col min="1" max="1" width="3.7109375" style="165" customWidth="1"/>
    <col min="2" max="8" width="11.5703125" style="165" customWidth="1"/>
    <col min="9" max="9" width="3.7109375" style="165" customWidth="1"/>
    <col min="10" max="16" width="11.5703125" style="165" customWidth="1"/>
    <col min="17" max="17" width="3.7109375" style="165" customWidth="1"/>
    <col min="18" max="24" width="11.5703125" style="165" customWidth="1"/>
    <col min="25" max="25" width="11.42578125" style="253"/>
    <col min="26" max="45" width="12.85546875" style="253" customWidth="1"/>
    <col min="46" max="63" width="12.85546875" style="165" customWidth="1"/>
    <col min="64" max="16384" width="11.42578125" style="165"/>
  </cols>
  <sheetData>
    <row r="1" spans="1:42" ht="26.25">
      <c r="B1" s="251" t="s">
        <v>196</v>
      </c>
      <c r="C1" s="252"/>
      <c r="D1" s="252"/>
      <c r="E1" s="252"/>
      <c r="F1" s="252"/>
      <c r="G1" s="252"/>
      <c r="H1" s="252"/>
      <c r="J1" s="46"/>
      <c r="K1" s="46"/>
      <c r="L1" s="46"/>
      <c r="M1" s="46"/>
      <c r="N1" s="46"/>
      <c r="O1" s="46"/>
      <c r="P1" s="46"/>
      <c r="Q1" s="46"/>
      <c r="R1" s="46"/>
      <c r="S1" s="46"/>
      <c r="T1" s="252"/>
      <c r="U1" s="252"/>
      <c r="V1" s="252"/>
      <c r="W1" s="252"/>
      <c r="X1" s="252"/>
      <c r="Z1" s="253" t="s">
        <v>197</v>
      </c>
      <c r="AB1" s="53"/>
      <c r="AC1" s="254"/>
      <c r="AD1" s="53"/>
      <c r="AE1" s="53"/>
      <c r="AF1" s="254"/>
      <c r="AG1" s="53"/>
      <c r="AH1" s="53"/>
      <c r="AI1" s="254"/>
      <c r="AJ1" s="53"/>
      <c r="AK1" s="53"/>
      <c r="AL1" s="53"/>
      <c r="AM1" s="53"/>
      <c r="AN1" s="53"/>
      <c r="AO1" s="53"/>
    </row>
    <row r="2" spans="1:42" ht="15" customHeight="1">
      <c r="A2" s="255"/>
      <c r="B2" s="252"/>
      <c r="C2" s="252"/>
      <c r="D2" s="252"/>
      <c r="E2" s="252"/>
      <c r="F2" s="252"/>
      <c r="G2" s="252"/>
      <c r="H2" s="252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2"/>
      <c r="U2" s="252"/>
      <c r="V2" s="252"/>
      <c r="W2" s="252"/>
      <c r="X2" s="252"/>
      <c r="Z2" s="253" t="s">
        <v>198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199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172</v>
      </c>
      <c r="Z6" s="257" t="s">
        <v>200</v>
      </c>
      <c r="AA6" s="257"/>
      <c r="AF6" s="257" t="s">
        <v>201</v>
      </c>
      <c r="AG6" s="257"/>
      <c r="AL6" s="257" t="s">
        <v>202</v>
      </c>
      <c r="AM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58">
        <v>2020</v>
      </c>
      <c r="AC7" s="258">
        <v>2021</v>
      </c>
      <c r="AD7" s="258">
        <v>2022</v>
      </c>
      <c r="AG7" s="258">
        <v>2019</v>
      </c>
      <c r="AH7" s="258">
        <v>2020</v>
      </c>
      <c r="AI7" s="258">
        <v>2021</v>
      </c>
      <c r="AJ7" s="258">
        <v>2022</v>
      </c>
      <c r="AM7" s="258">
        <v>2019</v>
      </c>
      <c r="AN7" s="258">
        <v>2020</v>
      </c>
      <c r="AO7" s="258">
        <v>2021</v>
      </c>
      <c r="AP7" s="258">
        <v>2022</v>
      </c>
    </row>
    <row r="8" spans="1:42" ht="15" customHeigh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203</v>
      </c>
      <c r="AA8" s="259">
        <v>46820440</v>
      </c>
      <c r="AB8" s="259">
        <v>45800165</v>
      </c>
      <c r="AC8" s="259">
        <v>42493337</v>
      </c>
      <c r="AD8" s="259">
        <v>46756593</v>
      </c>
      <c r="AF8" s="253" t="s">
        <v>203</v>
      </c>
      <c r="AG8" s="259">
        <v>15006507</v>
      </c>
      <c r="AH8" s="259">
        <v>16073289</v>
      </c>
      <c r="AI8" s="259">
        <v>13213428</v>
      </c>
      <c r="AJ8" s="259">
        <v>15176514</v>
      </c>
      <c r="AL8" s="253" t="s">
        <v>203</v>
      </c>
      <c r="AM8" s="259">
        <v>9115628</v>
      </c>
      <c r="AN8" s="259">
        <v>7108259</v>
      </c>
      <c r="AO8" s="259">
        <v>6476535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204</v>
      </c>
      <c r="AA9" s="259">
        <v>44583561</v>
      </c>
      <c r="AB9" s="259">
        <v>43109659</v>
      </c>
      <c r="AC9" s="259">
        <v>40489010</v>
      </c>
      <c r="AD9" s="259">
        <v>43967035</v>
      </c>
      <c r="AF9" s="253" t="s">
        <v>204</v>
      </c>
      <c r="AG9" s="259">
        <v>14348549</v>
      </c>
      <c r="AH9" s="259">
        <v>14002412</v>
      </c>
      <c r="AI9" s="259">
        <v>12145827</v>
      </c>
      <c r="AJ9" s="259">
        <v>13961403</v>
      </c>
      <c r="AL9" s="253" t="s">
        <v>204</v>
      </c>
      <c r="AM9" s="259">
        <v>7843248</v>
      </c>
      <c r="AN9" s="259">
        <v>6425079</v>
      </c>
      <c r="AO9" s="259">
        <v>6094779</v>
      </c>
      <c r="AP9" s="259">
        <v>7406116</v>
      </c>
    </row>
    <row r="10" spans="1:42" ht="1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205</v>
      </c>
      <c r="AA10" s="259">
        <v>48353601</v>
      </c>
      <c r="AB10" s="259">
        <v>44303648</v>
      </c>
      <c r="AC10" s="259">
        <v>46455313</v>
      </c>
      <c r="AD10" s="259">
        <v>45981761</v>
      </c>
      <c r="AF10" s="253" t="s">
        <v>205</v>
      </c>
      <c r="AG10" s="259">
        <v>15951378</v>
      </c>
      <c r="AH10" s="259">
        <v>14965286</v>
      </c>
      <c r="AI10" s="259">
        <v>14413642</v>
      </c>
      <c r="AJ10" s="259">
        <v>15107748</v>
      </c>
      <c r="AL10" s="253" t="s">
        <v>205</v>
      </c>
      <c r="AM10" s="259">
        <v>7398685</v>
      </c>
      <c r="AN10" s="259">
        <v>6499455</v>
      </c>
      <c r="AO10" s="259">
        <v>7109023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206</v>
      </c>
      <c r="AA11" s="259">
        <v>46400443</v>
      </c>
      <c r="AB11" s="259">
        <v>41795682</v>
      </c>
      <c r="AC11" s="259">
        <v>45471169</v>
      </c>
      <c r="AD11" s="259">
        <v>48522626</v>
      </c>
      <c r="AF11" s="253" t="s">
        <v>206</v>
      </c>
      <c r="AG11" s="259">
        <v>14553222</v>
      </c>
      <c r="AH11" s="259">
        <v>15115366</v>
      </c>
      <c r="AI11" s="259">
        <v>13408185</v>
      </c>
      <c r="AJ11" s="259">
        <v>15751949</v>
      </c>
      <c r="AL11" s="253" t="s">
        <v>206</v>
      </c>
      <c r="AM11" s="259">
        <v>6775183</v>
      </c>
      <c r="AN11" s="259">
        <v>6003312</v>
      </c>
      <c r="AO11" s="259">
        <v>7240918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207</v>
      </c>
      <c r="AA12" s="259">
        <v>51071331</v>
      </c>
      <c r="AB12" s="259">
        <v>38167109</v>
      </c>
      <c r="AC12" s="259">
        <v>45495539</v>
      </c>
      <c r="AD12" s="259">
        <v>51334993</v>
      </c>
      <c r="AF12" s="253" t="s">
        <v>207</v>
      </c>
      <c r="AG12" s="259">
        <v>17078651</v>
      </c>
      <c r="AH12" s="259">
        <v>13043138</v>
      </c>
      <c r="AI12" s="259">
        <v>14380272</v>
      </c>
      <c r="AJ12" s="259">
        <v>16007624</v>
      </c>
      <c r="AL12" s="253" t="s">
        <v>207</v>
      </c>
      <c r="AM12" s="259">
        <v>7434110</v>
      </c>
      <c r="AN12" s="259">
        <v>4900444</v>
      </c>
      <c r="AO12" s="259">
        <v>6778350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208</v>
      </c>
      <c r="AA13" s="259">
        <v>47139627</v>
      </c>
      <c r="AB13" s="259">
        <v>40233166</v>
      </c>
      <c r="AC13" s="259">
        <v>44903502</v>
      </c>
      <c r="AD13" s="259">
        <v>48228965</v>
      </c>
      <c r="AF13" s="253" t="s">
        <v>208</v>
      </c>
      <c r="AG13" s="259">
        <v>16093379</v>
      </c>
      <c r="AH13" s="259">
        <v>13043509</v>
      </c>
      <c r="AI13" s="259">
        <v>13541010</v>
      </c>
      <c r="AJ13" s="259">
        <v>15221080</v>
      </c>
      <c r="AL13" s="253" t="s">
        <v>208</v>
      </c>
      <c r="AM13" s="259">
        <v>6893378</v>
      </c>
      <c r="AN13" s="259">
        <v>5893666</v>
      </c>
      <c r="AO13" s="259">
        <v>6990004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209</v>
      </c>
      <c r="AA14" s="259">
        <v>48818378</v>
      </c>
      <c r="AB14" s="259">
        <v>42217915</v>
      </c>
      <c r="AC14" s="259">
        <v>46051657</v>
      </c>
      <c r="AD14" s="259">
        <v>48153701</v>
      </c>
      <c r="AF14" s="253" t="s">
        <v>209</v>
      </c>
      <c r="AG14" s="259">
        <v>16173719</v>
      </c>
      <c r="AH14" s="259">
        <v>13620638</v>
      </c>
      <c r="AI14" s="259">
        <v>14490452</v>
      </c>
      <c r="AJ14" s="259">
        <v>16239218</v>
      </c>
      <c r="AL14" s="253" t="s">
        <v>209</v>
      </c>
      <c r="AM14" s="259">
        <v>7261076</v>
      </c>
      <c r="AN14" s="259">
        <v>5583770</v>
      </c>
      <c r="AO14" s="259">
        <v>6913445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210</v>
      </c>
      <c r="AA15" s="259">
        <v>48198107</v>
      </c>
      <c r="AB15" s="259">
        <v>42978437</v>
      </c>
      <c r="AC15" s="259">
        <v>48800280</v>
      </c>
      <c r="AD15" s="259"/>
      <c r="AF15" s="253" t="s">
        <v>210</v>
      </c>
      <c r="AG15" s="259">
        <v>17632595</v>
      </c>
      <c r="AH15" s="259">
        <v>14001773</v>
      </c>
      <c r="AI15" s="259">
        <v>16512152</v>
      </c>
      <c r="AJ15" s="259"/>
      <c r="AL15" s="253" t="s">
        <v>210</v>
      </c>
      <c r="AM15" s="259">
        <v>7612537</v>
      </c>
      <c r="AN15" s="259">
        <v>6338903</v>
      </c>
      <c r="AO15" s="259">
        <v>8077202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211</v>
      </c>
      <c r="AA16" s="259">
        <v>46635887</v>
      </c>
      <c r="AB16" s="259">
        <v>43349327</v>
      </c>
      <c r="AC16" s="259">
        <v>45052533</v>
      </c>
      <c r="AD16" s="259"/>
      <c r="AF16" s="253" t="s">
        <v>211</v>
      </c>
      <c r="AG16" s="259">
        <v>15419568</v>
      </c>
      <c r="AH16" s="259">
        <v>13231512</v>
      </c>
      <c r="AI16" s="259">
        <v>14197332</v>
      </c>
      <c r="AJ16" s="259"/>
      <c r="AL16" s="253" t="s">
        <v>211</v>
      </c>
      <c r="AM16" s="259">
        <v>8176343</v>
      </c>
      <c r="AN16" s="259">
        <v>7349376</v>
      </c>
      <c r="AO16" s="259">
        <v>7429205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212</v>
      </c>
      <c r="AA17" s="259">
        <v>48624088</v>
      </c>
      <c r="AB17" s="259">
        <v>45985008</v>
      </c>
      <c r="AC17" s="259">
        <v>46987477</v>
      </c>
      <c r="AD17" s="259"/>
      <c r="AF17" s="253" t="s">
        <v>212</v>
      </c>
      <c r="AG17" s="259">
        <v>15747355</v>
      </c>
      <c r="AH17" s="259">
        <v>13918205</v>
      </c>
      <c r="AI17" s="259">
        <v>15124052</v>
      </c>
      <c r="AJ17" s="259"/>
      <c r="AL17" s="253" t="s">
        <v>212</v>
      </c>
      <c r="AM17" s="259">
        <v>8099276</v>
      </c>
      <c r="AN17" s="259">
        <v>7703032</v>
      </c>
      <c r="AO17" s="259">
        <v>7715340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213</v>
      </c>
      <c r="AA18" s="259">
        <v>43594127</v>
      </c>
      <c r="AB18" s="259">
        <v>43641437</v>
      </c>
      <c r="AC18" s="259">
        <v>45669918</v>
      </c>
      <c r="AD18" s="259"/>
      <c r="AF18" s="253" t="s">
        <v>213</v>
      </c>
      <c r="AG18" s="259">
        <v>13891905</v>
      </c>
      <c r="AH18" s="259">
        <v>12143165</v>
      </c>
      <c r="AI18" s="259">
        <v>14606259</v>
      </c>
      <c r="AJ18" s="259"/>
      <c r="AL18" s="253" t="s">
        <v>213</v>
      </c>
      <c r="AM18" s="259">
        <v>7088673</v>
      </c>
      <c r="AN18" s="259">
        <v>7146925</v>
      </c>
      <c r="AO18" s="259">
        <v>6799164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214</v>
      </c>
      <c r="AA19" s="259">
        <v>43965686</v>
      </c>
      <c r="AB19" s="259">
        <v>43897248</v>
      </c>
      <c r="AC19" s="259">
        <v>46519669</v>
      </c>
      <c r="AD19" s="259"/>
      <c r="AF19" s="253" t="s">
        <v>214</v>
      </c>
      <c r="AG19" s="259">
        <v>15094063</v>
      </c>
      <c r="AH19" s="259">
        <v>13745088</v>
      </c>
      <c r="AI19" s="259">
        <v>14827296</v>
      </c>
      <c r="AJ19" s="259"/>
      <c r="AL19" s="253" t="s">
        <v>214</v>
      </c>
      <c r="AM19" s="259">
        <v>6896804</v>
      </c>
      <c r="AN19" s="259">
        <v>6165562</v>
      </c>
      <c r="AO19" s="259">
        <v>7356730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59"/>
      <c r="AC20" s="259"/>
      <c r="AD20" s="259"/>
      <c r="AH20" s="259"/>
      <c r="AI20" s="259"/>
      <c r="AJ20" s="259"/>
      <c r="AN20" s="259"/>
      <c r="AO20" s="259"/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C22" s="259"/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C23" s="259"/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C24" s="259"/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C25" s="259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C26" s="259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C27" s="259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C28" s="259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C29" s="259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C30" s="259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C31" s="259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215</v>
      </c>
      <c r="AA33" s="257"/>
      <c r="AB33" s="257"/>
      <c r="AF33" s="257" t="s">
        <v>216</v>
      </c>
      <c r="AG33" s="257"/>
      <c r="AL33" s="257" t="s">
        <v>217</v>
      </c>
      <c r="AM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58">
        <v>2020</v>
      </c>
      <c r="AC34" s="258">
        <v>2021</v>
      </c>
      <c r="AD34" s="258">
        <v>2022</v>
      </c>
      <c r="AG34" s="258">
        <v>2019</v>
      </c>
      <c r="AH34" s="258">
        <v>2020</v>
      </c>
      <c r="AI34" s="258">
        <v>2021</v>
      </c>
      <c r="AJ34" s="258">
        <v>2022</v>
      </c>
      <c r="AM34" s="258">
        <v>2019</v>
      </c>
      <c r="AN34" s="258">
        <v>2020</v>
      </c>
      <c r="AO34" s="258">
        <v>2021</v>
      </c>
      <c r="AP34" s="258">
        <v>2022</v>
      </c>
    </row>
    <row r="35" spans="1:42" ht="15" customHeigh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203</v>
      </c>
      <c r="AA35" s="259">
        <v>21616722</v>
      </c>
      <c r="AB35" s="259">
        <v>21713940</v>
      </c>
      <c r="AC35" s="259">
        <v>21954468</v>
      </c>
      <c r="AD35" s="259">
        <v>22253438</v>
      </c>
      <c r="AF35" s="253" t="s">
        <v>203</v>
      </c>
      <c r="AG35" s="259">
        <v>15688961</v>
      </c>
      <c r="AH35" s="259">
        <v>15760826</v>
      </c>
      <c r="AI35" s="259">
        <v>16670260</v>
      </c>
      <c r="AJ35" s="259">
        <v>15955111</v>
      </c>
      <c r="AL35" s="253" t="s">
        <v>203</v>
      </c>
      <c r="AM35" s="259">
        <v>1426519</v>
      </c>
      <c r="AN35" s="259">
        <v>1436084</v>
      </c>
      <c r="AO35" s="259">
        <v>1487154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204</v>
      </c>
      <c r="AA36" s="259">
        <v>21387737</v>
      </c>
      <c r="AB36" s="259">
        <v>21770037</v>
      </c>
      <c r="AC36" s="259">
        <v>21414677</v>
      </c>
      <c r="AD36" s="259">
        <v>21336156</v>
      </c>
      <c r="AF36" s="253" t="s">
        <v>204</v>
      </c>
      <c r="AG36" s="259">
        <v>15273403</v>
      </c>
      <c r="AH36" s="259">
        <v>15335512</v>
      </c>
      <c r="AI36" s="259">
        <v>15530857</v>
      </c>
      <c r="AJ36" s="259">
        <v>14718939</v>
      </c>
      <c r="AL36" s="253" t="s">
        <v>204</v>
      </c>
      <c r="AM36" s="259">
        <v>1390109</v>
      </c>
      <c r="AN36" s="259">
        <v>1383390</v>
      </c>
      <c r="AO36" s="259">
        <v>1366845</v>
      </c>
      <c r="AP36" s="259">
        <v>1349473</v>
      </c>
    </row>
    <row r="37" spans="1:42" ht="15" customHeigh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205</v>
      </c>
      <c r="AA37" s="259">
        <v>23910619</v>
      </c>
      <c r="AB37" s="259">
        <v>21880853</v>
      </c>
      <c r="AC37" s="259">
        <v>23881813</v>
      </c>
      <c r="AD37" s="259">
        <v>22797540</v>
      </c>
      <c r="AF37" s="253" t="s">
        <v>205</v>
      </c>
      <c r="AG37" s="259">
        <v>16762324</v>
      </c>
      <c r="AH37" s="259">
        <v>15513384</v>
      </c>
      <c r="AI37" s="259">
        <v>16770863</v>
      </c>
      <c r="AJ37" s="259">
        <v>15576897</v>
      </c>
      <c r="AL37" s="253" t="s">
        <v>205</v>
      </c>
      <c r="AM37" s="259">
        <v>1468626</v>
      </c>
      <c r="AN37" s="259">
        <v>1346068</v>
      </c>
      <c r="AO37" s="259">
        <v>1483236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206</v>
      </c>
      <c r="AA38" s="259">
        <v>23932607</v>
      </c>
      <c r="AB38" s="259">
        <v>19851154</v>
      </c>
      <c r="AC38" s="259">
        <v>23820669</v>
      </c>
      <c r="AD38" s="259">
        <v>23589473</v>
      </c>
      <c r="AF38" s="253" t="s">
        <v>206</v>
      </c>
      <c r="AG38" s="259">
        <v>17092661</v>
      </c>
      <c r="AH38" s="259">
        <v>15415920</v>
      </c>
      <c r="AI38" s="259">
        <v>17248759</v>
      </c>
      <c r="AJ38" s="259">
        <v>16524574</v>
      </c>
      <c r="AL38" s="253" t="s">
        <v>206</v>
      </c>
      <c r="AM38" s="259">
        <v>1482835</v>
      </c>
      <c r="AN38" s="259">
        <v>1295678</v>
      </c>
      <c r="AO38" s="259">
        <v>1498199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207</v>
      </c>
      <c r="AA39" s="259">
        <v>25421795</v>
      </c>
      <c r="AB39" s="259">
        <v>19456818</v>
      </c>
      <c r="AC39" s="259">
        <v>23325659</v>
      </c>
      <c r="AD39" s="259">
        <v>25966576</v>
      </c>
      <c r="AF39" s="253" t="s">
        <v>207</v>
      </c>
      <c r="AG39" s="259">
        <v>17842847</v>
      </c>
      <c r="AH39" s="259">
        <v>14370790</v>
      </c>
      <c r="AI39" s="259">
        <v>16358886</v>
      </c>
      <c r="AJ39" s="259">
        <v>17841436</v>
      </c>
      <c r="AL39" s="253" t="s">
        <v>207</v>
      </c>
      <c r="AM39" s="259">
        <v>1569777</v>
      </c>
      <c r="AN39" s="259">
        <v>1232285</v>
      </c>
      <c r="AO39" s="259">
        <v>1434774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208</v>
      </c>
      <c r="AA40" s="259">
        <v>23125768</v>
      </c>
      <c r="AB40" s="259">
        <v>20538508</v>
      </c>
      <c r="AC40" s="259">
        <v>23428423</v>
      </c>
      <c r="AD40" s="259">
        <v>23932527</v>
      </c>
      <c r="AF40" s="253" t="s">
        <v>208</v>
      </c>
      <c r="AG40" s="259">
        <v>16406477</v>
      </c>
      <c r="AH40" s="259">
        <v>15053681</v>
      </c>
      <c r="AI40" s="259">
        <v>16563394</v>
      </c>
      <c r="AJ40" s="259">
        <v>16148010</v>
      </c>
      <c r="AL40" s="253" t="s">
        <v>208</v>
      </c>
      <c r="AM40" s="259">
        <v>1459480</v>
      </c>
      <c r="AN40" s="259">
        <v>1272315</v>
      </c>
      <c r="AO40" s="259">
        <v>1478879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209</v>
      </c>
      <c r="AA41" s="259">
        <v>24306034</v>
      </c>
      <c r="AB41" s="259">
        <v>22269168</v>
      </c>
      <c r="AC41" s="259">
        <v>23652061</v>
      </c>
      <c r="AD41" s="259">
        <v>23546583</v>
      </c>
      <c r="AF41" s="253" t="s">
        <v>209</v>
      </c>
      <c r="AG41" s="259">
        <v>17282258</v>
      </c>
      <c r="AH41" s="259">
        <v>16353888</v>
      </c>
      <c r="AI41" s="259">
        <v>17042833</v>
      </c>
      <c r="AJ41" s="259">
        <v>16416328</v>
      </c>
      <c r="AL41" s="253" t="s">
        <v>209</v>
      </c>
      <c r="AM41" s="259">
        <v>1551040</v>
      </c>
      <c r="AN41" s="259">
        <v>1405762</v>
      </c>
      <c r="AO41" s="259">
        <v>1554049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210</v>
      </c>
      <c r="AA42" s="259">
        <v>21902550</v>
      </c>
      <c r="AB42" s="259">
        <v>21829983</v>
      </c>
      <c r="AC42" s="259">
        <v>23119760</v>
      </c>
      <c r="AD42" s="259"/>
      <c r="AF42" s="253" t="s">
        <v>210</v>
      </c>
      <c r="AG42" s="259">
        <v>16173912</v>
      </c>
      <c r="AH42" s="259">
        <v>16721585</v>
      </c>
      <c r="AI42" s="259">
        <v>16886911</v>
      </c>
      <c r="AJ42" s="259"/>
      <c r="AL42" s="253" t="s">
        <v>210</v>
      </c>
      <c r="AM42" s="259">
        <v>1468306</v>
      </c>
      <c r="AN42" s="259">
        <v>1449810</v>
      </c>
      <c r="AO42" s="259">
        <v>1522958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211</v>
      </c>
      <c r="AA43" s="259">
        <v>21969911</v>
      </c>
      <c r="AB43" s="259">
        <v>21967773</v>
      </c>
      <c r="AC43" s="259">
        <v>22394269</v>
      </c>
      <c r="AD43" s="259"/>
      <c r="AF43" s="253" t="s">
        <v>211</v>
      </c>
      <c r="AG43" s="259">
        <v>15730480</v>
      </c>
      <c r="AH43" s="259">
        <v>16527782</v>
      </c>
      <c r="AI43" s="259">
        <v>15999030</v>
      </c>
      <c r="AJ43" s="259"/>
      <c r="AL43" s="253" t="s">
        <v>211</v>
      </c>
      <c r="AM43" s="259">
        <v>1426564</v>
      </c>
      <c r="AN43" s="259">
        <v>1425631</v>
      </c>
      <c r="AO43" s="259">
        <v>1468002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212</v>
      </c>
      <c r="AA44" s="259">
        <v>23848860</v>
      </c>
      <c r="AB44" s="259">
        <v>23542586</v>
      </c>
      <c r="AC44" s="259">
        <v>23042069</v>
      </c>
      <c r="AD44" s="259"/>
      <c r="AF44" s="253" t="s">
        <v>212</v>
      </c>
      <c r="AG44" s="259">
        <v>16909291</v>
      </c>
      <c r="AH44" s="259">
        <v>17663441</v>
      </c>
      <c r="AI44" s="259">
        <v>16285920</v>
      </c>
      <c r="AJ44" s="259"/>
      <c r="AL44" s="253" t="s">
        <v>212</v>
      </c>
      <c r="AM44" s="259">
        <v>1531356</v>
      </c>
      <c r="AN44" s="259">
        <v>1533480</v>
      </c>
      <c r="AO44" s="259">
        <v>1458303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213</v>
      </c>
      <c r="AA45" s="259">
        <v>21694089</v>
      </c>
      <c r="AB45" s="259">
        <v>23498333</v>
      </c>
      <c r="AC45" s="259">
        <v>23050267</v>
      </c>
      <c r="AD45" s="259"/>
      <c r="AF45" s="253" t="s">
        <v>213</v>
      </c>
      <c r="AG45" s="259">
        <v>15188037</v>
      </c>
      <c r="AH45" s="259">
        <v>17495635</v>
      </c>
      <c r="AI45" s="259">
        <v>16197439</v>
      </c>
      <c r="AJ45" s="259"/>
      <c r="AL45" s="253" t="s">
        <v>213</v>
      </c>
      <c r="AM45" s="259">
        <v>1355608</v>
      </c>
      <c r="AN45" s="259">
        <v>1493039</v>
      </c>
      <c r="AO45" s="259">
        <v>1476539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214</v>
      </c>
      <c r="AA46" s="259">
        <v>20944890</v>
      </c>
      <c r="AB46" s="259">
        <v>23129018</v>
      </c>
      <c r="AC46" s="259">
        <v>23101926</v>
      </c>
      <c r="AD46" s="259"/>
      <c r="AF46" s="253" t="s">
        <v>214</v>
      </c>
      <c r="AG46" s="259">
        <v>15091336</v>
      </c>
      <c r="AH46" s="259">
        <v>17404768</v>
      </c>
      <c r="AI46" s="259">
        <v>16403302</v>
      </c>
      <c r="AJ46" s="259"/>
      <c r="AL46" s="253" t="s">
        <v>214</v>
      </c>
      <c r="AM46" s="259">
        <v>1342806</v>
      </c>
      <c r="AN46" s="259">
        <v>1495290</v>
      </c>
      <c r="AO46" s="259">
        <v>1479590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59"/>
      <c r="AC47" s="259"/>
      <c r="AD47" s="259"/>
      <c r="AH47" s="259"/>
      <c r="AI47" s="259"/>
      <c r="AJ47" s="259"/>
      <c r="AN47" s="259"/>
      <c r="AO47" s="259"/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</row>
    <row r="49" spans="1:27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</row>
    <row r="50" spans="1:27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</row>
    <row r="51" spans="1:27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</row>
    <row r="52" spans="1:27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</row>
    <row r="53" spans="1:27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</row>
    <row r="54" spans="1:27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</row>
    <row r="55" spans="1:27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</row>
    <row r="56" spans="1:27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</row>
    <row r="57" spans="1:27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</row>
    <row r="58" spans="1:27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</row>
    <row r="59" spans="1:27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27" ht="15" customHeight="1">
      <c r="B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Z60" s="259"/>
      <c r="AA60" s="259"/>
    </row>
    <row r="61" spans="1:27" ht="15" customHeight="1">
      <c r="B61" s="147"/>
      <c r="H61" s="30"/>
      <c r="I61" s="31"/>
      <c r="J61" s="30"/>
      <c r="K61" s="30"/>
      <c r="L61" s="31"/>
      <c r="M61" s="31"/>
      <c r="N61" s="30"/>
      <c r="O61" s="30"/>
      <c r="P61" s="31"/>
      <c r="Q61" s="38"/>
      <c r="Z61" s="259"/>
      <c r="AA61" s="259"/>
    </row>
    <row r="62" spans="1:27" ht="15" customHeight="1">
      <c r="B62" s="147"/>
      <c r="H62"/>
      <c r="I62"/>
      <c r="J62" s="31"/>
      <c r="K62" s="31"/>
      <c r="L62" s="31"/>
      <c r="M62"/>
      <c r="N62" s="31"/>
      <c r="O62" s="31"/>
      <c r="P62" s="31"/>
      <c r="Q62" s="31"/>
      <c r="Z62" s="259"/>
      <c r="AA62" s="259"/>
    </row>
    <row r="63" spans="1:27" ht="15" customHeight="1">
      <c r="B63" s="147"/>
      <c r="H63"/>
      <c r="I63"/>
      <c r="J63" s="147"/>
      <c r="K63" s="147"/>
      <c r="L63" s="147"/>
      <c r="M63"/>
      <c r="N63" s="147"/>
      <c r="O63" s="147"/>
      <c r="P63" s="147"/>
      <c r="Q63" s="147"/>
      <c r="Z63" s="259"/>
      <c r="AA63" s="259"/>
    </row>
    <row r="64" spans="1:27" ht="15" customHeight="1">
      <c r="B64" s="147"/>
      <c r="C64" s="147"/>
      <c r="D64" s="147"/>
      <c r="E64" s="147"/>
      <c r="F64" s="147"/>
      <c r="G64" s="147"/>
      <c r="H64"/>
      <c r="I64" s="147"/>
      <c r="J64" s="147"/>
      <c r="K64" s="147"/>
      <c r="L64" s="147"/>
      <c r="M64" s="147"/>
      <c r="N64" s="147"/>
      <c r="O64" s="147"/>
      <c r="P64" s="147"/>
      <c r="Q64" s="147"/>
      <c r="Z64" s="259"/>
      <c r="AA64" s="259"/>
    </row>
    <row r="65" spans="2:27" ht="15" customHeight="1">
      <c r="B65" s="147"/>
      <c r="C65" s="147"/>
      <c r="D65" s="147"/>
      <c r="E65" s="147"/>
      <c r="F65" s="147"/>
      <c r="G65" s="147"/>
      <c r="H65" s="147"/>
      <c r="I65" s="147"/>
      <c r="J65" s="147"/>
      <c r="K65" s="147"/>
      <c r="L65" s="147"/>
      <c r="M65" s="147"/>
      <c r="N65" s="147"/>
      <c r="O65" s="147"/>
      <c r="P65" s="147"/>
      <c r="Q65" s="147"/>
      <c r="Z65" s="259"/>
      <c r="AA65" s="259"/>
    </row>
    <row r="66" spans="2:27" ht="15" customHeight="1">
      <c r="B66" s="147"/>
      <c r="C66" s="31"/>
      <c r="D66" s="30"/>
      <c r="E66" s="30"/>
      <c r="F66" s="31"/>
      <c r="G66" s="38"/>
      <c r="H66" s="30"/>
      <c r="I66" s="31"/>
      <c r="J66" s="30"/>
      <c r="K66" s="30"/>
      <c r="L66" s="31"/>
      <c r="M66" s="31"/>
      <c r="N66" s="30"/>
      <c r="O66" s="30"/>
      <c r="P66" s="31"/>
      <c r="Q66" s="38"/>
    </row>
    <row r="67" spans="2:27" ht="15" customHeight="1">
      <c r="B67" s="147"/>
      <c r="C67"/>
      <c r="D67" s="31"/>
      <c r="E67" s="31"/>
      <c r="F67" s="31"/>
      <c r="G67" s="31"/>
      <c r="H67"/>
      <c r="I67"/>
      <c r="J67" s="31"/>
      <c r="K67" s="31"/>
      <c r="L67" s="31"/>
      <c r="M67"/>
      <c r="N67" s="31"/>
      <c r="O67" s="31"/>
      <c r="P67" s="31"/>
      <c r="Q67" s="31"/>
    </row>
    <row r="68" spans="2:27" ht="15" customHeight="1">
      <c r="B68" s="147"/>
      <c r="C68"/>
      <c r="D68" s="147"/>
      <c r="E68" s="147"/>
      <c r="F68" s="147"/>
      <c r="G68" s="147"/>
      <c r="H68"/>
      <c r="I68"/>
      <c r="J68" s="147"/>
      <c r="K68" s="147"/>
      <c r="L68" s="147"/>
      <c r="M68"/>
      <c r="N68" s="147"/>
      <c r="O68" s="147"/>
      <c r="P68" s="147"/>
      <c r="Q68" s="147"/>
    </row>
  </sheetData>
  <pageMargins left="0.63" right="0.25" top="0.47" bottom="0.19" header="0.3" footer="0.15"/>
  <pageSetup paperSize="9" scale="54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84CEFB-6F0F-4008-B8AD-985B1C6620D6}">
  <sheetPr>
    <pageSetUpPr fitToPage="1"/>
  </sheetPr>
  <dimension ref="A1:AQ59"/>
  <sheetViews>
    <sheetView showGridLines="0" zoomScale="70" zoomScaleNormal="70" workbookViewId="0"/>
  </sheetViews>
  <sheetFormatPr baseColWidth="10" defaultColWidth="11.42578125" defaultRowHeight="15" customHeight="1"/>
  <cols>
    <col min="1" max="1" width="3.7109375" style="247" customWidth="1"/>
    <col min="2" max="8" width="11.5703125" style="247" customWidth="1"/>
    <col min="9" max="9" width="3.7109375" style="247" customWidth="1"/>
    <col min="10" max="16" width="11.5703125" style="247" customWidth="1"/>
    <col min="17" max="17" width="3.7109375" style="247" customWidth="1"/>
    <col min="18" max="25" width="11.5703125" style="247" customWidth="1"/>
    <col min="26" max="27" width="12.85546875" style="263" customWidth="1"/>
    <col min="28" max="29" width="12.85546875" style="264" customWidth="1"/>
    <col min="30" max="31" width="12.85546875" style="263" customWidth="1"/>
    <col min="32" max="33" width="12.85546875" style="264" customWidth="1"/>
    <col min="34" max="35" width="12.85546875" style="263" customWidth="1"/>
    <col min="36" max="37" width="12.85546875" style="264" customWidth="1"/>
    <col min="38" max="43" width="12.85546875" style="263" customWidth="1"/>
    <col min="44" max="63" width="12.85546875" style="247" customWidth="1"/>
    <col min="64" max="16384" width="11.42578125" style="247"/>
  </cols>
  <sheetData>
    <row r="1" spans="1:39" ht="26.25">
      <c r="B1" s="251" t="s">
        <v>218</v>
      </c>
      <c r="C1" s="260"/>
      <c r="D1" s="260"/>
      <c r="E1" s="260"/>
      <c r="F1" s="260"/>
      <c r="G1" s="260"/>
      <c r="H1" s="260"/>
      <c r="I1" s="260"/>
      <c r="J1" s="260"/>
      <c r="K1" s="260"/>
      <c r="T1" s="261"/>
      <c r="U1" s="261"/>
      <c r="V1" s="261"/>
      <c r="W1" s="261"/>
      <c r="X1" s="261"/>
      <c r="Y1" s="261"/>
      <c r="Z1" s="262" t="s">
        <v>219</v>
      </c>
    </row>
    <row r="2" spans="1:39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2" t="s">
        <v>220</v>
      </c>
    </row>
    <row r="3" spans="1:39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2" t="s">
        <v>221</v>
      </c>
    </row>
    <row r="4" spans="1:39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2" t="s">
        <v>222</v>
      </c>
    </row>
    <row r="5" spans="1:39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AE5" s="266"/>
    </row>
    <row r="6" spans="1:39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172</v>
      </c>
      <c r="Y6" s="261"/>
      <c r="Z6" s="266" t="s">
        <v>200</v>
      </c>
      <c r="AA6" s="264"/>
      <c r="AC6" s="263"/>
      <c r="AD6" s="266" t="s">
        <v>201</v>
      </c>
      <c r="AE6" s="264"/>
      <c r="AG6" s="263"/>
      <c r="AH6" s="266" t="s">
        <v>202</v>
      </c>
      <c r="AI6" s="264"/>
      <c r="AK6" s="263"/>
    </row>
    <row r="7" spans="1:39" ht="15" customHeight="1" thickBo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AA7" s="267">
        <v>2021</v>
      </c>
      <c r="AB7" s="267">
        <v>2022</v>
      </c>
      <c r="AC7" s="263"/>
      <c r="AE7" s="267">
        <v>2021</v>
      </c>
      <c r="AF7" s="267">
        <v>2022</v>
      </c>
      <c r="AG7" s="263"/>
      <c r="AI7" s="267">
        <v>2021</v>
      </c>
      <c r="AJ7" s="267">
        <v>2022</v>
      </c>
      <c r="AK7" s="263"/>
    </row>
    <row r="8" spans="1:39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Z8" s="263" t="s">
        <v>203</v>
      </c>
      <c r="AA8" s="264">
        <v>-7.2201224602575137E-2</v>
      </c>
      <c r="AB8" s="264">
        <v>0.10032763489485419</v>
      </c>
      <c r="AC8" s="263"/>
      <c r="AD8" s="263" t="s">
        <v>203</v>
      </c>
      <c r="AE8" s="264">
        <v>-0.17792630991703062</v>
      </c>
      <c r="AF8" s="264">
        <v>0.14856750269498575</v>
      </c>
      <c r="AG8" s="263"/>
      <c r="AH8" s="263" t="s">
        <v>203</v>
      </c>
      <c r="AI8" s="264">
        <v>-8.8871832047763069E-2</v>
      </c>
      <c r="AJ8" s="264">
        <v>0.26391040888376266</v>
      </c>
      <c r="AK8" s="263"/>
      <c r="AL8" s="268" t="s">
        <v>223</v>
      </c>
      <c r="AM8" s="269">
        <v>2022</v>
      </c>
    </row>
    <row r="9" spans="1:39" ht="15" customHeight="1" thickBo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63" t="s">
        <v>204</v>
      </c>
      <c r="AA9" s="264">
        <v>-6.6668414505015788E-2</v>
      </c>
      <c r="AB9" s="264">
        <v>9.3288286965419326E-2</v>
      </c>
      <c r="AC9" s="263"/>
      <c r="AD9" s="263" t="s">
        <v>204</v>
      </c>
      <c r="AE9" s="264">
        <v>-0.15681915443965877</v>
      </c>
      <c r="AF9" s="264">
        <v>0.14900524483073341</v>
      </c>
      <c r="AG9" s="263"/>
      <c r="AH9" s="263" t="s">
        <v>204</v>
      </c>
      <c r="AI9" s="264">
        <v>-7.108549272914047E-2</v>
      </c>
      <c r="AJ9" s="264">
        <v>0.24027416704411322</v>
      </c>
      <c r="AK9" s="263"/>
      <c r="AL9" s="270" t="s">
        <v>224</v>
      </c>
      <c r="AM9" s="271">
        <v>2021</v>
      </c>
    </row>
    <row r="10" spans="1:39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63" t="s">
        <v>205</v>
      </c>
      <c r="AA10" s="264">
        <v>-2.8344070185333834E-2</v>
      </c>
      <c r="AB10" s="264">
        <v>5.6148488778304542E-2</v>
      </c>
      <c r="AC10" s="263"/>
      <c r="AD10" s="263" t="s">
        <v>205</v>
      </c>
      <c r="AE10" s="264">
        <v>-0.11696213495499108</v>
      </c>
      <c r="AF10" s="264">
        <v>0.11245768695199644</v>
      </c>
      <c r="AG10" s="263"/>
      <c r="AH10" s="263" t="s">
        <v>205</v>
      </c>
      <c r="AI10" s="264">
        <v>-1.7593952076477848E-2</v>
      </c>
      <c r="AJ10" s="264">
        <v>0.1387519431196732</v>
      </c>
      <c r="AK10" s="263"/>
    </row>
    <row r="11" spans="1:39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63" t="s">
        <v>206</v>
      </c>
      <c r="AA11" s="264">
        <v>-5.7325572809745044E-4</v>
      </c>
      <c r="AB11" s="264">
        <v>5.8997513498875519E-2</v>
      </c>
      <c r="AC11" s="263"/>
      <c r="AD11" s="263" t="s">
        <v>206</v>
      </c>
      <c r="AE11" s="264">
        <v>-0.11595235834858542</v>
      </c>
      <c r="AF11" s="264">
        <v>0.13223409586123908</v>
      </c>
      <c r="AG11" s="263"/>
      <c r="AH11" s="263" t="s">
        <v>206</v>
      </c>
      <c r="AI11" s="264">
        <v>3.3997020675711698E-2</v>
      </c>
      <c r="AJ11" s="264">
        <v>0.12524430974707529</v>
      </c>
      <c r="AK11" s="263"/>
    </row>
    <row r="12" spans="1:39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63" t="s">
        <v>207</v>
      </c>
      <c r="AA12" s="264">
        <v>3.390670658299328E-2</v>
      </c>
      <c r="AB12" s="264">
        <v>7.3313610554215536E-2</v>
      </c>
      <c r="AC12" s="263"/>
      <c r="AD12" s="263" t="s">
        <v>207</v>
      </c>
      <c r="AE12" s="264">
        <v>-7.7024265100422581E-2</v>
      </c>
      <c r="AF12" s="264">
        <v>0.12498097655058843</v>
      </c>
      <c r="AG12" s="263"/>
      <c r="AH12" s="263" t="s">
        <v>207</v>
      </c>
      <c r="AI12" s="264">
        <v>8.9313646457463564E-2</v>
      </c>
      <c r="AJ12" s="264">
        <v>0.13890323046813166</v>
      </c>
      <c r="AK12" s="263"/>
    </row>
    <row r="13" spans="1:39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63" t="s">
        <v>208</v>
      </c>
      <c r="AA13" s="264">
        <v>4.6953426504110073E-2</v>
      </c>
      <c r="AB13" s="264">
        <v>7.3439596797486642E-2</v>
      </c>
      <c r="AC13" s="263"/>
      <c r="AD13" s="263" t="s">
        <v>208</v>
      </c>
      <c r="AE13" s="264">
        <v>-5.9606414433635138E-2</v>
      </c>
      <c r="AF13" s="264">
        <v>0.12482933296494295</v>
      </c>
      <c r="AG13" s="263"/>
      <c r="AH13" s="263" t="s">
        <v>208</v>
      </c>
      <c r="AI13" s="264">
        <v>0.1047887990879228</v>
      </c>
      <c r="AJ13" s="264">
        <v>0.1370323317680443</v>
      </c>
      <c r="AK13" s="263"/>
    </row>
    <row r="14" spans="1:39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63" t="s">
        <v>209</v>
      </c>
      <c r="AA14" s="264">
        <v>5.321626473091072E-2</v>
      </c>
      <c r="AB14" s="264">
        <v>6.9328686383827859E-2</v>
      </c>
      <c r="AC14" s="263"/>
      <c r="AD14" s="263" t="s">
        <v>209</v>
      </c>
      <c r="AE14" s="264">
        <v>-4.2766537305600705E-2</v>
      </c>
      <c r="AF14" s="264">
        <v>0.12420096505996853</v>
      </c>
      <c r="AG14" s="263"/>
      <c r="AH14" s="263" t="s">
        <v>209</v>
      </c>
      <c r="AI14" s="264">
        <v>0.12234334972297461</v>
      </c>
      <c r="AJ14" s="264">
        <v>0.12142355404340237</v>
      </c>
      <c r="AK14" s="263"/>
    </row>
    <row r="15" spans="1:39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63" t="s">
        <v>210</v>
      </c>
      <c r="AA15" s="264">
        <v>6.3655221527360764E-2</v>
      </c>
      <c r="AC15" s="263"/>
      <c r="AD15" s="263" t="s">
        <v>210</v>
      </c>
      <c r="AE15" s="264">
        <v>-1.5460735481822497E-2</v>
      </c>
      <c r="AG15" s="263"/>
      <c r="AH15" s="263" t="s">
        <v>210</v>
      </c>
      <c r="AI15" s="264">
        <v>0.14209143876768907</v>
      </c>
      <c r="AK15" s="263"/>
    </row>
    <row r="16" spans="1:39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3" t="s">
        <v>211</v>
      </c>
      <c r="AA16" s="264">
        <v>6.0889961969038495E-2</v>
      </c>
      <c r="AC16" s="263"/>
      <c r="AD16" s="263" t="s">
        <v>211</v>
      </c>
      <c r="AE16" s="264">
        <v>-6.2521025784393206E-3</v>
      </c>
      <c r="AG16" s="263"/>
      <c r="AH16" s="263" t="s">
        <v>211</v>
      </c>
      <c r="AI16" s="264">
        <v>0.12490043182571028</v>
      </c>
      <c r="AK16" s="263"/>
    </row>
    <row r="17" spans="1:37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3" t="s">
        <v>212</v>
      </c>
      <c r="AA17" s="264">
        <v>5.6689476150910849E-2</v>
      </c>
      <c r="AC17" s="263"/>
      <c r="AD17" s="263" t="s">
        <v>212</v>
      </c>
      <c r="AE17" s="264">
        <v>2.9161693914144847E-3</v>
      </c>
      <c r="AG17" s="263"/>
      <c r="AH17" s="263" t="s">
        <v>212</v>
      </c>
      <c r="AI17" s="264">
        <v>0.11001445710713412</v>
      </c>
      <c r="AK17" s="263"/>
    </row>
    <row r="18" spans="1:37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3" t="s">
        <v>213</v>
      </c>
      <c r="AA18" s="264">
        <v>5.5744720786396015E-2</v>
      </c>
      <c r="AC18" s="263"/>
      <c r="AD18" s="263" t="s">
        <v>213</v>
      </c>
      <c r="AE18" s="264">
        <v>1.8766975941681495E-2</v>
      </c>
      <c r="AG18" s="263"/>
      <c r="AH18" s="263" t="s">
        <v>213</v>
      </c>
      <c r="AI18" s="264">
        <v>9.4031503256254603E-2</v>
      </c>
      <c r="AK18" s="263"/>
    </row>
    <row r="19" spans="1:37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3" t="s">
        <v>214</v>
      </c>
      <c r="AA19" s="264">
        <v>5.608495042650645E-2</v>
      </c>
      <c r="AC19" s="263"/>
      <c r="AD19" s="263" t="s">
        <v>214</v>
      </c>
      <c r="AE19" s="264">
        <v>2.3705487428082678E-2</v>
      </c>
      <c r="AG19" s="263"/>
      <c r="AH19" s="263" t="s">
        <v>214</v>
      </c>
      <c r="AI19" s="264">
        <v>0.10195977755221521</v>
      </c>
      <c r="AK19" s="263"/>
    </row>
    <row r="20" spans="1:37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AA20" s="264"/>
      <c r="AC20" s="263"/>
      <c r="AE20" s="264"/>
      <c r="AG20" s="263"/>
      <c r="AI20" s="264"/>
      <c r="AK20" s="263"/>
    </row>
    <row r="21" spans="1:37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AA21" s="264"/>
      <c r="AC21" s="263"/>
      <c r="AE21" s="264"/>
      <c r="AG21" s="263"/>
      <c r="AI21" s="264"/>
      <c r="AK21" s="263"/>
    </row>
    <row r="22" spans="1:37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AA22" s="264"/>
      <c r="AC22" s="263"/>
      <c r="AE22" s="264"/>
      <c r="AG22" s="263"/>
      <c r="AI22" s="264"/>
      <c r="AK22" s="263"/>
    </row>
    <row r="23" spans="1:37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AA23" s="264"/>
      <c r="AC23" s="263"/>
      <c r="AE23" s="264"/>
      <c r="AG23" s="263"/>
      <c r="AI23" s="264"/>
      <c r="AK23" s="263"/>
    </row>
    <row r="24" spans="1:37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AA24" s="264"/>
      <c r="AC24" s="263"/>
      <c r="AE24" s="264"/>
      <c r="AG24" s="263"/>
      <c r="AI24" s="264"/>
      <c r="AK24" s="263"/>
    </row>
    <row r="25" spans="1:37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AA25" s="264"/>
      <c r="AC25" s="263"/>
      <c r="AE25" s="264"/>
      <c r="AG25" s="263"/>
      <c r="AI25" s="264"/>
      <c r="AK25" s="263"/>
    </row>
    <row r="26" spans="1:37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  <c r="AA26" s="264"/>
      <c r="AC26" s="263"/>
      <c r="AE26" s="264"/>
      <c r="AG26" s="263"/>
      <c r="AI26" s="264"/>
      <c r="AK26" s="263"/>
    </row>
    <row r="27" spans="1:37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  <c r="AA27" s="264"/>
      <c r="AC27" s="263"/>
      <c r="AE27" s="264"/>
      <c r="AG27" s="263"/>
      <c r="AI27" s="264"/>
      <c r="AK27" s="263"/>
    </row>
    <row r="28" spans="1:37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AA28" s="264"/>
      <c r="AC28" s="263"/>
      <c r="AE28" s="264"/>
      <c r="AG28" s="263"/>
      <c r="AI28" s="264"/>
      <c r="AK28" s="263"/>
    </row>
    <row r="29" spans="1:37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  <c r="AA29" s="264"/>
      <c r="AC29" s="263"/>
      <c r="AE29" s="264"/>
      <c r="AG29" s="263"/>
      <c r="AI29" s="264"/>
      <c r="AK29" s="263"/>
    </row>
    <row r="30" spans="1:37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  <c r="AA30" s="264"/>
      <c r="AC30" s="263"/>
      <c r="AE30" s="264"/>
      <c r="AG30" s="263"/>
      <c r="AI30" s="264"/>
      <c r="AK30" s="263"/>
    </row>
    <row r="31" spans="1:37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  <c r="AA31" s="264"/>
      <c r="AC31" s="263"/>
      <c r="AE31" s="264"/>
      <c r="AG31" s="263"/>
      <c r="AI31" s="264"/>
      <c r="AK31" s="263"/>
    </row>
    <row r="32" spans="1:37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  <c r="AA32" s="264"/>
      <c r="AC32" s="263"/>
      <c r="AE32" s="264"/>
      <c r="AG32" s="263"/>
      <c r="AI32" s="264"/>
      <c r="AK32" s="263"/>
    </row>
    <row r="33" spans="1:39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  <c r="Z33" s="266" t="s">
        <v>215</v>
      </c>
      <c r="AA33" s="264"/>
      <c r="AC33" s="263"/>
      <c r="AD33" s="266" t="s">
        <v>216</v>
      </c>
      <c r="AE33" s="264"/>
      <c r="AG33" s="263"/>
      <c r="AH33" s="266" t="s">
        <v>217</v>
      </c>
      <c r="AI33" s="264"/>
      <c r="AK33" s="263"/>
    </row>
    <row r="34" spans="1:39" ht="15" customHeight="1" thickBo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AA34" s="267">
        <v>2021</v>
      </c>
      <c r="AB34" s="267">
        <v>2022</v>
      </c>
      <c r="AC34" s="263"/>
      <c r="AE34" s="267">
        <v>2021</v>
      </c>
      <c r="AF34" s="267">
        <v>2022</v>
      </c>
      <c r="AG34" s="263"/>
      <c r="AI34" s="267">
        <v>2021</v>
      </c>
      <c r="AJ34" s="267">
        <v>2022</v>
      </c>
      <c r="AK34" s="263"/>
    </row>
    <row r="35" spans="1:39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  <c r="Z35" s="263" t="s">
        <v>203</v>
      </c>
      <c r="AA35" s="264">
        <v>1.107712372789095E-2</v>
      </c>
      <c r="AB35" s="264">
        <v>1.3617729202092192E-2</v>
      </c>
      <c r="AC35" s="263"/>
      <c r="AD35" s="263" t="s">
        <v>203</v>
      </c>
      <c r="AE35" s="264">
        <v>5.7702178807125935E-2</v>
      </c>
      <c r="AF35" s="264">
        <v>-4.2899690826657774E-2</v>
      </c>
      <c r="AG35" s="263"/>
      <c r="AH35" s="263" t="s">
        <v>203</v>
      </c>
      <c r="AI35" s="264">
        <v>3.5561986624737897E-2</v>
      </c>
      <c r="AJ35" s="264">
        <v>-1.7596698122723069E-2</v>
      </c>
      <c r="AK35" s="263"/>
      <c r="AL35" s="268" t="s">
        <v>225</v>
      </c>
      <c r="AM35" s="269">
        <v>2022</v>
      </c>
    </row>
    <row r="36" spans="1:39" ht="15" customHeight="1" thickBo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63" t="s">
        <v>204</v>
      </c>
      <c r="AA36" s="264">
        <v>-2.6407888128539979E-3</v>
      </c>
      <c r="AB36" s="264">
        <v>5.0830838375992473E-3</v>
      </c>
      <c r="AC36" s="263"/>
      <c r="AD36" s="263" t="s">
        <v>204</v>
      </c>
      <c r="AE36" s="264">
        <v>3.552762386362019E-2</v>
      </c>
      <c r="AF36" s="264">
        <v>-4.7422795923507836E-2</v>
      </c>
      <c r="AG36" s="263"/>
      <c r="AH36" s="263" t="s">
        <v>204</v>
      </c>
      <c r="AI36" s="264">
        <v>1.2245191833654018E-2</v>
      </c>
      <c r="AJ36" s="264">
        <v>-1.5256137090447481E-2</v>
      </c>
      <c r="AK36" s="263"/>
      <c r="AL36" s="270" t="s">
        <v>226</v>
      </c>
      <c r="AM36" s="271">
        <v>2021</v>
      </c>
    </row>
    <row r="37" spans="1:39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63" t="s">
        <v>205</v>
      </c>
      <c r="AA37" s="264">
        <v>2.8855395171990778E-2</v>
      </c>
      <c r="AB37" s="264">
        <v>-1.284478356427286E-2</v>
      </c>
      <c r="AC37" s="263"/>
      <c r="AD37" s="263" t="s">
        <v>205</v>
      </c>
      <c r="AE37" s="264">
        <v>5.0681658217141885E-2</v>
      </c>
      <c r="AF37" s="264">
        <v>-5.55630587123494E-2</v>
      </c>
      <c r="AG37" s="263"/>
      <c r="AH37" s="263" t="s">
        <v>205</v>
      </c>
      <c r="AI37" s="264">
        <v>4.1217445412865886E-2</v>
      </c>
      <c r="AJ37" s="264">
        <v>-3.2306988207925116E-2</v>
      </c>
      <c r="AK37" s="263"/>
    </row>
    <row r="38" spans="1:39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63" t="s">
        <v>206</v>
      </c>
      <c r="AA38" s="264">
        <v>6.8715312845533699E-2</v>
      </c>
      <c r="AB38" s="264">
        <v>-1.2023722822037683E-2</v>
      </c>
      <c r="AC38" s="263"/>
      <c r="AD38" s="263" t="s">
        <v>206</v>
      </c>
      <c r="AE38" s="264">
        <v>6.7634882360427612E-2</v>
      </c>
      <c r="AF38" s="264">
        <v>-5.2026269293068451E-2</v>
      </c>
      <c r="AG38" s="263"/>
      <c r="AH38" s="263" t="s">
        <v>206</v>
      </c>
      <c r="AI38" s="264">
        <v>6.8522051849220555E-2</v>
      </c>
      <c r="AJ38" s="264">
        <v>-2.7999117117938396E-2</v>
      </c>
      <c r="AK38" s="263"/>
    </row>
    <row r="39" spans="1:39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63" t="s">
        <v>207</v>
      </c>
      <c r="AA39" s="264">
        <v>9.2903636992539868E-2</v>
      </c>
      <c r="AB39" s="264">
        <v>1.3513406253361638E-2</v>
      </c>
      <c r="AC39" s="263"/>
      <c r="AD39" s="263" t="s">
        <v>207</v>
      </c>
      <c r="AE39" s="264">
        <v>8.0935625370566977E-2</v>
      </c>
      <c r="AF39" s="264">
        <v>-2.376697641821451E-2</v>
      </c>
      <c r="AG39" s="263"/>
      <c r="AH39" s="263" t="s">
        <v>207</v>
      </c>
      <c r="AI39" s="264">
        <v>8.6158597028014441E-2</v>
      </c>
      <c r="AJ39" s="264">
        <v>8.4440500189259633E-4</v>
      </c>
      <c r="AK39" s="263"/>
    </row>
    <row r="40" spans="1:39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63" t="s">
        <v>208</v>
      </c>
      <c r="AA40" s="264">
        <v>0.10074488478716503</v>
      </c>
      <c r="AB40" s="264">
        <v>1.4873865078394033E-2</v>
      </c>
      <c r="AC40" s="263"/>
      <c r="AD40" s="263" t="s">
        <v>208</v>
      </c>
      <c r="AE40" s="264">
        <v>8.4121339467344292E-2</v>
      </c>
      <c r="AF40" s="264">
        <v>-2.3986076114950662E-2</v>
      </c>
      <c r="AG40" s="263"/>
      <c r="AH40" s="263" t="s">
        <v>208</v>
      </c>
      <c r="AI40" s="264">
        <v>9.8328483445521045E-2</v>
      </c>
      <c r="AJ40" s="264">
        <v>2.2550924456453457E-4</v>
      </c>
      <c r="AK40" s="263"/>
    </row>
    <row r="41" spans="1:39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63" t="s">
        <v>209</v>
      </c>
      <c r="AA41" s="264">
        <v>9.4909456423107053E-2</v>
      </c>
      <c r="AB41" s="264">
        <v>1.2042047645319798E-2</v>
      </c>
      <c r="AC41" s="263"/>
      <c r="AD41" s="263" t="s">
        <v>209</v>
      </c>
      <c r="AE41" s="264">
        <v>7.7750834127204627E-2</v>
      </c>
      <c r="AF41" s="264">
        <v>-2.5859921395592948E-2</v>
      </c>
      <c r="AG41" s="263"/>
      <c r="AH41" s="263" t="s">
        <v>209</v>
      </c>
      <c r="AI41" s="264">
        <v>9.940200064407477E-2</v>
      </c>
      <c r="AJ41" s="264">
        <v>-3.2136817372885674E-3</v>
      </c>
      <c r="AK41" s="263"/>
    </row>
    <row r="42" spans="1:39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63" t="s">
        <v>210</v>
      </c>
      <c r="AA42" s="264">
        <v>9.0290162283593392E-2</v>
      </c>
      <c r="AC42" s="263"/>
      <c r="AD42" s="263" t="s">
        <v>210</v>
      </c>
      <c r="AE42" s="264">
        <v>6.8637918315036045E-2</v>
      </c>
      <c r="AG42" s="263"/>
      <c r="AH42" s="263" t="s">
        <v>210</v>
      </c>
      <c r="AI42" s="264">
        <v>9.2844062944951983E-2</v>
      </c>
      <c r="AK42" s="263"/>
    </row>
    <row r="43" spans="1:39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63" t="s">
        <v>211</v>
      </c>
      <c r="AA43" s="264">
        <v>8.2150303625241602E-2</v>
      </c>
      <c r="AC43" s="263"/>
      <c r="AD43" s="263" t="s">
        <v>211</v>
      </c>
      <c r="AE43" s="264">
        <v>5.6846746119525449E-2</v>
      </c>
      <c r="AG43" s="263"/>
      <c r="AH43" s="263" t="s">
        <v>211</v>
      </c>
      <c r="AI43" s="264">
        <v>8.5496124241785196E-2</v>
      </c>
      <c r="AK43" s="263"/>
    </row>
    <row r="44" spans="1:39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63" t="s">
        <v>212</v>
      </c>
      <c r="AA44" s="264">
        <v>7.0817381667195894E-2</v>
      </c>
      <c r="AC44" s="263"/>
      <c r="AD44" s="263" t="s">
        <v>212</v>
      </c>
      <c r="AE44" s="264">
        <v>4.1841214184188825E-2</v>
      </c>
      <c r="AG44" s="263"/>
      <c r="AH44" s="263" t="s">
        <v>212</v>
      </c>
      <c r="AI44" s="264">
        <v>7.0526888604864404E-2</v>
      </c>
      <c r="AK44" s="263"/>
    </row>
    <row r="45" spans="1:39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63" t="s">
        <v>213</v>
      </c>
      <c r="AA45" s="264">
        <v>6.1954659598844726E-2</v>
      </c>
      <c r="AC45" s="263"/>
      <c r="AD45" s="263" t="s">
        <v>213</v>
      </c>
      <c r="AE45" s="264">
        <v>3.0319697512395861E-2</v>
      </c>
      <c r="AG45" s="263"/>
      <c r="AH45" s="263" t="s">
        <v>213</v>
      </c>
      <c r="AI45" s="264">
        <v>6.2552353605993996E-2</v>
      </c>
      <c r="AK45" s="263"/>
    </row>
    <row r="46" spans="1:39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63" t="s">
        <v>214</v>
      </c>
      <c r="AA46" s="264">
        <v>5.6370216489294196E-2</v>
      </c>
      <c r="AC46" s="263"/>
      <c r="AD46" s="263" t="s">
        <v>214</v>
      </c>
      <c r="AE46" s="264">
        <v>2.2421777253976812E-2</v>
      </c>
      <c r="AG46" s="263"/>
      <c r="AH46" s="263" t="s">
        <v>214</v>
      </c>
      <c r="AI46" s="264">
        <v>5.6038250010495713E-2</v>
      </c>
      <c r="AK46" s="263"/>
    </row>
    <row r="47" spans="1:39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</row>
    <row r="48" spans="1:39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</row>
    <row r="49" spans="1:25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</row>
    <row r="50" spans="1:25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</row>
    <row r="51" spans="1:25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</row>
    <row r="52" spans="1:25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</row>
    <row r="53" spans="1:25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</row>
    <row r="54" spans="1:25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</row>
    <row r="55" spans="1:25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25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25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25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  <row r="59" spans="1:25" ht="15" customHeight="1">
      <c r="A59" s="261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  <c r="R59" s="261"/>
      <c r="S59" s="261"/>
      <c r="T59" s="261"/>
      <c r="U59" s="261"/>
      <c r="V59" s="261"/>
      <c r="W59" s="261"/>
      <c r="X59" s="261"/>
      <c r="Y59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287E3C-EEF0-4651-84FF-DE34F246DDB9}">
  <sheetPr>
    <pageSetUpPr fitToPage="1"/>
  </sheetPr>
  <dimension ref="A1:AS65"/>
  <sheetViews>
    <sheetView showGridLines="0" zoomScale="70" zoomScaleNormal="70" zoomScalePageLayoutView="60" workbookViewId="0"/>
  </sheetViews>
  <sheetFormatPr baseColWidth="10" defaultColWidth="11.42578125" defaultRowHeight="15" customHeight="1"/>
  <cols>
    <col min="1" max="1" width="3.7109375" style="165" customWidth="1"/>
    <col min="2" max="8" width="11.5703125" style="165" customWidth="1"/>
    <col min="9" max="9" width="3.7109375" style="165" customWidth="1"/>
    <col min="10" max="16" width="11.5703125" style="165" customWidth="1"/>
    <col min="17" max="17" width="3.7109375" style="165" customWidth="1"/>
    <col min="18" max="24" width="11.5703125" style="165" customWidth="1"/>
    <col min="25" max="25" width="11.5703125" style="253" customWidth="1"/>
    <col min="26" max="27" width="12.85546875" style="253" customWidth="1"/>
    <col min="28" max="28" width="12.85546875" style="53" customWidth="1"/>
    <col min="29" max="29" width="12.85546875" style="254" customWidth="1"/>
    <col min="30" max="31" width="12.85546875" style="53" customWidth="1"/>
    <col min="32" max="32" width="12.85546875" style="254" customWidth="1"/>
    <col min="33" max="34" width="12.85546875" style="53" customWidth="1"/>
    <col min="35" max="35" width="12.85546875" style="254" customWidth="1"/>
    <col min="36" max="41" width="12.85546875" style="53" customWidth="1"/>
    <col min="42" max="45" width="12.85546875" style="253" customWidth="1"/>
    <col min="46" max="63" width="12.85546875" style="165" customWidth="1"/>
    <col min="64" max="16384" width="11.42578125" style="165"/>
  </cols>
  <sheetData>
    <row r="1" spans="1:42" ht="26.25">
      <c r="B1" s="251" t="s">
        <v>227</v>
      </c>
      <c r="C1" s="252"/>
      <c r="D1" s="252"/>
      <c r="E1" s="252"/>
      <c r="F1" s="252"/>
      <c r="G1" s="252"/>
      <c r="H1" s="252"/>
      <c r="J1" s="46"/>
      <c r="K1" s="46"/>
      <c r="L1" s="46"/>
      <c r="M1" s="46"/>
      <c r="N1" s="46"/>
      <c r="O1" s="46"/>
      <c r="P1" s="46"/>
      <c r="Q1" s="46"/>
      <c r="R1" s="46"/>
      <c r="S1" s="46"/>
      <c r="T1" s="252"/>
      <c r="U1" s="252"/>
      <c r="V1" s="252"/>
      <c r="W1" s="252"/>
      <c r="X1" s="252"/>
      <c r="Z1" s="253" t="s">
        <v>197</v>
      </c>
      <c r="AB1" s="53" t="s">
        <v>228</v>
      </c>
    </row>
    <row r="2" spans="1:42" ht="15" customHeight="1">
      <c r="A2" s="46"/>
      <c r="B2" s="252"/>
      <c r="C2" s="252"/>
      <c r="D2" s="252"/>
      <c r="E2" s="252"/>
      <c r="F2" s="252"/>
      <c r="G2" s="252"/>
      <c r="H2" s="252"/>
      <c r="J2" s="46"/>
      <c r="K2" s="46"/>
      <c r="L2" s="46"/>
      <c r="M2" s="46"/>
      <c r="N2" s="46"/>
      <c r="O2" s="46"/>
      <c r="P2" s="46"/>
      <c r="Q2" s="46"/>
      <c r="R2" s="46"/>
      <c r="S2" s="46"/>
      <c r="T2" s="252"/>
      <c r="U2" s="252"/>
      <c r="V2" s="252"/>
      <c r="W2" s="252"/>
      <c r="X2" s="252"/>
      <c r="Z2" s="253" t="s">
        <v>198</v>
      </c>
      <c r="AB2" s="53" t="s">
        <v>229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199</v>
      </c>
      <c r="AB3" s="53" t="s">
        <v>230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AB4" s="53" t="s">
        <v>231</v>
      </c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  <c r="AB5" s="53" t="s">
        <v>232</v>
      </c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172</v>
      </c>
      <c r="Z6" s="257" t="s">
        <v>200</v>
      </c>
      <c r="AA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72" t="s">
        <v>200</v>
      </c>
      <c r="AE7" s="272" t="s">
        <v>201</v>
      </c>
      <c r="AH7" s="272" t="s">
        <v>202</v>
      </c>
      <c r="AP7" s="258">
        <v>2022</v>
      </c>
    </row>
    <row r="8" spans="1:42" ht="15" customHeight="1" thickBo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203</v>
      </c>
      <c r="AA8" s="259">
        <v>46820440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204</v>
      </c>
      <c r="AA9" s="259">
        <v>44583561</v>
      </c>
      <c r="AB9" s="273">
        <v>44317</v>
      </c>
      <c r="AC9" s="254">
        <v>522.706906</v>
      </c>
      <c r="AE9" s="273">
        <v>44317</v>
      </c>
      <c r="AF9" s="254">
        <v>161.265244</v>
      </c>
      <c r="AH9" s="273">
        <v>44317</v>
      </c>
      <c r="AI9" s="254">
        <v>79.880838999999995</v>
      </c>
      <c r="AK9" s="274" t="s">
        <v>223</v>
      </c>
      <c r="AL9" s="275">
        <v>2022</v>
      </c>
      <c r="AP9" s="259">
        <v>7406116</v>
      </c>
    </row>
    <row r="10" spans="1:42" ht="15" customHeight="1" thickBo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205</v>
      </c>
      <c r="AA10" s="259">
        <v>48353601</v>
      </c>
      <c r="AB10" s="273">
        <v>44348</v>
      </c>
      <c r="AC10" s="254">
        <v>527.37724200000002</v>
      </c>
      <c r="AE10" s="273">
        <v>44348</v>
      </c>
      <c r="AF10" s="254">
        <v>161.762745</v>
      </c>
      <c r="AH10" s="273">
        <v>44348</v>
      </c>
      <c r="AI10" s="254">
        <v>80.977176999999998</v>
      </c>
      <c r="AK10" s="276" t="s">
        <v>233</v>
      </c>
      <c r="AL10" s="277">
        <v>2021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206</v>
      </c>
      <c r="AA11" s="259">
        <v>46400443</v>
      </c>
      <c r="AB11" s="273">
        <v>44378</v>
      </c>
      <c r="AC11" s="254">
        <v>531.21098400000005</v>
      </c>
      <c r="AE11" s="273">
        <v>44378</v>
      </c>
      <c r="AF11" s="254">
        <v>162.63255899999999</v>
      </c>
      <c r="AH11" s="273">
        <v>44378</v>
      </c>
      <c r="AI11" s="254">
        <v>82.306852000000006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207</v>
      </c>
      <c r="AA12" s="259">
        <v>51071331</v>
      </c>
      <c r="AB12" s="273">
        <v>44409</v>
      </c>
      <c r="AC12" s="254">
        <v>537.04507799999999</v>
      </c>
      <c r="AE12" s="273">
        <v>44409</v>
      </c>
      <c r="AF12" s="254">
        <v>165.14293799999999</v>
      </c>
      <c r="AH12" s="273">
        <v>44409</v>
      </c>
      <c r="AI12" s="254">
        <v>84.045151000000004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208</v>
      </c>
      <c r="AA13" s="259">
        <v>47139627</v>
      </c>
      <c r="AB13" s="273">
        <v>44440</v>
      </c>
      <c r="AC13" s="254">
        <v>538.74828400000001</v>
      </c>
      <c r="AE13" s="273">
        <v>44440</v>
      </c>
      <c r="AF13" s="254">
        <v>166.10875799999999</v>
      </c>
      <c r="AH13" s="273">
        <v>44440</v>
      </c>
      <c r="AI13" s="254">
        <v>84.124979999999994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209</v>
      </c>
      <c r="AA14" s="259">
        <v>48818378</v>
      </c>
      <c r="AB14" s="273">
        <v>44470</v>
      </c>
      <c r="AC14" s="254">
        <v>539.75075300000003</v>
      </c>
      <c r="AE14" s="273">
        <v>44470</v>
      </c>
      <c r="AF14" s="254">
        <v>167.314605</v>
      </c>
      <c r="AH14" s="273">
        <v>44470</v>
      </c>
      <c r="AI14" s="254">
        <v>84.137287999999998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210</v>
      </c>
      <c r="AA15" s="259">
        <v>48198107</v>
      </c>
      <c r="AB15" s="273">
        <v>44501</v>
      </c>
      <c r="AC15" s="254">
        <v>541.77923399999997</v>
      </c>
      <c r="AE15" s="273">
        <v>44501</v>
      </c>
      <c r="AF15" s="254">
        <v>169.77769900000001</v>
      </c>
      <c r="AH15" s="273">
        <v>44501</v>
      </c>
      <c r="AI15" s="254">
        <v>83.789527000000007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211</v>
      </c>
      <c r="AA16" s="259">
        <v>46635887</v>
      </c>
      <c r="AB16" s="273">
        <v>44531</v>
      </c>
      <c r="AC16" s="254">
        <v>544.40165500000001</v>
      </c>
      <c r="AE16" s="273">
        <v>44531</v>
      </c>
      <c r="AF16" s="254">
        <v>170.85990699999999</v>
      </c>
      <c r="AH16" s="273">
        <v>44531</v>
      </c>
      <c r="AI16" s="254">
        <v>84.980694999999997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212</v>
      </c>
      <c r="AA17" s="259">
        <v>48624088</v>
      </c>
      <c r="AB17" s="273">
        <v>44562</v>
      </c>
      <c r="AC17" s="254">
        <v>548.66491099999996</v>
      </c>
      <c r="AE17" s="273">
        <v>44562</v>
      </c>
      <c r="AF17" s="254">
        <v>172.822993</v>
      </c>
      <c r="AH17" s="273">
        <v>44562</v>
      </c>
      <c r="AI17" s="254">
        <v>86.689920000000001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213</v>
      </c>
      <c r="AA18" s="259">
        <v>43594127</v>
      </c>
      <c r="AB18" s="273">
        <v>44593</v>
      </c>
      <c r="AC18" s="254">
        <v>552.14293599999996</v>
      </c>
      <c r="AE18" s="273">
        <v>44593</v>
      </c>
      <c r="AF18" s="254">
        <v>174.63856899999999</v>
      </c>
      <c r="AH18" s="273">
        <v>44593</v>
      </c>
      <c r="AI18" s="254">
        <v>88.001256999999995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214</v>
      </c>
      <c r="AA19" s="259">
        <v>43965686</v>
      </c>
      <c r="AB19" s="273">
        <v>44621</v>
      </c>
      <c r="AC19" s="254">
        <v>551.66938400000004</v>
      </c>
      <c r="AE19" s="273">
        <v>44621</v>
      </c>
      <c r="AF19" s="254">
        <v>175.33267499999999</v>
      </c>
      <c r="AH19" s="273">
        <v>44621</v>
      </c>
      <c r="AI19" s="254">
        <v>87.711380000000005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73">
        <v>44652</v>
      </c>
      <c r="AC20" s="254">
        <v>554.72084099999995</v>
      </c>
      <c r="AE20" s="273">
        <v>44652</v>
      </c>
      <c r="AF20" s="254">
        <v>177.67643899999999</v>
      </c>
      <c r="AH20" s="273">
        <v>44652</v>
      </c>
      <c r="AI20" s="254">
        <v>88.352429000000001</v>
      </c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  <c r="AB21" s="273">
        <v>44682</v>
      </c>
      <c r="AC21" s="254">
        <v>560.560295</v>
      </c>
      <c r="AE21" s="273">
        <v>44682</v>
      </c>
      <c r="AF21" s="254">
        <v>179.30379099999999</v>
      </c>
      <c r="AH21" s="273">
        <v>44682</v>
      </c>
      <c r="AI21" s="254">
        <v>89.661679000000007</v>
      </c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B22" s="273">
        <v>44714</v>
      </c>
      <c r="AC22" s="254">
        <v>563.88575800000001</v>
      </c>
      <c r="AE22" s="273">
        <v>44714</v>
      </c>
      <c r="AF22" s="254">
        <v>180.98386099999999</v>
      </c>
      <c r="AH22" s="273">
        <v>44714</v>
      </c>
      <c r="AI22" s="254">
        <v>90.556487000000004</v>
      </c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B23" s="273">
        <v>44746</v>
      </c>
      <c r="AC23" s="254">
        <v>565.98780199999999</v>
      </c>
      <c r="AE23" s="273">
        <v>44746</v>
      </c>
      <c r="AF23" s="254">
        <v>182.73262700000001</v>
      </c>
      <c r="AH23" s="273">
        <v>44746</v>
      </c>
      <c r="AI23" s="254">
        <v>90.760827000000006</v>
      </c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B24" s="273">
        <v>44778</v>
      </c>
      <c r="AC24" s="254">
        <v>564.38430900000003</v>
      </c>
      <c r="AE24" s="273">
        <v>44778</v>
      </c>
      <c r="AF24" s="254">
        <v>181.57939099999999</v>
      </c>
      <c r="AH24" s="273">
        <v>44778</v>
      </c>
      <c r="AI24" s="254">
        <v>90.884389999999996</v>
      </c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B25" s="278"/>
      <c r="AE25" s="278"/>
      <c r="AH25" s="278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B26" s="278"/>
      <c r="AE26" s="278"/>
      <c r="AH26" s="278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B27" s="278"/>
      <c r="AE27" s="278"/>
      <c r="AH27" s="278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B28" s="278"/>
      <c r="AE28" s="278"/>
      <c r="AH28" s="278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B29" s="278"/>
      <c r="AE29" s="278"/>
      <c r="AH29" s="278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B30" s="278"/>
      <c r="AE30" s="278"/>
      <c r="AH30" s="278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B31" s="278"/>
      <c r="AE31" s="278"/>
      <c r="AH31" s="278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AB32" s="278"/>
      <c r="AE32" s="278"/>
      <c r="AH32" s="278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215</v>
      </c>
      <c r="AA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72" t="s">
        <v>215</v>
      </c>
      <c r="AE34" s="272" t="s">
        <v>216</v>
      </c>
      <c r="AH34" s="272" t="s">
        <v>234</v>
      </c>
      <c r="AP34" s="258">
        <v>2022</v>
      </c>
    </row>
    <row r="35" spans="1:42" ht="15" customHeight="1" thickBo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203</v>
      </c>
      <c r="AA35" s="259">
        <v>21616722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204</v>
      </c>
      <c r="AA36" s="259">
        <v>21387737</v>
      </c>
      <c r="AB36" s="273">
        <v>44317</v>
      </c>
      <c r="AC36" s="254">
        <v>271.17265500000002</v>
      </c>
      <c r="AE36" s="273">
        <v>44317</v>
      </c>
      <c r="AF36" s="254">
        <v>199.80040500000001</v>
      </c>
      <c r="AH36" s="273">
        <v>44317</v>
      </c>
      <c r="AI36" s="254">
        <v>17.345535000000002</v>
      </c>
      <c r="AK36" s="274" t="s">
        <v>225</v>
      </c>
      <c r="AL36" s="275">
        <v>2022</v>
      </c>
      <c r="AP36" s="259">
        <v>1349473</v>
      </c>
    </row>
    <row r="37" spans="1:42" ht="15" customHeight="1" thickBo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205</v>
      </c>
      <c r="AA37" s="259">
        <v>23910619</v>
      </c>
      <c r="AB37" s="273">
        <v>44348</v>
      </c>
      <c r="AC37" s="254">
        <v>274.06256999999999</v>
      </c>
      <c r="AE37" s="273">
        <v>44348</v>
      </c>
      <c r="AF37" s="254">
        <v>201.31011799999999</v>
      </c>
      <c r="AH37" s="273">
        <v>44348</v>
      </c>
      <c r="AI37" s="254">
        <v>17.552098999999998</v>
      </c>
      <c r="AK37" s="276" t="s">
        <v>235</v>
      </c>
      <c r="AL37" s="277">
        <v>2021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206</v>
      </c>
      <c r="AA38" s="259">
        <v>23932607</v>
      </c>
      <c r="AB38" s="273">
        <v>44378</v>
      </c>
      <c r="AC38" s="254">
        <v>275.44546300000002</v>
      </c>
      <c r="AE38" s="273">
        <v>44378</v>
      </c>
      <c r="AF38" s="254">
        <v>201.99906300000001</v>
      </c>
      <c r="AH38" s="273">
        <v>44378</v>
      </c>
      <c r="AI38" s="254">
        <v>17.700386000000002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207</v>
      </c>
      <c r="AA39" s="259">
        <v>25421795</v>
      </c>
      <c r="AB39" s="273">
        <v>44409</v>
      </c>
      <c r="AC39" s="254">
        <v>276.747367</v>
      </c>
      <c r="AE39" s="273">
        <v>44409</v>
      </c>
      <c r="AF39" s="254">
        <v>202.157746</v>
      </c>
      <c r="AH39" s="273">
        <v>44409</v>
      </c>
      <c r="AI39" s="254">
        <v>17.774260999999999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208</v>
      </c>
      <c r="AA40" s="259">
        <v>23125768</v>
      </c>
      <c r="AB40" s="273">
        <v>44440</v>
      </c>
      <c r="AC40" s="254">
        <v>277.17386299999998</v>
      </c>
      <c r="AE40" s="273">
        <v>44440</v>
      </c>
      <c r="AF40" s="254">
        <v>201.62899400000001</v>
      </c>
      <c r="AH40" s="273">
        <v>44440</v>
      </c>
      <c r="AI40" s="254">
        <v>17.816631999999998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209</v>
      </c>
      <c r="AA41" s="259">
        <v>24306034</v>
      </c>
      <c r="AB41" s="273">
        <v>44470</v>
      </c>
      <c r="AC41" s="254">
        <v>276.67334599999998</v>
      </c>
      <c r="AE41" s="273">
        <v>44470</v>
      </c>
      <c r="AF41" s="254">
        <v>200.251473</v>
      </c>
      <c r="AH41" s="273">
        <v>44470</v>
      </c>
      <c r="AI41" s="254">
        <v>17.741454999999998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210</v>
      </c>
      <c r="AA42" s="259">
        <v>21902550</v>
      </c>
      <c r="AB42" s="273">
        <v>44501</v>
      </c>
      <c r="AC42" s="254">
        <v>276.22528</v>
      </c>
      <c r="AE42" s="273">
        <v>44501</v>
      </c>
      <c r="AF42" s="254">
        <v>198.95327700000001</v>
      </c>
      <c r="AH42" s="273">
        <v>44501</v>
      </c>
      <c r="AI42" s="254">
        <v>17.724955000000001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211</v>
      </c>
      <c r="AA43" s="259">
        <v>21969911</v>
      </c>
      <c r="AB43" s="273">
        <v>44531</v>
      </c>
      <c r="AC43" s="254">
        <v>276.19818800000002</v>
      </c>
      <c r="AE43" s="273">
        <v>44531</v>
      </c>
      <c r="AF43" s="254">
        <v>197.95181099999999</v>
      </c>
      <c r="AH43" s="273">
        <v>44531</v>
      </c>
      <c r="AI43" s="254">
        <v>17.709254999999999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212</v>
      </c>
      <c r="AA44" s="259">
        <v>23848860</v>
      </c>
      <c r="AB44" s="273">
        <v>44562</v>
      </c>
      <c r="AC44" s="254">
        <v>276.49715800000001</v>
      </c>
      <c r="AE44" s="273">
        <v>44562</v>
      </c>
      <c r="AF44" s="254">
        <v>197.236662</v>
      </c>
      <c r="AH44" s="273">
        <v>44562</v>
      </c>
      <c r="AI44" s="254">
        <v>17.683085999999999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213</v>
      </c>
      <c r="AA45" s="259">
        <v>21694089</v>
      </c>
      <c r="AB45" s="273">
        <v>44593</v>
      </c>
      <c r="AC45" s="254">
        <v>276.41863699999999</v>
      </c>
      <c r="AE45" s="273">
        <v>44593</v>
      </c>
      <c r="AF45" s="254">
        <v>196.424744</v>
      </c>
      <c r="AH45" s="273">
        <v>44593</v>
      </c>
      <c r="AI45" s="254">
        <v>17.665714000000001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214</v>
      </c>
      <c r="AA46" s="259">
        <v>20944890</v>
      </c>
      <c r="AB46" s="273">
        <v>44621</v>
      </c>
      <c r="AC46" s="254">
        <v>275.33436399999999</v>
      </c>
      <c r="AE46" s="273">
        <v>44621</v>
      </c>
      <c r="AF46" s="254">
        <v>195.23077799999999</v>
      </c>
      <c r="AH46" s="273">
        <v>44621</v>
      </c>
      <c r="AI46" s="254">
        <v>17.569132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73">
        <v>44652</v>
      </c>
      <c r="AC47" s="254">
        <v>275.10316799999998</v>
      </c>
      <c r="AE47" s="273">
        <v>44652</v>
      </c>
      <c r="AF47" s="254">
        <v>194.50659300000001</v>
      </c>
      <c r="AH47" s="273">
        <v>44652</v>
      </c>
      <c r="AI47" s="254">
        <v>17.545867999999999</v>
      </c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AB48" s="273">
        <v>44682</v>
      </c>
      <c r="AC48" s="254">
        <v>277.74408499999998</v>
      </c>
      <c r="AE48" s="273">
        <v>44682</v>
      </c>
      <c r="AF48" s="254">
        <v>195.98914300000001</v>
      </c>
      <c r="AH48" s="273">
        <v>44682</v>
      </c>
      <c r="AI48" s="254">
        <v>17.715394</v>
      </c>
    </row>
    <row r="49" spans="1:35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  <c r="AB49" s="273">
        <v>44714</v>
      </c>
      <c r="AC49" s="254">
        <v>278.24818900000002</v>
      </c>
      <c r="AE49" s="273">
        <v>44714</v>
      </c>
      <c r="AF49" s="254">
        <v>195.573759</v>
      </c>
      <c r="AH49" s="273">
        <v>44714</v>
      </c>
      <c r="AI49" s="254">
        <v>17.711227999999998</v>
      </c>
    </row>
    <row r="50" spans="1:35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AB50" s="273">
        <v>44746</v>
      </c>
      <c r="AC50" s="254">
        <v>278.14271100000002</v>
      </c>
      <c r="AE50" s="273">
        <v>44746</v>
      </c>
      <c r="AF50" s="254">
        <v>194.94725399999999</v>
      </c>
      <c r="AH50" s="273">
        <v>44746</v>
      </c>
      <c r="AI50" s="254">
        <v>17.676144000000001</v>
      </c>
    </row>
    <row r="51" spans="1:35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AB51" s="273">
        <v>44778</v>
      </c>
      <c r="AC51" s="254">
        <v>277.53878700000001</v>
      </c>
      <c r="AE51" s="273">
        <v>44778</v>
      </c>
      <c r="AF51" s="254">
        <v>194.333505</v>
      </c>
      <c r="AH51" s="273">
        <v>44778</v>
      </c>
      <c r="AI51" s="254">
        <v>17.681687</v>
      </c>
    </row>
    <row r="52" spans="1:35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  <c r="AB52" s="278"/>
      <c r="AE52" s="278"/>
      <c r="AH52" s="278"/>
    </row>
    <row r="53" spans="1:35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AB53" s="278"/>
      <c r="AE53" s="278"/>
      <c r="AH53" s="278"/>
    </row>
    <row r="54" spans="1:35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  <c r="AB54" s="278"/>
      <c r="AE54" s="278"/>
      <c r="AH54" s="278"/>
    </row>
    <row r="55" spans="1:35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  <c r="AB55" s="278"/>
      <c r="AE55" s="278"/>
      <c r="AH55" s="278"/>
    </row>
    <row r="56" spans="1:35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  <c r="AB56" s="278"/>
      <c r="AE56" s="278"/>
      <c r="AH56" s="278"/>
    </row>
    <row r="57" spans="1:35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  <c r="AB57" s="278"/>
      <c r="AH57" s="278"/>
    </row>
    <row r="58" spans="1:35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  <c r="AH58" s="278"/>
    </row>
    <row r="59" spans="1:35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35" ht="15" customHeight="1">
      <c r="Z60" s="259"/>
      <c r="AA60" s="259"/>
    </row>
    <row r="61" spans="1:35" ht="15" customHeight="1">
      <c r="Z61" s="259"/>
      <c r="AA61" s="259"/>
    </row>
    <row r="62" spans="1:35" ht="15" customHeight="1">
      <c r="Z62" s="259"/>
      <c r="AA62" s="259"/>
    </row>
    <row r="63" spans="1:35" ht="15" customHeight="1">
      <c r="Z63" s="259"/>
      <c r="AA63" s="259"/>
    </row>
    <row r="64" spans="1:35" ht="15" customHeight="1">
      <c r="Z64" s="259"/>
      <c r="AA64" s="259"/>
    </row>
    <row r="65" spans="26:27" ht="15" customHeight="1">
      <c r="Z65" s="259"/>
      <c r="AA65" s="259"/>
    </row>
  </sheetData>
  <pageMargins left="0.63" right="0.25" top="0.47" bottom="0.19" header="0.3" footer="0.15"/>
  <pageSetup paperSize="9" scale="54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22513-78E3-4E02-9A82-F13F5BF6C630}">
  <sheetPr>
    <pageSetUpPr fitToPage="1"/>
  </sheetPr>
  <dimension ref="A1:AU58"/>
  <sheetViews>
    <sheetView showGridLines="0" zoomScale="70" zoomScaleNormal="70" workbookViewId="0"/>
  </sheetViews>
  <sheetFormatPr baseColWidth="10" defaultColWidth="11.42578125" defaultRowHeight="15" customHeight="1"/>
  <cols>
    <col min="1" max="1" width="3.7109375" style="247" customWidth="1"/>
    <col min="2" max="8" width="11.5703125" style="247" customWidth="1"/>
    <col min="9" max="9" width="3.7109375" style="247" customWidth="1"/>
    <col min="10" max="16" width="11.5703125" style="247" customWidth="1"/>
    <col min="17" max="17" width="3.7109375" style="247" customWidth="1"/>
    <col min="18" max="25" width="11.5703125" style="247" customWidth="1"/>
    <col min="26" max="26" width="12.85546875" style="263" customWidth="1"/>
    <col min="27" max="27" width="12.85546875" style="264" customWidth="1"/>
    <col min="28" max="29" width="12.85546875" style="263" customWidth="1"/>
    <col min="30" max="30" width="12.85546875" style="264" customWidth="1"/>
    <col min="31" max="32" width="12.85546875" style="263" customWidth="1"/>
    <col min="33" max="33" width="12.85546875" style="264" customWidth="1"/>
    <col min="34" max="43" width="12.85546875" style="263" customWidth="1"/>
    <col min="44" max="45" width="12.85546875" style="262" customWidth="1"/>
    <col min="46" max="47" width="12.85546875" style="283" customWidth="1"/>
    <col min="48" max="63" width="12.85546875" style="247" customWidth="1"/>
    <col min="64" max="16384" width="11.42578125" style="247"/>
  </cols>
  <sheetData>
    <row r="1" spans="1:36" ht="26.25">
      <c r="B1" s="251" t="s">
        <v>236</v>
      </c>
      <c r="C1" s="279"/>
      <c r="D1" s="279"/>
      <c r="E1" s="279"/>
      <c r="F1" s="279"/>
      <c r="G1" s="279"/>
      <c r="H1" s="279"/>
      <c r="I1" s="279"/>
      <c r="J1" s="279"/>
      <c r="K1" s="279"/>
      <c r="T1" s="261"/>
      <c r="U1" s="261"/>
      <c r="V1" s="261"/>
      <c r="W1" s="261"/>
      <c r="X1" s="261"/>
      <c r="Y1" s="261"/>
      <c r="Z1" s="263" t="s">
        <v>228</v>
      </c>
    </row>
    <row r="2" spans="1:36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3" t="s">
        <v>237</v>
      </c>
    </row>
    <row r="3" spans="1:36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3" t="s">
        <v>238</v>
      </c>
    </row>
    <row r="4" spans="1:36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3" t="s">
        <v>231</v>
      </c>
    </row>
    <row r="5" spans="1:36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Z5" s="263" t="s">
        <v>232</v>
      </c>
    </row>
    <row r="6" spans="1:36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172</v>
      </c>
      <c r="Y6" s="261"/>
    </row>
    <row r="7" spans="1:36" ht="15" customHeigh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Y7" s="261"/>
      <c r="Z7" s="266" t="s">
        <v>200</v>
      </c>
      <c r="AC7" s="266" t="s">
        <v>201</v>
      </c>
      <c r="AF7" s="266" t="s">
        <v>202</v>
      </c>
    </row>
    <row r="8" spans="1:36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AB8" s="280"/>
    </row>
    <row r="9" spans="1:36" ht="15" customHeigh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81">
        <v>44317</v>
      </c>
      <c r="AA9" s="264">
        <v>-3.2296930744679743E-2</v>
      </c>
      <c r="AC9" s="281">
        <v>44317</v>
      </c>
      <c r="AD9" s="264">
        <v>-0.11998134809660414</v>
      </c>
      <c r="AF9" s="281">
        <v>44317</v>
      </c>
      <c r="AG9" s="264">
        <v>-3.7170017837479606E-2</v>
      </c>
      <c r="AI9" s="263" t="s">
        <v>223</v>
      </c>
      <c r="AJ9" s="263">
        <v>2022</v>
      </c>
    </row>
    <row r="10" spans="1:36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81">
        <v>44348</v>
      </c>
      <c r="AA10" s="264">
        <v>-1.1005170745848858E-2</v>
      </c>
      <c r="AC10" s="281">
        <v>44348</v>
      </c>
      <c r="AD10" s="264">
        <v>-0.10232649483950539</v>
      </c>
      <c r="AF10" s="281">
        <v>44348</v>
      </c>
      <c r="AG10" s="264">
        <v>-1.2050849946496668E-2</v>
      </c>
      <c r="AI10" s="263" t="s">
        <v>233</v>
      </c>
      <c r="AJ10" s="263">
        <v>2021</v>
      </c>
    </row>
    <row r="11" spans="1:36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81">
        <v>44378</v>
      </c>
      <c r="AA11" s="264">
        <v>8.66948879794208E-3</v>
      </c>
      <c r="AC11" s="281">
        <v>44378</v>
      </c>
      <c r="AD11" s="264">
        <v>-8.4529350113766957E-2</v>
      </c>
      <c r="AF11" s="281">
        <v>44378</v>
      </c>
      <c r="AG11" s="264">
        <v>2.5150005073011385E-2</v>
      </c>
    </row>
    <row r="12" spans="1:36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81">
        <v>44409</v>
      </c>
      <c r="AA12" s="264">
        <v>2.9931900021573341E-2</v>
      </c>
      <c r="AC12" s="281">
        <v>44409</v>
      </c>
      <c r="AD12" s="264">
        <v>-5.1002474440878132E-2</v>
      </c>
      <c r="AF12" s="281">
        <v>44409</v>
      </c>
      <c r="AG12" s="264">
        <v>6.3674387055334444E-2</v>
      </c>
      <c r="AI12" s="263" t="s">
        <v>239</v>
      </c>
      <c r="AJ12" s="263">
        <v>2021</v>
      </c>
    </row>
    <row r="13" spans="1:36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81">
        <v>44440</v>
      </c>
      <c r="AA13" s="264">
        <v>3.97519268810737E-2</v>
      </c>
      <c r="AC13" s="281">
        <v>44440</v>
      </c>
      <c r="AD13" s="264">
        <v>-3.3297327642771393E-2</v>
      </c>
      <c r="AF13" s="281">
        <v>44440</v>
      </c>
      <c r="AG13" s="264">
        <v>7.594563941478924E-2</v>
      </c>
      <c r="AI13" s="263" t="s">
        <v>240</v>
      </c>
      <c r="AJ13" s="263">
        <v>2020</v>
      </c>
    </row>
    <row r="14" spans="1:36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81">
        <v>44470</v>
      </c>
      <c r="AA14" s="264">
        <v>4.7019546728201363E-2</v>
      </c>
      <c r="AC14" s="281">
        <v>44470</v>
      </c>
      <c r="AD14" s="264">
        <v>-1.5802786353800967E-2</v>
      </c>
      <c r="AF14" s="281">
        <v>44470</v>
      </c>
      <c r="AG14" s="264">
        <v>8.1584418758764626E-2</v>
      </c>
    </row>
    <row r="15" spans="1:36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81">
        <v>44501</v>
      </c>
      <c r="AA15" s="264">
        <v>5.085808247340836E-2</v>
      </c>
      <c r="AC15" s="281">
        <v>44501</v>
      </c>
      <c r="AD15" s="264">
        <v>9.0658047011240236E-3</v>
      </c>
      <c r="AF15" s="281">
        <v>44501</v>
      </c>
      <c r="AG15" s="264">
        <v>7.6307982020327222E-2</v>
      </c>
    </row>
    <row r="16" spans="1:36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81">
        <v>44531</v>
      </c>
      <c r="AA16" s="264">
        <v>5.608495042650645E-2</v>
      </c>
      <c r="AC16" s="281">
        <v>44531</v>
      </c>
      <c r="AD16" s="264">
        <v>2.3705487428082678E-2</v>
      </c>
      <c r="AF16" s="281">
        <v>44531</v>
      </c>
      <c r="AG16" s="264">
        <v>0.10195977755221521</v>
      </c>
    </row>
    <row r="17" spans="1:33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81">
        <v>44562</v>
      </c>
      <c r="AA17" s="264">
        <v>7.1227417592410941E-2</v>
      </c>
      <c r="AC17" s="281">
        <v>44562</v>
      </c>
      <c r="AD17" s="264">
        <v>5.3519169791040752E-2</v>
      </c>
      <c r="AF17" s="281">
        <v>44562</v>
      </c>
      <c r="AG17" s="264">
        <v>0.1334081155887506</v>
      </c>
    </row>
    <row r="18" spans="1:33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81">
        <v>44593</v>
      </c>
      <c r="AA18" s="264">
        <v>8.3562457782957289E-2</v>
      </c>
      <c r="AC18" s="281">
        <v>44593</v>
      </c>
      <c r="AD18" s="264">
        <v>7.6773347988849994E-2</v>
      </c>
      <c r="AF18" s="281">
        <v>44593</v>
      </c>
      <c r="AG18" s="264">
        <v>0.1555430364760727</v>
      </c>
    </row>
    <row r="19" spans="1:33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81">
        <v>44621</v>
      </c>
      <c r="AA19" s="264">
        <v>7.8080732102192199E-2</v>
      </c>
      <c r="AC19" s="281">
        <v>44621</v>
      </c>
      <c r="AD19" s="264">
        <v>8.4742533114256557E-2</v>
      </c>
      <c r="AF19" s="281">
        <v>44621</v>
      </c>
      <c r="AG19" s="264">
        <v>0.14259110757126067</v>
      </c>
    </row>
    <row r="20" spans="1:33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81">
        <v>44652</v>
      </c>
      <c r="AA20" s="264">
        <v>7.6313070552057813E-2</v>
      </c>
      <c r="AC20" s="281">
        <v>44652</v>
      </c>
      <c r="AD20" s="264">
        <v>0.11097691956717298</v>
      </c>
      <c r="AF20" s="281">
        <v>44652</v>
      </c>
      <c r="AG20" s="264">
        <v>0.1326808570134152</v>
      </c>
    </row>
    <row r="21" spans="1:33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81">
        <v>44682</v>
      </c>
      <c r="AA21" s="264">
        <v>7.2394562929306266E-2</v>
      </c>
      <c r="AC21" s="281">
        <v>44682</v>
      </c>
      <c r="AD21" s="264">
        <v>0.11185638363589362</v>
      </c>
      <c r="AF21" s="281">
        <v>44682</v>
      </c>
      <c r="AG21" s="264">
        <v>0.12244288020059485</v>
      </c>
    </row>
    <row r="22" spans="1:33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81">
        <v>44714</v>
      </c>
      <c r="AA22" s="264">
        <v>6.9203336991928807E-2</v>
      </c>
      <c r="AC22" s="281">
        <v>44714</v>
      </c>
      <c r="AD22" s="264">
        <v>0.11882288471304064</v>
      </c>
      <c r="AF22" s="281">
        <v>44714</v>
      </c>
      <c r="AG22" s="264">
        <v>0.11829641826116016</v>
      </c>
    </row>
    <row r="23" spans="1:33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81">
        <v>44746</v>
      </c>
      <c r="AA23" s="264">
        <v>6.5443991271084065E-2</v>
      </c>
      <c r="AC23" s="281">
        <v>44746</v>
      </c>
      <c r="AD23" s="264">
        <v>0.12359190634146017</v>
      </c>
      <c r="AF23" s="281">
        <v>44746</v>
      </c>
      <c r="AG23" s="264">
        <v>0.1027128944258493</v>
      </c>
    </row>
    <row r="24" spans="1:33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82"/>
      <c r="AC24" s="282"/>
      <c r="AF24" s="282"/>
    </row>
    <row r="25" spans="1:33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82"/>
      <c r="AF25" s="282"/>
    </row>
    <row r="26" spans="1:33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</row>
    <row r="27" spans="1:33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</row>
    <row r="28" spans="1:33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</row>
    <row r="29" spans="1:33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</row>
    <row r="30" spans="1:33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</row>
    <row r="31" spans="1:33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</row>
    <row r="32" spans="1:33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</row>
    <row r="33" spans="1:36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</row>
    <row r="34" spans="1:36" ht="15" customHeigh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Z34" s="266" t="s">
        <v>215</v>
      </c>
      <c r="AC34" s="266" t="s">
        <v>216</v>
      </c>
      <c r="AF34" s="266" t="s">
        <v>217</v>
      </c>
    </row>
    <row r="35" spans="1:36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</row>
    <row r="36" spans="1:36" ht="15" customHeigh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81">
        <v>44317</v>
      </c>
      <c r="AA36" s="264">
        <v>3.3176820471204849E-2</v>
      </c>
      <c r="AC36" s="281">
        <v>44317</v>
      </c>
      <c r="AD36" s="264">
        <v>5.6149073775790724E-2</v>
      </c>
      <c r="AF36" s="281">
        <v>44317</v>
      </c>
      <c r="AG36" s="264">
        <v>3.0713666235557043E-2</v>
      </c>
      <c r="AI36" s="263" t="s">
        <v>225</v>
      </c>
      <c r="AJ36" s="263">
        <v>2022</v>
      </c>
    </row>
    <row r="37" spans="1:36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81">
        <v>44348</v>
      </c>
      <c r="AA37" s="264">
        <v>5.4478845436970291E-2</v>
      </c>
      <c r="AC37" s="281">
        <v>44348</v>
      </c>
      <c r="AD37" s="264">
        <v>6.6461848107498292E-2</v>
      </c>
      <c r="AF37" s="281">
        <v>44348</v>
      </c>
      <c r="AG37" s="264">
        <v>5.3775140462097824E-2</v>
      </c>
      <c r="AI37" s="263" t="s">
        <v>235</v>
      </c>
      <c r="AJ37" s="263">
        <v>2021</v>
      </c>
    </row>
    <row r="38" spans="1:36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81">
        <v>44378</v>
      </c>
      <c r="AA38" s="264">
        <v>6.8277349830211873E-2</v>
      </c>
      <c r="AC38" s="281">
        <v>44378</v>
      </c>
      <c r="AD38" s="264">
        <v>8.08038726901944E-2</v>
      </c>
      <c r="AF38" s="281">
        <v>44378</v>
      </c>
      <c r="AG38" s="264">
        <v>7.2996350315848127E-2</v>
      </c>
    </row>
    <row r="39" spans="1:36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81">
        <v>44409</v>
      </c>
      <c r="AA39" s="264">
        <v>7.3581722612025266E-2</v>
      </c>
      <c r="AC39" s="281">
        <v>44409</v>
      </c>
      <c r="AD39" s="264">
        <v>7.8527995959128849E-2</v>
      </c>
      <c r="AF39" s="281">
        <v>44409</v>
      </c>
      <c r="AG39" s="264">
        <v>7.8639977385228974E-2</v>
      </c>
      <c r="AI39" s="263" t="s">
        <v>241</v>
      </c>
      <c r="AJ39" s="263">
        <v>2021</v>
      </c>
    </row>
    <row r="40" spans="1:36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81">
        <v>44440</v>
      </c>
      <c r="AA40" s="264">
        <v>7.5245212739847314E-2</v>
      </c>
      <c r="AC40" s="281">
        <v>44440</v>
      </c>
      <c r="AD40" s="264">
        <v>7.1150979713181212E-2</v>
      </c>
      <c r="AF40" s="281">
        <v>44440</v>
      </c>
      <c r="AG40" s="264">
        <v>8.127261172729433E-2</v>
      </c>
      <c r="AI40" s="263" t="s">
        <v>242</v>
      </c>
      <c r="AJ40" s="263">
        <v>2020</v>
      </c>
    </row>
    <row r="41" spans="1:36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81">
        <v>44470</v>
      </c>
      <c r="AA41" s="264">
        <v>7.4580264859136353E-2</v>
      </c>
      <c r="AC41" s="281">
        <v>44470</v>
      </c>
      <c r="AD41" s="264">
        <v>5.9588156124762294E-2</v>
      </c>
      <c r="AF41" s="281">
        <v>44470</v>
      </c>
      <c r="AG41" s="264">
        <v>7.6571233412972506E-2</v>
      </c>
    </row>
    <row r="42" spans="1:36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81">
        <v>44501</v>
      </c>
      <c r="AA42" s="264">
        <v>6.537393231964686E-2</v>
      </c>
      <c r="AC42" s="281">
        <v>44501</v>
      </c>
      <c r="AD42" s="264">
        <v>4.0020850607342881E-2</v>
      </c>
      <c r="AF42" s="281">
        <v>44501</v>
      </c>
      <c r="AG42" s="264">
        <v>6.6674097100036675E-2</v>
      </c>
    </row>
    <row r="43" spans="1:36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81">
        <v>44531</v>
      </c>
      <c r="AA43" s="264">
        <v>5.6370216489294196E-2</v>
      </c>
      <c r="AC43" s="281">
        <v>44531</v>
      </c>
      <c r="AD43" s="264">
        <v>2.2421777253976812E-2</v>
      </c>
      <c r="AF43" s="281">
        <v>44531</v>
      </c>
      <c r="AG43" s="264">
        <v>5.6038250010495713E-2</v>
      </c>
    </row>
    <row r="44" spans="1:36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81">
        <v>44562</v>
      </c>
      <c r="AA44" s="264">
        <v>5.6541730906002952E-2</v>
      </c>
      <c r="AC44" s="281">
        <v>44562</v>
      </c>
      <c r="AD44" s="264">
        <v>1.3965485222009164E-2</v>
      </c>
      <c r="AF44" s="281">
        <v>44562</v>
      </c>
      <c r="AG44" s="264">
        <v>5.1275982464107132E-2</v>
      </c>
    </row>
    <row r="45" spans="1:36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81">
        <v>44593</v>
      </c>
      <c r="AA45" s="264">
        <v>5.7677949004432211E-2</v>
      </c>
      <c r="AC45" s="281">
        <v>44593</v>
      </c>
      <c r="AD45" s="264">
        <v>8.7786489405812067E-3</v>
      </c>
      <c r="AF45" s="281">
        <v>44593</v>
      </c>
      <c r="AG45" s="264">
        <v>5.127725370591122E-2</v>
      </c>
    </row>
    <row r="46" spans="1:36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81">
        <v>44621</v>
      </c>
      <c r="AA46" s="264">
        <v>4.5523648250621565E-2</v>
      </c>
      <c r="AC46" s="281">
        <v>44621</v>
      </c>
      <c r="AD46" s="264">
        <v>-3.7863608876990895E-3</v>
      </c>
      <c r="AF46" s="281">
        <v>44621</v>
      </c>
      <c r="AG46" s="264">
        <v>3.7063786393869119E-2</v>
      </c>
    </row>
    <row r="47" spans="1:36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  <c r="Z47" s="281">
        <v>44652</v>
      </c>
      <c r="AA47" s="264">
        <v>2.913249490708722E-2</v>
      </c>
      <c r="AC47" s="281">
        <v>44652</v>
      </c>
      <c r="AD47" s="264">
        <v>-1.6677794302476911E-2</v>
      </c>
      <c r="AF47" s="281">
        <v>44652</v>
      </c>
      <c r="AG47" s="264">
        <v>2.3455283267629311E-2</v>
      </c>
    </row>
    <row r="48" spans="1:36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  <c r="Z48" s="281">
        <v>44682</v>
      </c>
      <c r="AA48" s="264">
        <v>2.4188659435443471E-2</v>
      </c>
      <c r="AC48" s="281">
        <v>44682</v>
      </c>
      <c r="AD48" s="264">
        <v>-1.904209853828874E-2</v>
      </c>
      <c r="AF48" s="281">
        <v>44682</v>
      </c>
      <c r="AG48" s="264">
        <v>2.1281096259066032E-2</v>
      </c>
    </row>
    <row r="49" spans="1:33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  <c r="Z49" s="281">
        <v>44714</v>
      </c>
      <c r="AA49" s="264">
        <v>1.5228245141246361E-2</v>
      </c>
      <c r="AC49" s="281">
        <v>44714</v>
      </c>
      <c r="AD49" s="264">
        <v>-2.8462136215130586E-2</v>
      </c>
      <c r="AF49" s="281">
        <v>44714</v>
      </c>
      <c r="AG49" s="264">
        <v>9.0246756242657964E-3</v>
      </c>
    </row>
    <row r="50" spans="1:33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  <c r="Z50" s="281">
        <v>44746</v>
      </c>
      <c r="AA50" s="264">
        <v>9.7482854527903839E-3</v>
      </c>
      <c r="AC50" s="281">
        <v>44746</v>
      </c>
      <c r="AD50" s="264">
        <v>-3.4877221187902305E-2</v>
      </c>
      <c r="AF50" s="281">
        <v>44746</v>
      </c>
      <c r="AG50" s="264">
        <v>-1.4106472028349514E-3</v>
      </c>
    </row>
    <row r="51" spans="1:33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  <c r="Z51" s="282"/>
      <c r="AC51" s="282"/>
      <c r="AF51" s="282"/>
    </row>
    <row r="52" spans="1:33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  <c r="Z52" s="282"/>
      <c r="AF52" s="282"/>
    </row>
    <row r="53" spans="1:33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  <c r="Z53" s="282"/>
      <c r="AF53" s="282"/>
    </row>
    <row r="54" spans="1:33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  <c r="AF54" s="282"/>
    </row>
    <row r="55" spans="1:33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33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33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33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F35B89-BB75-4DFD-89D3-4B1FF9A340CF}">
  <sheetPr codeName="Hoja5">
    <pageSetUpPr fitToPage="1"/>
  </sheetPr>
  <dimension ref="A1:O62"/>
  <sheetViews>
    <sheetView zoomScale="80" zoomScaleNormal="80" workbookViewId="0"/>
  </sheetViews>
  <sheetFormatPr baseColWidth="10" defaultColWidth="11.42578125" defaultRowHeight="15"/>
  <cols>
    <col min="1" max="1" width="39.7109375" customWidth="1"/>
    <col min="2" max="2" width="42.140625" customWidth="1"/>
    <col min="3" max="4" width="14.7109375" customWidth="1"/>
    <col min="5" max="5" width="16.7109375" customWidth="1"/>
    <col min="6" max="6" width="8" customWidth="1"/>
    <col min="7" max="8" width="14.7109375" customWidth="1"/>
    <col min="9" max="9" width="16.7109375" customWidth="1"/>
    <col min="10" max="10" width="8" customWidth="1"/>
    <col min="11" max="12" width="14.7109375" customWidth="1"/>
    <col min="13" max="13" width="16.7109375" customWidth="1"/>
    <col min="14" max="14" width="8" customWidth="1"/>
  </cols>
  <sheetData>
    <row r="1" spans="1:15" ht="19.149999999999999" customHeight="1">
      <c r="A1" s="46" t="s">
        <v>47</v>
      </c>
      <c r="B1" s="46"/>
      <c r="C1" s="96"/>
      <c r="D1" s="46"/>
      <c r="E1" s="46"/>
      <c r="H1" s="46"/>
      <c r="I1" s="46"/>
      <c r="L1" s="46"/>
      <c r="M1" s="46"/>
    </row>
    <row r="2" spans="1:15" ht="15" customHeight="1">
      <c r="A2" s="93"/>
      <c r="B2" s="93"/>
      <c r="C2" s="96"/>
    </row>
    <row r="3" spans="1:15" ht="15" customHeight="1">
      <c r="A3" s="96"/>
      <c r="B3" s="96"/>
      <c r="C3" s="96"/>
    </row>
    <row r="4" spans="1:15" ht="15" customHeight="1">
      <c r="A4" s="97" t="s">
        <v>51</v>
      </c>
      <c r="B4" s="45"/>
      <c r="N4" s="127" t="s">
        <v>172</v>
      </c>
    </row>
    <row r="5" spans="1:15" ht="19.149999999999999" customHeight="1">
      <c r="A5" s="97"/>
      <c r="B5" s="97"/>
      <c r="C5" s="4" t="s">
        <v>3</v>
      </c>
      <c r="D5" s="4"/>
      <c r="E5" s="4"/>
      <c r="F5" s="4"/>
      <c r="G5" s="4" t="s">
        <v>4</v>
      </c>
      <c r="H5" s="4"/>
      <c r="I5" s="4"/>
      <c r="J5" s="4"/>
      <c r="K5" s="4" t="s">
        <v>5</v>
      </c>
      <c r="L5" s="4"/>
      <c r="M5" s="4"/>
      <c r="N5" s="4"/>
    </row>
    <row r="6" spans="1:15" ht="19.5" customHeight="1">
      <c r="A6" s="209" t="s">
        <v>88</v>
      </c>
      <c r="B6" s="209"/>
      <c r="C6" s="3" t="s">
        <v>89</v>
      </c>
      <c r="D6" s="3"/>
      <c r="E6" s="2" t="s">
        <v>12</v>
      </c>
      <c r="F6" s="2"/>
      <c r="G6" s="2" t="s">
        <v>89</v>
      </c>
      <c r="H6" s="2"/>
      <c r="I6" s="2" t="s">
        <v>12</v>
      </c>
      <c r="J6" s="2"/>
      <c r="K6" s="2" t="s">
        <v>89</v>
      </c>
      <c r="L6" s="2"/>
      <c r="M6" s="2" t="s">
        <v>12</v>
      </c>
      <c r="N6" s="2"/>
    </row>
    <row r="7" spans="1:15" ht="19.5" customHeight="1">
      <c r="A7" s="209"/>
      <c r="B7" s="209"/>
      <c r="C7" s="194">
        <v>2024</v>
      </c>
      <c r="D7" s="194">
        <v>2025</v>
      </c>
      <c r="E7" s="102" t="s">
        <v>13</v>
      </c>
      <c r="F7" s="102" t="s">
        <v>14</v>
      </c>
      <c r="G7" s="194">
        <v>2024</v>
      </c>
      <c r="H7" s="194">
        <v>2025</v>
      </c>
      <c r="I7" s="102" t="s">
        <v>13</v>
      </c>
      <c r="J7" s="102" t="s">
        <v>14</v>
      </c>
      <c r="K7" s="194">
        <v>2024</v>
      </c>
      <c r="L7" s="194">
        <v>2025</v>
      </c>
      <c r="M7" s="102" t="s">
        <v>13</v>
      </c>
      <c r="N7" s="102" t="s">
        <v>14</v>
      </c>
    </row>
    <row r="8" spans="1:15" s="152" customFormat="1" ht="19.5" customHeight="1">
      <c r="A8" s="195" t="s">
        <v>90</v>
      </c>
      <c r="B8" s="196" t="s">
        <v>91</v>
      </c>
      <c r="C8" s="197">
        <v>22318974</v>
      </c>
      <c r="D8" s="198">
        <v>20304588</v>
      </c>
      <c r="E8" s="199">
        <v>-2014386</v>
      </c>
      <c r="F8" s="200">
        <v>-9.025441760898147</v>
      </c>
      <c r="G8" s="201">
        <v>0</v>
      </c>
      <c r="H8" s="198">
        <v>0</v>
      </c>
      <c r="I8" s="199">
        <v>0</v>
      </c>
      <c r="J8" s="200" t="s">
        <v>151</v>
      </c>
      <c r="K8" s="201">
        <v>536</v>
      </c>
      <c r="L8" s="198">
        <v>2298</v>
      </c>
      <c r="M8" s="199">
        <v>1762</v>
      </c>
      <c r="N8" s="200">
        <v>328.73134328358208</v>
      </c>
      <c r="O8" s="166"/>
    </row>
    <row r="9" spans="1:15" s="152" customFormat="1" ht="19.5" customHeight="1">
      <c r="A9" s="195" t="s">
        <v>90</v>
      </c>
      <c r="B9" s="196" t="s">
        <v>92</v>
      </c>
      <c r="C9" s="197">
        <v>6130153</v>
      </c>
      <c r="D9" s="198">
        <v>3626342</v>
      </c>
      <c r="E9" s="199">
        <v>-2503811</v>
      </c>
      <c r="F9" s="200">
        <v>-40.844184476309152</v>
      </c>
      <c r="G9" s="201">
        <v>0</v>
      </c>
      <c r="H9" s="198">
        <v>0</v>
      </c>
      <c r="I9" s="199">
        <v>0</v>
      </c>
      <c r="J9" s="200" t="s">
        <v>151</v>
      </c>
      <c r="K9" s="201">
        <v>153865</v>
      </c>
      <c r="L9" s="198">
        <v>166908</v>
      </c>
      <c r="M9" s="199">
        <v>13043</v>
      </c>
      <c r="N9" s="200">
        <v>8.4769115783316522</v>
      </c>
      <c r="O9" s="166"/>
    </row>
    <row r="10" spans="1:15" s="152" customFormat="1" ht="19.5" customHeight="1">
      <c r="A10" s="195" t="s">
        <v>90</v>
      </c>
      <c r="B10" s="196" t="s">
        <v>93</v>
      </c>
      <c r="C10" s="197">
        <v>7833894</v>
      </c>
      <c r="D10" s="198">
        <v>8120057</v>
      </c>
      <c r="E10" s="199">
        <v>286163</v>
      </c>
      <c r="F10" s="200">
        <v>3.6528832276770662</v>
      </c>
      <c r="G10" s="201">
        <v>0</v>
      </c>
      <c r="H10" s="198">
        <v>0</v>
      </c>
      <c r="I10" s="199">
        <v>0</v>
      </c>
      <c r="J10" s="200" t="s">
        <v>151</v>
      </c>
      <c r="K10" s="201">
        <v>7857</v>
      </c>
      <c r="L10" s="198">
        <v>13383</v>
      </c>
      <c r="M10" s="199">
        <v>5526</v>
      </c>
      <c r="N10" s="200">
        <v>70.33218785796106</v>
      </c>
      <c r="O10" s="166"/>
    </row>
    <row r="11" spans="1:15" s="152" customFormat="1" ht="19.5" customHeight="1">
      <c r="A11" s="195" t="s">
        <v>90</v>
      </c>
      <c r="B11" s="196" t="s">
        <v>94</v>
      </c>
      <c r="C11" s="197">
        <v>5654857</v>
      </c>
      <c r="D11" s="198">
        <v>6883870</v>
      </c>
      <c r="E11" s="199">
        <v>1229013</v>
      </c>
      <c r="F11" s="200">
        <v>21.73375913838316</v>
      </c>
      <c r="G11" s="201">
        <v>0</v>
      </c>
      <c r="H11" s="198">
        <v>0</v>
      </c>
      <c r="I11" s="199">
        <v>0</v>
      </c>
      <c r="J11" s="200" t="s">
        <v>151</v>
      </c>
      <c r="K11" s="201">
        <v>3948</v>
      </c>
      <c r="L11" s="198">
        <v>4665</v>
      </c>
      <c r="M11" s="199">
        <v>717</v>
      </c>
      <c r="N11" s="200">
        <v>18.16109422492401</v>
      </c>
      <c r="O11" s="166"/>
    </row>
    <row r="12" spans="1:15" s="152" customFormat="1" ht="19.5" customHeight="1">
      <c r="A12" s="195" t="s">
        <v>90</v>
      </c>
      <c r="B12" s="196" t="s">
        <v>95</v>
      </c>
      <c r="C12" s="197">
        <v>2728430</v>
      </c>
      <c r="D12" s="198">
        <v>1838846</v>
      </c>
      <c r="E12" s="199">
        <v>-889584</v>
      </c>
      <c r="F12" s="200">
        <v>-32.604244932067161</v>
      </c>
      <c r="G12" s="201">
        <v>0</v>
      </c>
      <c r="H12" s="198">
        <v>0</v>
      </c>
      <c r="I12" s="199">
        <v>0</v>
      </c>
      <c r="J12" s="200" t="s">
        <v>151</v>
      </c>
      <c r="K12" s="201">
        <v>119841</v>
      </c>
      <c r="L12" s="198">
        <v>123048</v>
      </c>
      <c r="M12" s="199">
        <v>3207</v>
      </c>
      <c r="N12" s="200">
        <v>2.6760457606328321</v>
      </c>
      <c r="O12" s="166"/>
    </row>
    <row r="13" spans="1:15" s="152" customFormat="1" ht="19.5" customHeight="1">
      <c r="A13" s="195" t="s">
        <v>90</v>
      </c>
      <c r="B13" s="196" t="s">
        <v>96</v>
      </c>
      <c r="C13" s="197">
        <v>898705</v>
      </c>
      <c r="D13" s="198">
        <v>891429</v>
      </c>
      <c r="E13" s="199">
        <v>-7276</v>
      </c>
      <c r="F13" s="200">
        <v>-0.80960938238909819</v>
      </c>
      <c r="G13" s="201">
        <v>0</v>
      </c>
      <c r="H13" s="198">
        <v>0</v>
      </c>
      <c r="I13" s="199">
        <v>0</v>
      </c>
      <c r="J13" s="200" t="s">
        <v>151</v>
      </c>
      <c r="K13" s="201">
        <v>48163</v>
      </c>
      <c r="L13" s="198">
        <v>53930</v>
      </c>
      <c r="M13" s="199">
        <v>5767</v>
      </c>
      <c r="N13" s="200">
        <v>11.97392189024769</v>
      </c>
      <c r="O13" s="166"/>
    </row>
    <row r="14" spans="1:15" s="152" customFormat="1" ht="19.5" customHeight="1">
      <c r="A14" s="195" t="s">
        <v>90</v>
      </c>
      <c r="B14" s="196" t="s">
        <v>97</v>
      </c>
      <c r="C14" s="197">
        <v>0</v>
      </c>
      <c r="D14" s="198">
        <v>0</v>
      </c>
      <c r="E14" s="199">
        <v>0</v>
      </c>
      <c r="F14" s="200" t="s">
        <v>151</v>
      </c>
      <c r="G14" s="201">
        <v>3309375</v>
      </c>
      <c r="H14" s="198">
        <v>3128312</v>
      </c>
      <c r="I14" s="199">
        <v>-181063</v>
      </c>
      <c r="J14" s="200">
        <v>-5.4712143531633606</v>
      </c>
      <c r="K14" s="201">
        <v>100507</v>
      </c>
      <c r="L14" s="198">
        <v>98927</v>
      </c>
      <c r="M14" s="199">
        <v>-1580</v>
      </c>
      <c r="N14" s="200">
        <v>-1.572029808869033</v>
      </c>
      <c r="O14" s="166"/>
    </row>
    <row r="15" spans="1:15" s="152" customFormat="1" ht="19.5" customHeight="1">
      <c r="A15" s="195" t="s">
        <v>90</v>
      </c>
      <c r="B15" s="196" t="s">
        <v>98</v>
      </c>
      <c r="C15" s="197">
        <v>5289706</v>
      </c>
      <c r="D15" s="198">
        <v>5981047</v>
      </c>
      <c r="E15" s="199">
        <v>691341</v>
      </c>
      <c r="F15" s="200">
        <v>13.069554338180611</v>
      </c>
      <c r="G15" s="201">
        <v>0</v>
      </c>
      <c r="H15" s="198">
        <v>0</v>
      </c>
      <c r="I15" s="199">
        <v>0</v>
      </c>
      <c r="J15" s="200" t="s">
        <v>151</v>
      </c>
      <c r="K15" s="201">
        <v>320</v>
      </c>
      <c r="L15" s="198">
        <v>643</v>
      </c>
      <c r="M15" s="199">
        <v>323</v>
      </c>
      <c r="N15" s="200">
        <v>100.9375</v>
      </c>
      <c r="O15" s="166"/>
    </row>
    <row r="16" spans="1:15" s="152" customFormat="1" ht="19.5" customHeight="1">
      <c r="A16" s="195" t="s">
        <v>90</v>
      </c>
      <c r="B16" s="196" t="s">
        <v>99</v>
      </c>
      <c r="C16" s="197">
        <v>1441056</v>
      </c>
      <c r="D16" s="198">
        <v>1215243</v>
      </c>
      <c r="E16" s="199">
        <v>-225813</v>
      </c>
      <c r="F16" s="200">
        <v>-15.66996702418227</v>
      </c>
      <c r="G16" s="201">
        <v>0</v>
      </c>
      <c r="H16" s="198">
        <v>0</v>
      </c>
      <c r="I16" s="199">
        <v>0</v>
      </c>
      <c r="J16" s="200" t="s">
        <v>151</v>
      </c>
      <c r="K16" s="201">
        <v>304411</v>
      </c>
      <c r="L16" s="198">
        <v>330198</v>
      </c>
      <c r="M16" s="199">
        <v>25787</v>
      </c>
      <c r="N16" s="200">
        <v>8.4711130675304105</v>
      </c>
      <c r="O16" s="166"/>
    </row>
    <row r="17" spans="1:15" s="152" customFormat="1" ht="19.5" customHeight="1">
      <c r="A17" s="195" t="s">
        <v>100</v>
      </c>
      <c r="B17" s="196" t="s">
        <v>101</v>
      </c>
      <c r="C17" s="197">
        <v>0</v>
      </c>
      <c r="D17" s="198">
        <v>0</v>
      </c>
      <c r="E17" s="199">
        <v>0</v>
      </c>
      <c r="F17" s="200" t="s">
        <v>151</v>
      </c>
      <c r="G17" s="201">
        <v>1642377</v>
      </c>
      <c r="H17" s="198">
        <v>2626428</v>
      </c>
      <c r="I17" s="199">
        <v>984051</v>
      </c>
      <c r="J17" s="200">
        <v>59.916267702238883</v>
      </c>
      <c r="K17" s="201">
        <v>10420</v>
      </c>
      <c r="L17" s="198">
        <v>39051</v>
      </c>
      <c r="M17" s="199">
        <v>28631</v>
      </c>
      <c r="N17" s="200">
        <v>274.76967370441457</v>
      </c>
      <c r="O17" s="166"/>
    </row>
    <row r="18" spans="1:15" s="152" customFormat="1" ht="19.5" customHeight="1">
      <c r="A18" s="195" t="s">
        <v>100</v>
      </c>
      <c r="B18" s="196" t="s">
        <v>102</v>
      </c>
      <c r="C18" s="197">
        <v>0</v>
      </c>
      <c r="D18" s="198">
        <v>0</v>
      </c>
      <c r="E18" s="199">
        <v>0</v>
      </c>
      <c r="F18" s="200" t="s">
        <v>151</v>
      </c>
      <c r="G18" s="201">
        <v>1822813</v>
      </c>
      <c r="H18" s="198">
        <v>1753342</v>
      </c>
      <c r="I18" s="199">
        <v>-69471</v>
      </c>
      <c r="J18" s="200">
        <v>-3.81119730877495</v>
      </c>
      <c r="K18" s="201">
        <v>711419</v>
      </c>
      <c r="L18" s="198">
        <v>687998</v>
      </c>
      <c r="M18" s="199">
        <v>-23421</v>
      </c>
      <c r="N18" s="200">
        <v>-3.2921527257495171</v>
      </c>
      <c r="O18" s="166"/>
    </row>
    <row r="19" spans="1:15" s="152" customFormat="1" ht="19.5" customHeight="1">
      <c r="A19" s="195" t="s">
        <v>100</v>
      </c>
      <c r="B19" s="196" t="s">
        <v>103</v>
      </c>
      <c r="C19" s="197">
        <v>0</v>
      </c>
      <c r="D19" s="198">
        <v>0</v>
      </c>
      <c r="E19" s="199">
        <v>0</v>
      </c>
      <c r="F19" s="200" t="s">
        <v>151</v>
      </c>
      <c r="G19" s="201">
        <v>461997</v>
      </c>
      <c r="H19" s="198">
        <v>599529</v>
      </c>
      <c r="I19" s="199">
        <v>137532</v>
      </c>
      <c r="J19" s="200">
        <v>29.769024474184899</v>
      </c>
      <c r="K19" s="201">
        <v>732158</v>
      </c>
      <c r="L19" s="198">
        <v>408888</v>
      </c>
      <c r="M19" s="199">
        <v>-323270</v>
      </c>
      <c r="N19" s="200">
        <v>-44.153038005457837</v>
      </c>
      <c r="O19" s="166"/>
    </row>
    <row r="20" spans="1:15" s="152" customFormat="1" ht="19.5" customHeight="1">
      <c r="A20" s="195" t="s">
        <v>100</v>
      </c>
      <c r="B20" s="196" t="s">
        <v>104</v>
      </c>
      <c r="C20" s="197">
        <v>0</v>
      </c>
      <c r="D20" s="198">
        <v>0</v>
      </c>
      <c r="E20" s="199">
        <v>0</v>
      </c>
      <c r="F20" s="200" t="s">
        <v>151</v>
      </c>
      <c r="G20" s="201">
        <v>131220</v>
      </c>
      <c r="H20" s="198">
        <v>164359</v>
      </c>
      <c r="I20" s="199">
        <v>33139</v>
      </c>
      <c r="J20" s="200">
        <v>25.254534369760709</v>
      </c>
      <c r="K20" s="201">
        <v>5435667</v>
      </c>
      <c r="L20" s="198">
        <v>4951232</v>
      </c>
      <c r="M20" s="199">
        <v>-484435</v>
      </c>
      <c r="N20" s="200">
        <v>-8.9121537430457067</v>
      </c>
      <c r="O20" s="166"/>
    </row>
    <row r="21" spans="1:15" s="152" customFormat="1" ht="19.5" customHeight="1">
      <c r="A21" s="195" t="s">
        <v>100</v>
      </c>
      <c r="B21" s="196" t="s">
        <v>105</v>
      </c>
      <c r="C21" s="197">
        <v>0</v>
      </c>
      <c r="D21" s="198">
        <v>0</v>
      </c>
      <c r="E21" s="199">
        <v>0</v>
      </c>
      <c r="F21" s="200" t="s">
        <v>151</v>
      </c>
      <c r="G21" s="201">
        <v>0</v>
      </c>
      <c r="H21" s="198">
        <v>0</v>
      </c>
      <c r="I21" s="199">
        <v>0</v>
      </c>
      <c r="J21" s="200" t="s">
        <v>151</v>
      </c>
      <c r="K21" s="201">
        <v>1306749</v>
      </c>
      <c r="L21" s="198">
        <v>1264673</v>
      </c>
      <c r="M21" s="199">
        <v>-42076</v>
      </c>
      <c r="N21" s="200">
        <v>-3.2198991543134952</v>
      </c>
      <c r="O21" s="166"/>
    </row>
    <row r="22" spans="1:15" s="152" customFormat="1" ht="19.5" customHeight="1">
      <c r="A22" s="195" t="s">
        <v>106</v>
      </c>
      <c r="B22" s="196" t="s">
        <v>107</v>
      </c>
      <c r="C22" s="197">
        <v>0</v>
      </c>
      <c r="D22" s="198">
        <v>0</v>
      </c>
      <c r="E22" s="199">
        <v>0</v>
      </c>
      <c r="F22" s="200" t="s">
        <v>151</v>
      </c>
      <c r="G22" s="201">
        <v>186278</v>
      </c>
      <c r="H22" s="198">
        <v>155762</v>
      </c>
      <c r="I22" s="199">
        <v>-30516</v>
      </c>
      <c r="J22" s="200">
        <v>-16.38196673788639</v>
      </c>
      <c r="K22" s="201">
        <v>125154</v>
      </c>
      <c r="L22" s="198">
        <v>102169</v>
      </c>
      <c r="M22" s="199">
        <v>-22985</v>
      </c>
      <c r="N22" s="200">
        <v>-18.36537385940521</v>
      </c>
      <c r="O22" s="166"/>
    </row>
    <row r="23" spans="1:15" s="152" customFormat="1" ht="19.5" customHeight="1">
      <c r="A23" s="195" t="s">
        <v>106</v>
      </c>
      <c r="B23" s="196" t="s">
        <v>108</v>
      </c>
      <c r="C23" s="197">
        <v>23681</v>
      </c>
      <c r="D23" s="198">
        <v>23134</v>
      </c>
      <c r="E23" s="199">
        <v>-547</v>
      </c>
      <c r="F23" s="200">
        <v>-2.3098686710865191</v>
      </c>
      <c r="G23" s="201">
        <v>4564654</v>
      </c>
      <c r="H23" s="198">
        <v>5120637</v>
      </c>
      <c r="I23" s="199">
        <v>555983</v>
      </c>
      <c r="J23" s="200">
        <v>12.18017838811004</v>
      </c>
      <c r="K23" s="201">
        <v>1167732</v>
      </c>
      <c r="L23" s="198">
        <v>966524</v>
      </c>
      <c r="M23" s="199">
        <v>-201208</v>
      </c>
      <c r="N23" s="200">
        <v>-17.230665940472651</v>
      </c>
      <c r="O23" s="166"/>
    </row>
    <row r="24" spans="1:15" s="152" customFormat="1" ht="19.5" customHeight="1">
      <c r="A24" s="195" t="s">
        <v>109</v>
      </c>
      <c r="B24" s="196" t="s">
        <v>110</v>
      </c>
      <c r="C24" s="197">
        <v>0</v>
      </c>
      <c r="D24" s="198">
        <v>0</v>
      </c>
      <c r="E24" s="199">
        <v>0</v>
      </c>
      <c r="F24" s="200" t="s">
        <v>151</v>
      </c>
      <c r="G24" s="201">
        <v>211357</v>
      </c>
      <c r="H24" s="198">
        <v>77560</v>
      </c>
      <c r="I24" s="199">
        <v>-133797</v>
      </c>
      <c r="J24" s="200">
        <v>-63.303794054609021</v>
      </c>
      <c r="K24" s="201">
        <v>2906</v>
      </c>
      <c r="L24" s="198">
        <v>15908</v>
      </c>
      <c r="M24" s="199">
        <v>13002</v>
      </c>
      <c r="N24" s="200">
        <v>447.41913282863038</v>
      </c>
      <c r="O24" s="166"/>
    </row>
    <row r="25" spans="1:15" s="152" customFormat="1" ht="19.5" customHeight="1">
      <c r="A25" s="195" t="s">
        <v>109</v>
      </c>
      <c r="B25" s="196" t="s">
        <v>111</v>
      </c>
      <c r="C25" s="197">
        <v>0</v>
      </c>
      <c r="D25" s="198">
        <v>0</v>
      </c>
      <c r="E25" s="199">
        <v>0</v>
      </c>
      <c r="F25" s="200" t="s">
        <v>151</v>
      </c>
      <c r="G25" s="201">
        <v>248274</v>
      </c>
      <c r="H25" s="198">
        <v>178398</v>
      </c>
      <c r="I25" s="199">
        <v>-69876</v>
      </c>
      <c r="J25" s="200">
        <v>-28.144711085333139</v>
      </c>
      <c r="K25" s="201">
        <v>67748</v>
      </c>
      <c r="L25" s="198">
        <v>71937</v>
      </c>
      <c r="M25" s="199">
        <v>4189</v>
      </c>
      <c r="N25" s="200">
        <v>6.1832083603944028</v>
      </c>
      <c r="O25" s="166"/>
    </row>
    <row r="26" spans="1:15" s="152" customFormat="1" ht="19.5" customHeight="1">
      <c r="A26" s="195" t="s">
        <v>109</v>
      </c>
      <c r="B26" s="196" t="s">
        <v>112</v>
      </c>
      <c r="C26" s="197">
        <v>119467</v>
      </c>
      <c r="D26" s="198">
        <v>105842</v>
      </c>
      <c r="E26" s="199">
        <v>-13625</v>
      </c>
      <c r="F26" s="200">
        <v>-11.404823089221299</v>
      </c>
      <c r="G26" s="201">
        <v>1061141</v>
      </c>
      <c r="H26" s="198">
        <v>1110760</v>
      </c>
      <c r="I26" s="199">
        <v>49619</v>
      </c>
      <c r="J26" s="200">
        <v>4.6760044141165054</v>
      </c>
      <c r="K26" s="201">
        <v>726580</v>
      </c>
      <c r="L26" s="198">
        <v>776494</v>
      </c>
      <c r="M26" s="199">
        <v>49914</v>
      </c>
      <c r="N26" s="200">
        <v>6.8697184067824537</v>
      </c>
      <c r="O26" s="166"/>
    </row>
    <row r="27" spans="1:15" s="152" customFormat="1" ht="19.5" customHeight="1">
      <c r="A27" s="195" t="s">
        <v>113</v>
      </c>
      <c r="B27" s="196" t="s">
        <v>114</v>
      </c>
      <c r="C27" s="197">
        <v>5978634</v>
      </c>
      <c r="D27" s="198">
        <v>7532688</v>
      </c>
      <c r="E27" s="199">
        <v>1554054</v>
      </c>
      <c r="F27" s="200">
        <v>25.993462720748582</v>
      </c>
      <c r="G27" s="201">
        <v>860038</v>
      </c>
      <c r="H27" s="198">
        <v>872433</v>
      </c>
      <c r="I27" s="199">
        <v>12395</v>
      </c>
      <c r="J27" s="200">
        <v>1.4412153881572609</v>
      </c>
      <c r="K27" s="201">
        <v>8211785</v>
      </c>
      <c r="L27" s="198">
        <v>8815846</v>
      </c>
      <c r="M27" s="199">
        <v>604061</v>
      </c>
      <c r="N27" s="200">
        <v>7.3560255169856541</v>
      </c>
      <c r="O27" s="166"/>
    </row>
    <row r="28" spans="1:15" s="152" customFormat="1" ht="19.5" customHeight="1">
      <c r="A28" s="195" t="s">
        <v>115</v>
      </c>
      <c r="B28" s="196" t="s">
        <v>116</v>
      </c>
      <c r="C28" s="197">
        <v>691018</v>
      </c>
      <c r="D28" s="198">
        <v>653792</v>
      </c>
      <c r="E28" s="199">
        <v>-37226</v>
      </c>
      <c r="F28" s="200">
        <v>-5.3871245032690922</v>
      </c>
      <c r="G28" s="201">
        <v>38341</v>
      </c>
      <c r="H28" s="198">
        <v>44719</v>
      </c>
      <c r="I28" s="199">
        <v>6378</v>
      </c>
      <c r="J28" s="200">
        <v>16.634933882788658</v>
      </c>
      <c r="K28" s="201">
        <v>45458</v>
      </c>
      <c r="L28" s="198">
        <v>37187</v>
      </c>
      <c r="M28" s="199">
        <v>-8271</v>
      </c>
      <c r="N28" s="200">
        <v>-18.194817193893261</v>
      </c>
      <c r="O28" s="166"/>
    </row>
    <row r="29" spans="1:15" s="152" customFormat="1" ht="19.5" customHeight="1">
      <c r="A29" s="195" t="s">
        <v>115</v>
      </c>
      <c r="B29" s="196" t="s">
        <v>117</v>
      </c>
      <c r="C29" s="197">
        <v>0</v>
      </c>
      <c r="D29" s="198">
        <v>0</v>
      </c>
      <c r="E29" s="199">
        <v>0</v>
      </c>
      <c r="F29" s="200" t="s">
        <v>151</v>
      </c>
      <c r="G29" s="201">
        <v>2091144</v>
      </c>
      <c r="H29" s="198">
        <v>2347182</v>
      </c>
      <c r="I29" s="199">
        <v>256038</v>
      </c>
      <c r="J29" s="200">
        <v>12.243920074370781</v>
      </c>
      <c r="K29" s="201">
        <v>377052</v>
      </c>
      <c r="L29" s="198">
        <v>432081</v>
      </c>
      <c r="M29" s="199">
        <v>55029</v>
      </c>
      <c r="N29" s="200">
        <v>14.594538684319399</v>
      </c>
      <c r="O29" s="166"/>
    </row>
    <row r="30" spans="1:15" s="152" customFormat="1" ht="19.5" customHeight="1">
      <c r="A30" s="195" t="s">
        <v>115</v>
      </c>
      <c r="B30" s="196" t="s">
        <v>118</v>
      </c>
      <c r="C30" s="197">
        <v>0</v>
      </c>
      <c r="D30" s="198">
        <v>0</v>
      </c>
      <c r="E30" s="199">
        <v>0</v>
      </c>
      <c r="F30" s="200" t="s">
        <v>151</v>
      </c>
      <c r="G30" s="201">
        <v>627527</v>
      </c>
      <c r="H30" s="198">
        <v>358586</v>
      </c>
      <c r="I30" s="199">
        <v>-268941</v>
      </c>
      <c r="J30" s="200">
        <v>-42.857279447736907</v>
      </c>
      <c r="K30" s="201">
        <v>6198704</v>
      </c>
      <c r="L30" s="198">
        <v>6146621</v>
      </c>
      <c r="M30" s="199">
        <v>-52083</v>
      </c>
      <c r="N30" s="200">
        <v>-0.84022402102117155</v>
      </c>
      <c r="O30" s="166"/>
    </row>
    <row r="31" spans="1:15" s="152" customFormat="1" ht="19.5" customHeight="1">
      <c r="A31" s="195" t="s">
        <v>119</v>
      </c>
      <c r="B31" s="196" t="s">
        <v>120</v>
      </c>
      <c r="C31" s="197">
        <v>0</v>
      </c>
      <c r="D31" s="198">
        <v>0</v>
      </c>
      <c r="E31" s="199">
        <v>0</v>
      </c>
      <c r="F31" s="200" t="s">
        <v>151</v>
      </c>
      <c r="G31" s="201">
        <v>6859910</v>
      </c>
      <c r="H31" s="198">
        <v>5758868</v>
      </c>
      <c r="I31" s="199">
        <v>-1101042</v>
      </c>
      <c r="J31" s="200">
        <v>-16.05038550068441</v>
      </c>
      <c r="K31" s="201">
        <v>941989</v>
      </c>
      <c r="L31" s="198">
        <v>798415</v>
      </c>
      <c r="M31" s="199">
        <v>-143574</v>
      </c>
      <c r="N31" s="200">
        <v>-15.24157925411019</v>
      </c>
      <c r="O31" s="166"/>
    </row>
    <row r="32" spans="1:15" s="152" customFormat="1" ht="19.5" customHeight="1">
      <c r="A32" s="195" t="s">
        <v>119</v>
      </c>
      <c r="B32" s="196" t="s">
        <v>121</v>
      </c>
      <c r="C32" s="197">
        <v>0</v>
      </c>
      <c r="D32" s="198">
        <v>0</v>
      </c>
      <c r="E32" s="199">
        <v>0</v>
      </c>
      <c r="F32" s="200" t="s">
        <v>151</v>
      </c>
      <c r="G32" s="201">
        <v>1177577</v>
      </c>
      <c r="H32" s="198">
        <v>930952</v>
      </c>
      <c r="I32" s="199">
        <v>-246625</v>
      </c>
      <c r="J32" s="200">
        <v>-20.943428752429782</v>
      </c>
      <c r="K32" s="201">
        <v>238671</v>
      </c>
      <c r="L32" s="198">
        <v>51979</v>
      </c>
      <c r="M32" s="199">
        <v>-186692</v>
      </c>
      <c r="N32" s="200">
        <v>-78.221484805443481</v>
      </c>
      <c r="O32" s="166"/>
    </row>
    <row r="33" spans="1:15" s="152" customFormat="1" ht="19.5" customHeight="1">
      <c r="A33" s="195" t="s">
        <v>119</v>
      </c>
      <c r="B33" s="196" t="s">
        <v>122</v>
      </c>
      <c r="C33" s="197">
        <v>0</v>
      </c>
      <c r="D33" s="198">
        <v>0</v>
      </c>
      <c r="E33" s="199">
        <v>0</v>
      </c>
      <c r="F33" s="200" t="s">
        <v>151</v>
      </c>
      <c r="G33" s="201">
        <v>173828</v>
      </c>
      <c r="H33" s="198">
        <v>16618</v>
      </c>
      <c r="I33" s="199">
        <v>-157210</v>
      </c>
      <c r="J33" s="200">
        <v>-90.439975147847292</v>
      </c>
      <c r="K33" s="201">
        <v>4198551</v>
      </c>
      <c r="L33" s="198">
        <v>3682271</v>
      </c>
      <c r="M33" s="199">
        <v>-516280</v>
      </c>
      <c r="N33" s="200">
        <v>-12.29662328741512</v>
      </c>
      <c r="O33" s="166"/>
    </row>
    <row r="34" spans="1:15" s="152" customFormat="1" ht="19.5" customHeight="1">
      <c r="A34" s="195" t="s">
        <v>119</v>
      </c>
      <c r="B34" s="196" t="s">
        <v>123</v>
      </c>
      <c r="C34" s="197">
        <v>68487</v>
      </c>
      <c r="D34" s="198">
        <v>41599</v>
      </c>
      <c r="E34" s="199">
        <v>-26888</v>
      </c>
      <c r="F34" s="200">
        <v>-39.260005548498263</v>
      </c>
      <c r="G34" s="201">
        <v>0</v>
      </c>
      <c r="H34" s="198">
        <v>0</v>
      </c>
      <c r="I34" s="199">
        <v>0</v>
      </c>
      <c r="J34" s="200" t="s">
        <v>151</v>
      </c>
      <c r="K34" s="201">
        <v>2871013</v>
      </c>
      <c r="L34" s="198">
        <v>2950271</v>
      </c>
      <c r="M34" s="199">
        <v>79258</v>
      </c>
      <c r="N34" s="200">
        <v>2.760628391442324</v>
      </c>
      <c r="O34" s="166"/>
    </row>
    <row r="35" spans="1:15" s="152" customFormat="1" ht="19.5" customHeight="1">
      <c r="A35" s="195" t="s">
        <v>119</v>
      </c>
      <c r="B35" s="196" t="s">
        <v>124</v>
      </c>
      <c r="C35" s="197">
        <v>0</v>
      </c>
      <c r="D35" s="198">
        <v>0</v>
      </c>
      <c r="E35" s="199">
        <v>0</v>
      </c>
      <c r="F35" s="200" t="s">
        <v>151</v>
      </c>
      <c r="G35" s="201">
        <v>0</v>
      </c>
      <c r="H35" s="198">
        <v>0</v>
      </c>
      <c r="I35" s="199">
        <v>0</v>
      </c>
      <c r="J35" s="200" t="s">
        <v>151</v>
      </c>
      <c r="K35" s="201">
        <v>1113288</v>
      </c>
      <c r="L35" s="198">
        <v>1179703</v>
      </c>
      <c r="M35" s="199">
        <v>66415</v>
      </c>
      <c r="N35" s="200">
        <v>5.9656620748629337</v>
      </c>
      <c r="O35" s="166"/>
    </row>
    <row r="36" spans="1:15" s="152" customFormat="1" ht="19.5" customHeight="1">
      <c r="A36" s="195" t="s">
        <v>119</v>
      </c>
      <c r="B36" s="196" t="s">
        <v>125</v>
      </c>
      <c r="C36" s="197">
        <v>0</v>
      </c>
      <c r="D36" s="198">
        <v>0</v>
      </c>
      <c r="E36" s="199">
        <v>0</v>
      </c>
      <c r="F36" s="200" t="s">
        <v>151</v>
      </c>
      <c r="G36" s="201">
        <v>0</v>
      </c>
      <c r="H36" s="198">
        <v>0</v>
      </c>
      <c r="I36" s="199">
        <v>0</v>
      </c>
      <c r="J36" s="200" t="s">
        <v>151</v>
      </c>
      <c r="K36" s="201">
        <v>1416030</v>
      </c>
      <c r="L36" s="198">
        <v>1440334</v>
      </c>
      <c r="M36" s="199">
        <v>24304</v>
      </c>
      <c r="N36" s="200">
        <v>1.716347817489748</v>
      </c>
      <c r="O36" s="166"/>
    </row>
    <row r="37" spans="1:15" s="152" customFormat="1" ht="19.5" customHeight="1">
      <c r="A37" s="195" t="s">
        <v>119</v>
      </c>
      <c r="B37" s="196" t="s">
        <v>126</v>
      </c>
      <c r="C37" s="197">
        <v>1616211</v>
      </c>
      <c r="D37" s="198">
        <v>1423602</v>
      </c>
      <c r="E37" s="199">
        <v>-192609</v>
      </c>
      <c r="F37" s="200">
        <v>-11.917317726460229</v>
      </c>
      <c r="G37" s="201">
        <v>0</v>
      </c>
      <c r="H37" s="198">
        <v>0</v>
      </c>
      <c r="I37" s="199">
        <v>0</v>
      </c>
      <c r="J37" s="200" t="s">
        <v>151</v>
      </c>
      <c r="K37" s="201">
        <v>863590</v>
      </c>
      <c r="L37" s="198">
        <v>927165</v>
      </c>
      <c r="M37" s="199">
        <v>63575</v>
      </c>
      <c r="N37" s="200">
        <v>7.3617109971166883</v>
      </c>
      <c r="O37" s="166"/>
    </row>
    <row r="38" spans="1:15" s="152" customFormat="1" ht="19.5" customHeight="1">
      <c r="A38" s="195" t="s">
        <v>119</v>
      </c>
      <c r="B38" s="196" t="s">
        <v>127</v>
      </c>
      <c r="C38" s="197">
        <v>62405</v>
      </c>
      <c r="D38" s="198">
        <v>47919</v>
      </c>
      <c r="E38" s="199">
        <v>-14486</v>
      </c>
      <c r="F38" s="200">
        <v>-23.212883583046239</v>
      </c>
      <c r="G38" s="201">
        <v>115356</v>
      </c>
      <c r="H38" s="198">
        <v>62171</v>
      </c>
      <c r="I38" s="199">
        <v>-53185</v>
      </c>
      <c r="J38" s="200">
        <v>-46.105100731648108</v>
      </c>
      <c r="K38" s="201">
        <v>7474356</v>
      </c>
      <c r="L38" s="198">
        <v>6901614</v>
      </c>
      <c r="M38" s="199">
        <v>-572742</v>
      </c>
      <c r="N38" s="200">
        <v>-7.6627605107383232</v>
      </c>
      <c r="O38" s="166"/>
    </row>
    <row r="39" spans="1:15" s="152" customFormat="1" ht="19.5" customHeight="1">
      <c r="A39" s="195" t="s">
        <v>119</v>
      </c>
      <c r="B39" s="196" t="s">
        <v>128</v>
      </c>
      <c r="C39" s="197">
        <v>0</v>
      </c>
      <c r="D39" s="198">
        <v>0</v>
      </c>
      <c r="E39" s="199">
        <v>0</v>
      </c>
      <c r="F39" s="200" t="s">
        <v>151</v>
      </c>
      <c r="G39" s="201">
        <v>0</v>
      </c>
      <c r="H39" s="198">
        <v>0</v>
      </c>
      <c r="I39" s="199">
        <v>0</v>
      </c>
      <c r="J39" s="200" t="s">
        <v>151</v>
      </c>
      <c r="K39" s="201">
        <v>1189749</v>
      </c>
      <c r="L39" s="198">
        <v>1161773</v>
      </c>
      <c r="M39" s="199">
        <v>-27976</v>
      </c>
      <c r="N39" s="200">
        <v>-2.3514203416014681</v>
      </c>
      <c r="O39" s="166"/>
    </row>
    <row r="40" spans="1:15" s="152" customFormat="1" ht="19.5" customHeight="1">
      <c r="A40" s="195" t="s">
        <v>119</v>
      </c>
      <c r="B40" s="196" t="s">
        <v>129</v>
      </c>
      <c r="C40" s="197">
        <v>6107</v>
      </c>
      <c r="D40" s="198">
        <v>3293</v>
      </c>
      <c r="E40" s="199">
        <v>-2814</v>
      </c>
      <c r="F40" s="200">
        <v>-46.078270836744721</v>
      </c>
      <c r="G40" s="201">
        <v>1408539</v>
      </c>
      <c r="H40" s="198">
        <v>1416863</v>
      </c>
      <c r="I40" s="199">
        <v>8324</v>
      </c>
      <c r="J40" s="200">
        <v>0.59096695228176088</v>
      </c>
      <c r="K40" s="201">
        <v>1162481</v>
      </c>
      <c r="L40" s="198">
        <v>1619887</v>
      </c>
      <c r="M40" s="199">
        <v>457406</v>
      </c>
      <c r="N40" s="200">
        <v>39.347395785393473</v>
      </c>
      <c r="O40" s="166"/>
    </row>
    <row r="41" spans="1:15" s="152" customFormat="1" ht="19.5" customHeight="1">
      <c r="A41" s="195" t="s">
        <v>130</v>
      </c>
      <c r="B41" s="196" t="s">
        <v>131</v>
      </c>
      <c r="C41" s="197">
        <v>0</v>
      </c>
      <c r="D41" s="198">
        <v>0</v>
      </c>
      <c r="E41" s="199">
        <v>0</v>
      </c>
      <c r="F41" s="200" t="s">
        <v>151</v>
      </c>
      <c r="G41" s="201">
        <v>173491</v>
      </c>
      <c r="H41" s="198">
        <v>181764</v>
      </c>
      <c r="I41" s="199">
        <v>8273</v>
      </c>
      <c r="J41" s="200">
        <v>4.7685470716060223</v>
      </c>
      <c r="K41" s="201">
        <v>1706317</v>
      </c>
      <c r="L41" s="198">
        <v>1720343</v>
      </c>
      <c r="M41" s="199">
        <v>14026</v>
      </c>
      <c r="N41" s="200">
        <v>0.82200435206354427</v>
      </c>
      <c r="O41" s="166"/>
    </row>
    <row r="42" spans="1:15" s="152" customFormat="1" ht="19.5" customHeight="1">
      <c r="A42" s="195" t="s">
        <v>130</v>
      </c>
      <c r="B42" s="196" t="s">
        <v>132</v>
      </c>
      <c r="C42" s="197">
        <v>0</v>
      </c>
      <c r="D42" s="198">
        <v>0</v>
      </c>
      <c r="E42" s="199">
        <v>0</v>
      </c>
      <c r="F42" s="200" t="s">
        <v>151</v>
      </c>
      <c r="G42" s="201">
        <v>0</v>
      </c>
      <c r="H42" s="198">
        <v>0</v>
      </c>
      <c r="I42" s="199">
        <v>0</v>
      </c>
      <c r="J42" s="200" t="s">
        <v>151</v>
      </c>
      <c r="K42" s="201">
        <v>3992035</v>
      </c>
      <c r="L42" s="198">
        <v>3612795</v>
      </c>
      <c r="M42" s="199">
        <v>-379240</v>
      </c>
      <c r="N42" s="200">
        <v>-9.4999167091470866</v>
      </c>
      <c r="O42" s="166"/>
    </row>
    <row r="43" spans="1:15" s="152" customFormat="1" ht="19.5" customHeight="1">
      <c r="A43" s="195" t="s">
        <v>130</v>
      </c>
      <c r="B43" s="196" t="s">
        <v>174</v>
      </c>
      <c r="C43" s="197">
        <v>0</v>
      </c>
      <c r="D43" s="198">
        <v>0</v>
      </c>
      <c r="E43" s="199">
        <v>0</v>
      </c>
      <c r="F43" s="200" t="s">
        <v>151</v>
      </c>
      <c r="G43" s="201">
        <v>0</v>
      </c>
      <c r="H43" s="198">
        <v>0</v>
      </c>
      <c r="I43" s="199">
        <v>0</v>
      </c>
      <c r="J43" s="200" t="s">
        <v>151</v>
      </c>
      <c r="K43" s="201">
        <v>4509565</v>
      </c>
      <c r="L43" s="198">
        <v>4572508</v>
      </c>
      <c r="M43" s="199">
        <v>62943</v>
      </c>
      <c r="N43" s="200">
        <v>1.3957665539802659</v>
      </c>
      <c r="O43" s="166"/>
    </row>
    <row r="44" spans="1:15" s="152" customFormat="1" ht="19.5" customHeight="1">
      <c r="A44" s="195" t="s">
        <v>130</v>
      </c>
      <c r="B44" s="196" t="s">
        <v>134</v>
      </c>
      <c r="C44" s="197">
        <v>96</v>
      </c>
      <c r="D44" s="198">
        <v>1608</v>
      </c>
      <c r="E44" s="199">
        <v>1512</v>
      </c>
      <c r="F44" s="200">
        <v>1575</v>
      </c>
      <c r="G44" s="201">
        <v>51775</v>
      </c>
      <c r="H44" s="198">
        <v>36944</v>
      </c>
      <c r="I44" s="199">
        <v>-14831</v>
      </c>
      <c r="J44" s="200">
        <v>-28.645098985997109</v>
      </c>
      <c r="K44" s="201">
        <v>9116925</v>
      </c>
      <c r="L44" s="198">
        <v>10192780</v>
      </c>
      <c r="M44" s="199">
        <v>1075855</v>
      </c>
      <c r="N44" s="200">
        <v>11.800634534121979</v>
      </c>
      <c r="O44" s="166"/>
    </row>
    <row r="45" spans="1:15" s="152" customFormat="1" ht="19.5" customHeight="1">
      <c r="A45" s="195" t="s">
        <v>135</v>
      </c>
      <c r="B45" s="196" t="s">
        <v>136</v>
      </c>
      <c r="C45" s="197">
        <v>0</v>
      </c>
      <c r="D45" s="198">
        <v>0</v>
      </c>
      <c r="E45" s="199">
        <v>0</v>
      </c>
      <c r="F45" s="200" t="s">
        <v>151</v>
      </c>
      <c r="G45" s="201">
        <v>0</v>
      </c>
      <c r="H45" s="198">
        <v>0</v>
      </c>
      <c r="I45" s="199">
        <v>0</v>
      </c>
      <c r="J45" s="200" t="s">
        <v>151</v>
      </c>
      <c r="K45" s="201">
        <v>3421836</v>
      </c>
      <c r="L45" s="198">
        <v>3315108</v>
      </c>
      <c r="M45" s="199">
        <v>-106728</v>
      </c>
      <c r="N45" s="200">
        <v>-3.1190273291881851</v>
      </c>
      <c r="O45" s="166"/>
    </row>
    <row r="46" spans="1:15" s="152" customFormat="1" ht="19.5" customHeight="1">
      <c r="A46" s="195" t="s">
        <v>135</v>
      </c>
      <c r="B46" s="196" t="s">
        <v>137</v>
      </c>
      <c r="C46" s="197">
        <v>0</v>
      </c>
      <c r="D46" s="198">
        <v>0</v>
      </c>
      <c r="E46" s="199">
        <v>0</v>
      </c>
      <c r="F46" s="200" t="s">
        <v>151</v>
      </c>
      <c r="G46" s="201">
        <v>0</v>
      </c>
      <c r="H46" s="198">
        <v>0</v>
      </c>
      <c r="I46" s="199">
        <v>0</v>
      </c>
      <c r="J46" s="200" t="s">
        <v>151</v>
      </c>
      <c r="K46" s="201">
        <v>9776393</v>
      </c>
      <c r="L46" s="198">
        <v>10098953</v>
      </c>
      <c r="M46" s="199">
        <v>322560</v>
      </c>
      <c r="N46" s="200">
        <v>3.2993763650868</v>
      </c>
      <c r="O46" s="166"/>
    </row>
    <row r="47" spans="1:15" s="152" customFormat="1" ht="19.5" customHeight="1">
      <c r="A47" s="195" t="s">
        <v>135</v>
      </c>
      <c r="B47" s="196" t="s">
        <v>53</v>
      </c>
      <c r="C47" s="197">
        <v>0</v>
      </c>
      <c r="D47" s="198">
        <v>0</v>
      </c>
      <c r="E47" s="199">
        <v>0</v>
      </c>
      <c r="F47" s="200" t="s">
        <v>151</v>
      </c>
      <c r="G47" s="201">
        <v>0</v>
      </c>
      <c r="H47" s="198">
        <v>0</v>
      </c>
      <c r="I47" s="199">
        <v>0</v>
      </c>
      <c r="J47" s="200" t="s">
        <v>151</v>
      </c>
      <c r="K47" s="201">
        <v>12177595</v>
      </c>
      <c r="L47" s="198">
        <v>12185231</v>
      </c>
      <c r="M47" s="199">
        <v>7636</v>
      </c>
      <c r="N47" s="200">
        <v>6.2705320713988044E-2</v>
      </c>
      <c r="O47" s="166"/>
    </row>
    <row r="48" spans="1:15" ht="19.5" customHeight="1">
      <c r="A48" s="208" t="s">
        <v>162</v>
      </c>
      <c r="B48" s="208"/>
      <c r="C48" s="189">
        <f>SUM(C8:C47)</f>
        <v>60861881</v>
      </c>
      <c r="D48" s="189">
        <f>SUM(D8:D47)</f>
        <v>58694899</v>
      </c>
      <c r="E48" s="189">
        <f>D48-C48</f>
        <v>-2166982</v>
      </c>
      <c r="F48" s="190">
        <f t="shared" ref="F48" si="0">((D48*100/C48)-100)</f>
        <v>-3.5604913361123351</v>
      </c>
      <c r="G48" s="189">
        <f>SUM(G8:G47)</f>
        <v>27217012</v>
      </c>
      <c r="H48" s="189">
        <f>SUM(H8:H47)</f>
        <v>26942187</v>
      </c>
      <c r="I48" s="189">
        <f>H48-G48</f>
        <v>-274825</v>
      </c>
      <c r="J48" s="190">
        <f t="shared" ref="J48" si="1">((H48*100/G48)-100)</f>
        <v>-1.0097544873772364</v>
      </c>
      <c r="K48" s="189">
        <f>SUM(K8:K47)</f>
        <v>92029364</v>
      </c>
      <c r="L48" s="189">
        <f>SUM(L8:L47)</f>
        <v>91921739</v>
      </c>
      <c r="M48" s="189">
        <f>L48-K48</f>
        <v>-107625</v>
      </c>
      <c r="N48" s="190">
        <f t="shared" ref="N48" si="2">((L48*100/K48)-100)</f>
        <v>-0.11694636942182512</v>
      </c>
    </row>
    <row r="49" spans="1:14" ht="15" customHeight="1">
      <c r="A49" s="128" t="s">
        <v>49</v>
      </c>
      <c r="B49" s="95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</row>
    <row r="53" spans="1:14">
      <c r="D53" s="148"/>
    </row>
    <row r="54" spans="1:14">
      <c r="C54" s="151"/>
      <c r="D54" s="147"/>
      <c r="E54" s="149"/>
    </row>
    <row r="55" spans="1:14">
      <c r="D55" s="150"/>
    </row>
    <row r="62" spans="1:14">
      <c r="D62" s="89"/>
    </row>
  </sheetData>
  <mergeCells count="11">
    <mergeCell ref="A6:B7"/>
    <mergeCell ref="A48:B48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B8:D47 G8:H47 K8:L47">
    <cfRule type="expression" dxfId="69" priority="1">
      <formula>MOD(ROW(),2)&lt;&gt;0</formula>
    </cfRule>
  </conditionalFormatting>
  <conditionalFormatting sqref="E8:E47">
    <cfRule type="dataBar" priority="2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{3A66895E-0D24-493E-BD8C-780A1A9DB3E1}</x14:id>
        </ext>
      </extLst>
    </cfRule>
  </conditionalFormatting>
  <conditionalFormatting sqref="E8:F48 I8:J48 M8:N48">
    <cfRule type="expression" dxfId="68" priority="7">
      <formula>E8&lt;0</formula>
    </cfRule>
  </conditionalFormatting>
  <conditionalFormatting sqref="I8:I47">
    <cfRule type="dataBar" priority="24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{99D2901E-C5E7-40D7-93FD-E146C335BC32}</x14:id>
        </ext>
      </extLst>
    </cfRule>
  </conditionalFormatting>
  <conditionalFormatting sqref="M8:M47">
    <cfRule type="dataBar" priority="25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{39267451-35AB-47D2-925A-52227CEC1C92}</x14:id>
        </ext>
      </extLst>
    </cfRule>
  </conditionalFormatting>
  <pageMargins left="0.62992125984252001" right="0.23622047244094499" top="0.78740157480314998" bottom="0.23622047244094499" header="0.31496062992126" footer="0.15748031496063"/>
  <pageSetup paperSize="9" scale="56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A66895E-0D24-493E-BD8C-780A1A9DB3E1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99D2901E-C5E7-40D7-93FD-E146C335BC3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39267451-35AB-47D2-925A-52227CEC1C9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31A051-F9C0-45C9-A871-265ECC548804}">
  <sheetPr codeName="Hoja6">
    <pageSetUpPr fitToPage="1"/>
  </sheetPr>
  <dimension ref="A1:AA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>
      <c r="A1" s="46" t="s">
        <v>50</v>
      </c>
      <c r="E1" s="19"/>
      <c r="H1" s="18"/>
      <c r="I1" s="18"/>
      <c r="J1" s="18"/>
      <c r="K1" s="18"/>
      <c r="L1" s="18"/>
      <c r="M1" s="18"/>
      <c r="AA1" s="53" t="str">
        <f>"Acumulado "&amp;E6</f>
        <v>Acumulado 2025</v>
      </c>
    </row>
    <row r="2" spans="1:27" ht="15.6" customHeight="1">
      <c r="A2" s="153"/>
      <c r="H2" s="17"/>
      <c r="I2" s="17"/>
      <c r="J2" s="17"/>
      <c r="K2" s="17"/>
      <c r="L2" s="17"/>
      <c r="M2" s="17"/>
      <c r="AA2" s="53" t="str">
        <f>"Acumulado "&amp;D6</f>
        <v>Acumulado 2024</v>
      </c>
    </row>
    <row r="3" spans="1:27" ht="15.6" customHeight="1">
      <c r="H3" s="17"/>
      <c r="I3" s="17"/>
      <c r="J3" s="17"/>
      <c r="K3" s="17"/>
      <c r="L3" s="17"/>
      <c r="M3" s="17"/>
    </row>
    <row r="4" spans="1:27" ht="15.6" customHeight="1">
      <c r="A4" s="45" t="s">
        <v>51</v>
      </c>
    </row>
    <row r="5" spans="1:27" ht="15.6" customHeight="1">
      <c r="A5" s="210" t="s">
        <v>1</v>
      </c>
      <c r="B5" s="12" t="s">
        <v>155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27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27" ht="15.6" customHeight="1">
      <c r="A7" s="202" t="s">
        <v>18</v>
      </c>
      <c r="B7" s="203">
        <v>1544433.183</v>
      </c>
      <c r="C7" s="203">
        <v>1127502.2009999999</v>
      </c>
      <c r="D7" s="203">
        <v>4958412.0020000003</v>
      </c>
      <c r="E7" s="203">
        <v>4391618.3959999997</v>
      </c>
      <c r="F7" s="204">
        <v>-11.43095018670053</v>
      </c>
      <c r="G7" s="51"/>
    </row>
    <row r="8" spans="1:27" ht="15.6" customHeight="1">
      <c r="A8" s="202" t="s">
        <v>11</v>
      </c>
      <c r="B8" s="203">
        <v>285972.84999999998</v>
      </c>
      <c r="C8" s="203">
        <v>220723</v>
      </c>
      <c r="D8" s="203">
        <v>1106301.179</v>
      </c>
      <c r="E8" s="203">
        <v>906081</v>
      </c>
      <c r="F8" s="204">
        <v>-18.09816194727205</v>
      </c>
      <c r="G8" s="20"/>
    </row>
    <row r="9" spans="1:27" ht="15.6" customHeight="1">
      <c r="A9" s="202" t="s">
        <v>8</v>
      </c>
      <c r="B9" s="203">
        <v>561152.14800000004</v>
      </c>
      <c r="C9" s="203">
        <v>523028.63299999997</v>
      </c>
      <c r="D9" s="203">
        <v>1651493.095</v>
      </c>
      <c r="E9" s="203">
        <v>1897555.977</v>
      </c>
      <c r="F9" s="204">
        <v>14.89941936451147</v>
      </c>
      <c r="G9" s="20"/>
    </row>
    <row r="10" spans="1:27" ht="15.6" customHeight="1">
      <c r="A10" s="202" t="s">
        <v>10</v>
      </c>
      <c r="B10" s="203">
        <v>431676.07500000001</v>
      </c>
      <c r="C10" s="203">
        <v>359577.18300000002</v>
      </c>
      <c r="D10" s="203">
        <v>1426167.986</v>
      </c>
      <c r="E10" s="203">
        <v>1499888.112</v>
      </c>
      <c r="F10" s="204">
        <v>5.1691053735376613</v>
      </c>
    </row>
    <row r="11" spans="1:27" ht="15.6" customHeight="1">
      <c r="A11" s="202" t="s">
        <v>9</v>
      </c>
      <c r="B11" s="203">
        <v>9342344.7100000009</v>
      </c>
      <c r="C11" s="203">
        <v>8710328.1960000005</v>
      </c>
      <c r="D11" s="203">
        <v>36125253.935999997</v>
      </c>
      <c r="E11" s="203">
        <v>33776569.053000003</v>
      </c>
      <c r="F11" s="204">
        <v>-6.5015041476551696</v>
      </c>
    </row>
    <row r="12" spans="1:27" ht="15.6" customHeight="1">
      <c r="A12" s="202" t="s">
        <v>6</v>
      </c>
      <c r="B12" s="203">
        <v>405342.09899999999</v>
      </c>
      <c r="C12" s="203">
        <v>461510.81599999999</v>
      </c>
      <c r="D12" s="203">
        <v>1565289.1059999999</v>
      </c>
      <c r="E12" s="203">
        <v>1748256.8640000001</v>
      </c>
      <c r="F12" s="204">
        <v>11.68907119449408</v>
      </c>
    </row>
    <row r="13" spans="1:27" ht="15.6" customHeight="1">
      <c r="A13" s="202" t="s">
        <v>175</v>
      </c>
      <c r="B13" s="203">
        <v>1498513.3759999999</v>
      </c>
      <c r="C13" s="203">
        <v>1515093.8689999999</v>
      </c>
      <c r="D13" s="203">
        <v>5189722.9280000003</v>
      </c>
      <c r="E13" s="203">
        <v>5492530.1129999999</v>
      </c>
      <c r="F13" s="204">
        <v>5.834746656054989</v>
      </c>
    </row>
    <row r="14" spans="1:27" ht="15.6" customHeight="1">
      <c r="A14" s="202" t="s">
        <v>148</v>
      </c>
      <c r="B14" s="203">
        <v>5983734.4079999998</v>
      </c>
      <c r="C14" s="203">
        <v>5960919.1310000001</v>
      </c>
      <c r="D14" s="203">
        <v>22826714.469999999</v>
      </c>
      <c r="E14" s="203">
        <v>22547824.624000002</v>
      </c>
      <c r="F14" s="204">
        <v>-1.221769547109091</v>
      </c>
    </row>
    <row r="15" spans="1:27" ht="15.6" customHeight="1">
      <c r="A15" s="202" t="s">
        <v>145</v>
      </c>
      <c r="B15" s="203">
        <v>3075465</v>
      </c>
      <c r="C15" s="203">
        <v>2729873</v>
      </c>
      <c r="D15" s="203">
        <v>11564949</v>
      </c>
      <c r="E15" s="203">
        <v>10889423</v>
      </c>
      <c r="F15" s="204">
        <v>-5.8411498399171506</v>
      </c>
    </row>
    <row r="16" spans="1:27" ht="15.6" customHeight="1">
      <c r="A16" s="202" t="s">
        <v>144</v>
      </c>
      <c r="B16" s="203">
        <v>3130816.6779999998</v>
      </c>
      <c r="C16" s="203">
        <v>2557832.9569999999</v>
      </c>
      <c r="D16" s="203">
        <v>12455723.392999999</v>
      </c>
      <c r="E16" s="203">
        <v>11312462.081</v>
      </c>
      <c r="F16" s="204">
        <v>-9.1786022852956251</v>
      </c>
      <c r="G16" s="15"/>
    </row>
    <row r="17" spans="1:7" ht="15.6" customHeight="1">
      <c r="A17" s="202" t="s">
        <v>150</v>
      </c>
      <c r="B17" s="203">
        <v>1630036.5090000001</v>
      </c>
      <c r="C17" s="203">
        <v>1516652.172</v>
      </c>
      <c r="D17" s="203">
        <v>5521983.6099999994</v>
      </c>
      <c r="E17" s="203">
        <v>5942330.8689999999</v>
      </c>
      <c r="F17" s="204">
        <v>7.6122511164063411</v>
      </c>
      <c r="G17" s="16"/>
    </row>
    <row r="18" spans="1:7" ht="15.6" customHeight="1">
      <c r="A18" s="202" t="s">
        <v>147</v>
      </c>
      <c r="B18" s="203">
        <v>115084</v>
      </c>
      <c r="C18" s="203">
        <v>167839</v>
      </c>
      <c r="D18" s="203">
        <v>501841</v>
      </c>
      <c r="E18" s="203">
        <v>670707</v>
      </c>
      <c r="F18" s="204">
        <v>33.649303265376894</v>
      </c>
    </row>
    <row r="19" spans="1:7" ht="15.6" customHeight="1">
      <c r="A19" s="202" t="s">
        <v>143</v>
      </c>
      <c r="B19" s="203">
        <v>551292.41800000006</v>
      </c>
      <c r="C19" s="203">
        <v>681909.89099999995</v>
      </c>
      <c r="D19" s="203">
        <v>2326909.9920000001</v>
      </c>
      <c r="E19" s="203">
        <v>2132399.1519999998</v>
      </c>
      <c r="F19" s="204">
        <v>-8.3591905431982951</v>
      </c>
    </row>
    <row r="20" spans="1:7" ht="15.6" customHeight="1">
      <c r="A20" s="202" t="s">
        <v>142</v>
      </c>
      <c r="B20" s="203">
        <v>1312602.73</v>
      </c>
      <c r="C20" s="203">
        <v>1696734.0730000001</v>
      </c>
      <c r="D20" s="203">
        <v>4932539.551</v>
      </c>
      <c r="E20" s="203">
        <v>5820438.6639999999</v>
      </c>
      <c r="F20" s="204">
        <v>18.000851363066939</v>
      </c>
    </row>
    <row r="21" spans="1:7" ht="15.6" customHeight="1">
      <c r="A21" s="202" t="s">
        <v>149</v>
      </c>
      <c r="B21" s="203">
        <v>2920974.2629999998</v>
      </c>
      <c r="C21" s="203">
        <v>2536023.6370000001</v>
      </c>
      <c r="D21" s="203">
        <v>10741573.454</v>
      </c>
      <c r="E21" s="203">
        <v>9629288.9230000004</v>
      </c>
      <c r="F21" s="204">
        <v>-10.354949726530069</v>
      </c>
    </row>
    <row r="22" spans="1:7" ht="15.6" customHeight="1">
      <c r="A22" s="202" t="s">
        <v>146</v>
      </c>
      <c r="B22" s="203">
        <v>2640918.301</v>
      </c>
      <c r="C22" s="203">
        <v>2921201.3960000002</v>
      </c>
      <c r="D22" s="203">
        <v>10251144.823000001</v>
      </c>
      <c r="E22" s="203">
        <v>11765962.435000001</v>
      </c>
      <c r="F22" s="204">
        <v>14.777057959431779</v>
      </c>
    </row>
    <row r="23" spans="1:7" ht="15.6" customHeight="1">
      <c r="A23" s="202" t="s">
        <v>165</v>
      </c>
      <c r="B23" s="203">
        <v>501384.3</v>
      </c>
      <c r="C23" s="203">
        <v>441652.06400000001</v>
      </c>
      <c r="D23" s="203">
        <v>1310336.183</v>
      </c>
      <c r="E23" s="203">
        <v>1730878.9280000001</v>
      </c>
      <c r="F23" s="204">
        <v>32.094263323872532</v>
      </c>
    </row>
    <row r="24" spans="1:7" ht="15.6" customHeight="1">
      <c r="A24" s="202" t="s">
        <v>141</v>
      </c>
      <c r="B24" s="203">
        <v>203369.28899999999</v>
      </c>
      <c r="C24" s="203">
        <v>159334.59700000001</v>
      </c>
      <c r="D24" s="203">
        <v>794645.14500000002</v>
      </c>
      <c r="E24" s="203">
        <v>748846.98499999999</v>
      </c>
      <c r="F24" s="204">
        <v>-5.7633473617963196</v>
      </c>
    </row>
    <row r="25" spans="1:7" ht="15.6" customHeight="1">
      <c r="A25" s="202" t="s">
        <v>140</v>
      </c>
      <c r="B25" s="203">
        <v>44938</v>
      </c>
      <c r="C25" s="203">
        <v>44827</v>
      </c>
      <c r="D25" s="203">
        <v>171799</v>
      </c>
      <c r="E25" s="203">
        <v>175731</v>
      </c>
      <c r="F25" s="204">
        <v>2.2887211217760348</v>
      </c>
    </row>
    <row r="26" spans="1:7" ht="15.6" customHeight="1">
      <c r="A26" s="202" t="s">
        <v>152</v>
      </c>
      <c r="B26" s="203">
        <v>222082.43599999999</v>
      </c>
      <c r="C26" s="203">
        <v>289915.53100000002</v>
      </c>
      <c r="D26" s="203">
        <v>948468.61899999995</v>
      </c>
      <c r="E26" s="203">
        <v>949174.973</v>
      </c>
      <c r="F26" s="204">
        <v>7.4473101782189133E-2</v>
      </c>
    </row>
    <row r="27" spans="1:7" ht="15.6" customHeight="1">
      <c r="A27" s="202" t="s">
        <v>173</v>
      </c>
      <c r="B27" s="203">
        <v>284460.326</v>
      </c>
      <c r="C27" s="203">
        <v>263339.64600000001</v>
      </c>
      <c r="D27" s="203">
        <v>1122370.4979999999</v>
      </c>
      <c r="E27" s="203">
        <v>1133302.209</v>
      </c>
      <c r="F27" s="204">
        <v>0.97398417184696484</v>
      </c>
    </row>
    <row r="28" spans="1:7" ht="15.6" customHeight="1">
      <c r="A28" s="202" t="s">
        <v>177</v>
      </c>
      <c r="B28" s="203">
        <v>1418834.8959999999</v>
      </c>
      <c r="C28" s="203">
        <v>1199619.9310000001</v>
      </c>
      <c r="D28" s="203">
        <v>4759035.2009999994</v>
      </c>
      <c r="E28" s="203">
        <v>5020803.5309999986</v>
      </c>
      <c r="F28" s="204">
        <v>5.5004495437435708</v>
      </c>
    </row>
    <row r="29" spans="1:7" ht="15.6" customHeight="1">
      <c r="A29" s="202" t="s">
        <v>178</v>
      </c>
      <c r="B29" s="203">
        <v>569219.11300000001</v>
      </c>
      <c r="C29" s="203">
        <v>521442.85399999999</v>
      </c>
      <c r="D29" s="203">
        <v>2430722.4649999999</v>
      </c>
      <c r="E29" s="203">
        <v>2273207.3309999998</v>
      </c>
      <c r="F29" s="204">
        <v>-6.4801776536836968</v>
      </c>
    </row>
    <row r="30" spans="1:7" ht="15.6" customHeight="1">
      <c r="A30" s="202" t="s">
        <v>179</v>
      </c>
      <c r="B30" s="203">
        <v>379565</v>
      </c>
      <c r="C30" s="203">
        <v>357066</v>
      </c>
      <c r="D30" s="203">
        <v>1401300</v>
      </c>
      <c r="E30" s="203">
        <v>1440117</v>
      </c>
      <c r="F30" s="204">
        <v>2.7700706486833719</v>
      </c>
    </row>
    <row r="31" spans="1:7" ht="15.6" customHeight="1">
      <c r="A31" s="202" t="s">
        <v>180</v>
      </c>
      <c r="B31" s="203">
        <v>2456630.6860000002</v>
      </c>
      <c r="C31" s="203">
        <v>2768706.0550000002</v>
      </c>
      <c r="D31" s="203">
        <v>10631870.120999999</v>
      </c>
      <c r="E31" s="203">
        <v>9943624.4250000007</v>
      </c>
      <c r="F31" s="204">
        <v>-6.4734208391107018</v>
      </c>
    </row>
    <row r="32" spans="1:7" ht="15.6" customHeight="1">
      <c r="A32" s="202" t="s">
        <v>181</v>
      </c>
      <c r="B32" s="203">
        <v>6912060.6009999998</v>
      </c>
      <c r="C32" s="203">
        <v>7241800.5590000004</v>
      </c>
      <c r="D32" s="203">
        <v>26411317.098999999</v>
      </c>
      <c r="E32" s="203">
        <v>26451828.500999998</v>
      </c>
      <c r="F32" s="204">
        <v>0.15338652687464099</v>
      </c>
    </row>
    <row r="33" spans="1:6" ht="15.6" customHeight="1">
      <c r="A33" s="202" t="s">
        <v>182</v>
      </c>
      <c r="B33" s="203">
        <v>489576.87800000003</v>
      </c>
      <c r="C33" s="203">
        <v>460376.13099999999</v>
      </c>
      <c r="D33" s="203">
        <v>1713185.986</v>
      </c>
      <c r="E33" s="203">
        <v>1695510.0989999999</v>
      </c>
      <c r="F33" s="204">
        <v>-1.031755287776448</v>
      </c>
    </row>
    <row r="34" spans="1:6" ht="15.6" customHeight="1">
      <c r="A34" s="202" t="s">
        <v>183</v>
      </c>
      <c r="B34" s="203">
        <v>153682</v>
      </c>
      <c r="C34" s="203">
        <v>125161</v>
      </c>
      <c r="D34" s="203">
        <v>483482</v>
      </c>
      <c r="E34" s="203">
        <v>483588</v>
      </c>
      <c r="F34" s="204">
        <v>2.1924290873286619E-2</v>
      </c>
    </row>
    <row r="35" spans="1:6" ht="15.6" customHeight="1">
      <c r="A35" s="193" t="s">
        <v>153</v>
      </c>
      <c r="B35" s="192">
        <f>SUM(B7:B34)</f>
        <v>49066162.27299998</v>
      </c>
      <c r="C35" s="91">
        <f>SUM(C7:C34)</f>
        <v>47559990.523000002</v>
      </c>
      <c r="D35" s="90">
        <f>SUM(D7:D34)</f>
        <v>185324551.84200001</v>
      </c>
      <c r="E35" s="92">
        <f>SUM(E7:E34)</f>
        <v>182469949.245</v>
      </c>
      <c r="F35" s="191">
        <f>E35*100/D35-100</f>
        <v>-1.5403261837825539</v>
      </c>
    </row>
    <row r="36" spans="1:6" ht="15.6" customHeight="1">
      <c r="A36" s="87" t="s">
        <v>52</v>
      </c>
      <c r="B36" s="86"/>
      <c r="D36" s="86"/>
      <c r="E36" s="37"/>
    </row>
  </sheetData>
  <mergeCells count="3">
    <mergeCell ref="B5:C5"/>
    <mergeCell ref="D5:F5"/>
    <mergeCell ref="A5:A6"/>
  </mergeCells>
  <conditionalFormatting sqref="A7:F34">
    <cfRule type="expression" dxfId="67" priority="2">
      <formula>MOD(ROW(),2)=0</formula>
    </cfRule>
  </conditionalFormatting>
  <conditionalFormatting sqref="F7:F35">
    <cfRule type="expression" dxfId="6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FD13FC-BF49-4BC3-B120-BEE8BC04FAD9}">
  <sheetPr codeName="Hoja7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46" t="s">
        <v>54</v>
      </c>
      <c r="E1" s="19"/>
      <c r="H1" s="18"/>
      <c r="I1" s="18"/>
      <c r="J1" s="18"/>
      <c r="K1" s="18"/>
      <c r="L1" s="18"/>
      <c r="M1" s="18"/>
    </row>
    <row r="2" spans="1:14" ht="15.6" customHeight="1">
      <c r="A2" s="93" t="s">
        <v>156</v>
      </c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1539721</v>
      </c>
      <c r="C7" s="203">
        <v>1120827</v>
      </c>
      <c r="D7" s="203">
        <v>4937938</v>
      </c>
      <c r="E7" s="203">
        <v>4366180</v>
      </c>
      <c r="F7" s="204">
        <v>-11.578881711354009</v>
      </c>
      <c r="G7" s="27"/>
    </row>
    <row r="8" spans="1:14" ht="15.6" customHeight="1">
      <c r="A8" s="202" t="s">
        <v>11</v>
      </c>
      <c r="B8" s="203">
        <v>284343</v>
      </c>
      <c r="C8" s="203">
        <v>219607</v>
      </c>
      <c r="D8" s="203">
        <v>1099017</v>
      </c>
      <c r="E8" s="203">
        <v>902803</v>
      </c>
      <c r="F8" s="204">
        <v>-17.853590981759151</v>
      </c>
      <c r="G8" s="20"/>
    </row>
    <row r="9" spans="1:14" ht="15.6" customHeight="1">
      <c r="A9" s="202" t="s">
        <v>8</v>
      </c>
      <c r="B9" s="203">
        <v>553373</v>
      </c>
      <c r="C9" s="203">
        <v>517553</v>
      </c>
      <c r="D9" s="203">
        <v>1626591</v>
      </c>
      <c r="E9" s="203">
        <v>1876551</v>
      </c>
      <c r="F9" s="204">
        <v>15.36710826507708</v>
      </c>
      <c r="G9" s="20"/>
    </row>
    <row r="10" spans="1:14" ht="15.6" customHeight="1">
      <c r="A10" s="202" t="s">
        <v>10</v>
      </c>
      <c r="B10" s="203">
        <v>426800</v>
      </c>
      <c r="C10" s="203">
        <v>353879</v>
      </c>
      <c r="D10" s="203">
        <v>1409909</v>
      </c>
      <c r="E10" s="203">
        <v>1466518</v>
      </c>
      <c r="F10" s="204">
        <v>4.0150818244297994</v>
      </c>
    </row>
    <row r="11" spans="1:14" ht="15.6" customHeight="1">
      <c r="A11" s="202" t="s">
        <v>9</v>
      </c>
      <c r="B11" s="203">
        <v>8646475</v>
      </c>
      <c r="C11" s="203">
        <v>8214849</v>
      </c>
      <c r="D11" s="203">
        <v>33599498</v>
      </c>
      <c r="E11" s="203">
        <v>31700214</v>
      </c>
      <c r="F11" s="204">
        <v>-5.652715406640894</v>
      </c>
    </row>
    <row r="12" spans="1:14" ht="15.6" customHeight="1">
      <c r="A12" s="202" t="s">
        <v>6</v>
      </c>
      <c r="B12" s="203">
        <v>397441</v>
      </c>
      <c r="C12" s="203">
        <v>451910</v>
      </c>
      <c r="D12" s="203">
        <v>1529092</v>
      </c>
      <c r="E12" s="203">
        <v>1710690</v>
      </c>
      <c r="F12" s="204">
        <v>11.87619842363965</v>
      </c>
    </row>
    <row r="13" spans="1:14" ht="15.6" customHeight="1">
      <c r="A13" s="202" t="s">
        <v>175</v>
      </c>
      <c r="B13" s="203">
        <v>1487775</v>
      </c>
      <c r="C13" s="203">
        <v>1506009</v>
      </c>
      <c r="D13" s="203">
        <v>5160085</v>
      </c>
      <c r="E13" s="203">
        <v>5461016</v>
      </c>
      <c r="F13" s="204">
        <v>5.8319000559099274</v>
      </c>
    </row>
    <row r="14" spans="1:14" ht="15.6" customHeight="1">
      <c r="A14" s="202" t="s">
        <v>148</v>
      </c>
      <c r="B14" s="203">
        <v>5822167</v>
      </c>
      <c r="C14" s="203">
        <v>5816420</v>
      </c>
      <c r="D14" s="203">
        <v>22342187</v>
      </c>
      <c r="E14" s="203">
        <v>22031641</v>
      </c>
      <c r="F14" s="204">
        <v>-1.38995345442234</v>
      </c>
    </row>
    <row r="15" spans="1:14" ht="15.6" customHeight="1">
      <c r="A15" s="202" t="s">
        <v>145</v>
      </c>
      <c r="B15" s="203">
        <v>3062135</v>
      </c>
      <c r="C15" s="203">
        <v>2727974</v>
      </c>
      <c r="D15" s="203">
        <v>11520739</v>
      </c>
      <c r="E15" s="203">
        <v>10881929</v>
      </c>
      <c r="F15" s="204">
        <v>-5.544869994884877</v>
      </c>
    </row>
    <row r="16" spans="1:14" ht="15.6" customHeight="1">
      <c r="A16" s="202" t="s">
        <v>144</v>
      </c>
      <c r="B16" s="203">
        <v>3109631</v>
      </c>
      <c r="C16" s="203">
        <v>2535569</v>
      </c>
      <c r="D16" s="203">
        <v>12394768</v>
      </c>
      <c r="E16" s="203">
        <v>11232106</v>
      </c>
      <c r="F16" s="204">
        <v>-9.3802643179767529</v>
      </c>
      <c r="G16" s="15"/>
    </row>
    <row r="17" spans="1:7" ht="15.6" customHeight="1">
      <c r="A17" s="202" t="s">
        <v>150</v>
      </c>
      <c r="B17" s="203">
        <v>1627005</v>
      </c>
      <c r="C17" s="203">
        <v>1515100</v>
      </c>
      <c r="D17" s="203">
        <v>5511607</v>
      </c>
      <c r="E17" s="203">
        <v>5936244</v>
      </c>
      <c r="F17" s="204">
        <v>7.7044136129444629</v>
      </c>
      <c r="G17" s="16"/>
    </row>
    <row r="18" spans="1:7" ht="15.6" customHeight="1">
      <c r="A18" s="202" t="s">
        <v>147</v>
      </c>
      <c r="B18" s="203">
        <v>68457</v>
      </c>
      <c r="C18" s="203">
        <v>109216</v>
      </c>
      <c r="D18" s="203">
        <v>345797</v>
      </c>
      <c r="E18" s="203">
        <v>432895</v>
      </c>
      <c r="F18" s="204">
        <v>25.187610071805139</v>
      </c>
    </row>
    <row r="19" spans="1:7" ht="15.6" customHeight="1">
      <c r="A19" s="202" t="s">
        <v>143</v>
      </c>
      <c r="B19" s="203">
        <v>549703</v>
      </c>
      <c r="C19" s="203">
        <v>680103</v>
      </c>
      <c r="D19" s="203">
        <v>2322822</v>
      </c>
      <c r="E19" s="203">
        <v>2127804</v>
      </c>
      <c r="F19" s="204">
        <v>-8.3957358764468353</v>
      </c>
    </row>
    <row r="20" spans="1:7" ht="15.6" customHeight="1">
      <c r="A20" s="202" t="s">
        <v>142</v>
      </c>
      <c r="B20" s="203">
        <v>1304326</v>
      </c>
      <c r="C20" s="203">
        <v>1695556</v>
      </c>
      <c r="D20" s="203">
        <v>4917267</v>
      </c>
      <c r="E20" s="203">
        <v>5816916</v>
      </c>
      <c r="F20" s="204">
        <v>18.295711825288318</v>
      </c>
    </row>
    <row r="21" spans="1:7" ht="15.6" customHeight="1">
      <c r="A21" s="202" t="s">
        <v>149</v>
      </c>
      <c r="B21" s="203">
        <v>2905453</v>
      </c>
      <c r="C21" s="203">
        <v>2516655</v>
      </c>
      <c r="D21" s="203">
        <v>10677059</v>
      </c>
      <c r="E21" s="203">
        <v>9531346</v>
      </c>
      <c r="F21" s="204">
        <v>-10.730604747992871</v>
      </c>
    </row>
    <row r="22" spans="1:7" ht="15.6" customHeight="1">
      <c r="A22" s="202" t="s">
        <v>146</v>
      </c>
      <c r="B22" s="203">
        <v>2363528</v>
      </c>
      <c r="C22" s="203">
        <v>2622548</v>
      </c>
      <c r="D22" s="203">
        <v>9275255</v>
      </c>
      <c r="E22" s="203">
        <v>10732059</v>
      </c>
      <c r="F22" s="204">
        <v>15.70634985237602</v>
      </c>
    </row>
    <row r="23" spans="1:7" ht="15.6" customHeight="1">
      <c r="A23" s="202" t="s">
        <v>165</v>
      </c>
      <c r="B23" s="203">
        <v>490851</v>
      </c>
      <c r="C23" s="203">
        <v>430491</v>
      </c>
      <c r="D23" s="203">
        <v>1285218</v>
      </c>
      <c r="E23" s="203">
        <v>1708278</v>
      </c>
      <c r="F23" s="204">
        <v>32.91737277255686</v>
      </c>
    </row>
    <row r="24" spans="1:7" ht="15.6" customHeight="1">
      <c r="A24" s="202" t="s">
        <v>141</v>
      </c>
      <c r="B24" s="203">
        <v>201349</v>
      </c>
      <c r="C24" s="203">
        <v>157674</v>
      </c>
      <c r="D24" s="203">
        <v>786274</v>
      </c>
      <c r="E24" s="203">
        <v>740375</v>
      </c>
      <c r="F24" s="204">
        <v>-5.8375324632380057</v>
      </c>
    </row>
    <row r="25" spans="1:7" ht="15.6" customHeight="1">
      <c r="A25" s="202" t="s">
        <v>140</v>
      </c>
      <c r="B25" s="203">
        <v>44938</v>
      </c>
      <c r="C25" s="203">
        <v>44163</v>
      </c>
      <c r="D25" s="203">
        <v>170010</v>
      </c>
      <c r="E25" s="203">
        <v>175067</v>
      </c>
      <c r="F25" s="204">
        <v>2.9745309099464809</v>
      </c>
    </row>
    <row r="26" spans="1:7" ht="15.6" customHeight="1">
      <c r="A26" s="202" t="s">
        <v>152</v>
      </c>
      <c r="B26" s="203">
        <v>219956</v>
      </c>
      <c r="C26" s="203">
        <v>287658</v>
      </c>
      <c r="D26" s="203">
        <v>940724</v>
      </c>
      <c r="E26" s="203">
        <v>942216</v>
      </c>
      <c r="F26" s="204">
        <v>0.15860124754975399</v>
      </c>
    </row>
    <row r="27" spans="1:7" ht="15.6" customHeight="1">
      <c r="A27" s="202" t="s">
        <v>173</v>
      </c>
      <c r="B27" s="203">
        <v>278231</v>
      </c>
      <c r="C27" s="203">
        <v>258422</v>
      </c>
      <c r="D27" s="203">
        <v>1105152</v>
      </c>
      <c r="E27" s="203">
        <v>1113181</v>
      </c>
      <c r="F27" s="204">
        <v>0.72650639911975645</v>
      </c>
    </row>
    <row r="28" spans="1:7" ht="15.6" customHeight="1">
      <c r="A28" s="202" t="s">
        <v>177</v>
      </c>
      <c r="B28" s="203">
        <v>1328212</v>
      </c>
      <c r="C28" s="203">
        <v>1121499</v>
      </c>
      <c r="D28" s="203">
        <v>4406962</v>
      </c>
      <c r="E28" s="203">
        <v>4728909</v>
      </c>
      <c r="F28" s="204">
        <v>7.3054181088922547</v>
      </c>
    </row>
    <row r="29" spans="1:7" ht="15.6" customHeight="1">
      <c r="A29" s="202" t="s">
        <v>178</v>
      </c>
      <c r="B29" s="203">
        <v>564072</v>
      </c>
      <c r="C29" s="203">
        <v>516259</v>
      </c>
      <c r="D29" s="203">
        <v>2410463</v>
      </c>
      <c r="E29" s="203">
        <v>2253600</v>
      </c>
      <c r="F29" s="204">
        <v>-6.5075879613169718</v>
      </c>
    </row>
    <row r="30" spans="1:7" ht="15.6" customHeight="1">
      <c r="A30" s="202" t="s">
        <v>179</v>
      </c>
      <c r="B30" s="203">
        <v>375460</v>
      </c>
      <c r="C30" s="203">
        <v>352438</v>
      </c>
      <c r="D30" s="203">
        <v>1390457</v>
      </c>
      <c r="E30" s="203">
        <v>1427581</v>
      </c>
      <c r="F30" s="204">
        <v>2.6699135607933191</v>
      </c>
    </row>
    <row r="31" spans="1:7" ht="15.6" customHeight="1">
      <c r="A31" s="202" t="s">
        <v>180</v>
      </c>
      <c r="B31" s="203">
        <v>2445553</v>
      </c>
      <c r="C31" s="203">
        <v>2760102</v>
      </c>
      <c r="D31" s="203">
        <v>10592866</v>
      </c>
      <c r="E31" s="203">
        <v>9841586</v>
      </c>
      <c r="F31" s="204">
        <v>-7.0923204352816356</v>
      </c>
    </row>
    <row r="32" spans="1:7" ht="15.6" customHeight="1">
      <c r="A32" s="202" t="s">
        <v>181</v>
      </c>
      <c r="B32" s="203">
        <v>6857733</v>
      </c>
      <c r="C32" s="203">
        <v>7207774</v>
      </c>
      <c r="D32" s="203">
        <v>26200620</v>
      </c>
      <c r="E32" s="203">
        <v>26290248</v>
      </c>
      <c r="F32" s="204">
        <v>0.34208350794752113</v>
      </c>
    </row>
    <row r="33" spans="1:6" ht="15.6" customHeight="1">
      <c r="A33" s="202" t="s">
        <v>182</v>
      </c>
      <c r="B33" s="203">
        <v>477784</v>
      </c>
      <c r="C33" s="203">
        <v>447119</v>
      </c>
      <c r="D33" s="203">
        <v>1669843</v>
      </c>
      <c r="E33" s="203">
        <v>1649717</v>
      </c>
      <c r="F33" s="204">
        <v>-1.20526300975601</v>
      </c>
    </row>
    <row r="34" spans="1:6" ht="15.6" customHeight="1">
      <c r="A34" s="202" t="s">
        <v>183</v>
      </c>
      <c r="B34" s="203">
        <v>153025</v>
      </c>
      <c r="C34" s="203">
        <v>124523</v>
      </c>
      <c r="D34" s="203">
        <v>480037</v>
      </c>
      <c r="E34" s="203">
        <v>481155</v>
      </c>
      <c r="F34" s="204">
        <v>0.23289871405745541</v>
      </c>
    </row>
    <row r="35" spans="1:6" ht="15.6" customHeight="1">
      <c r="A35" s="170" t="s">
        <v>153</v>
      </c>
      <c r="B35" s="192">
        <f>SUM(B7:B34)</f>
        <v>47585497</v>
      </c>
      <c r="C35" s="192">
        <f>SUM(C7:C34)</f>
        <v>46311897</v>
      </c>
      <c r="D35" s="90">
        <f>SUM(D7:D34)</f>
        <v>180108257</v>
      </c>
      <c r="E35" s="92">
        <f>SUM(E7:E34)</f>
        <v>177558825</v>
      </c>
      <c r="F35" s="154">
        <f>E35*100/D35-100</f>
        <v>-1.4154997902178366</v>
      </c>
    </row>
    <row r="36" spans="1:6" ht="15.6" customHeight="1">
      <c r="A36" s="87" t="s">
        <v>52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65" priority="2">
      <formula>MOD(ROW(),2)=0</formula>
    </cfRule>
  </conditionalFormatting>
  <conditionalFormatting sqref="F7:F35">
    <cfRule type="expression" dxfId="6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853CF0-CE53-4A14-8291-DE321D68116B}">
  <sheetPr codeName="Hoja8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46" t="s">
        <v>55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1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1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1023337</v>
      </c>
      <c r="C7" s="203">
        <v>795980</v>
      </c>
      <c r="D7" s="203">
        <v>3353732</v>
      </c>
      <c r="E7" s="203">
        <v>2968094</v>
      </c>
      <c r="F7" s="204">
        <v>-11.498772114170119</v>
      </c>
      <c r="G7" s="51"/>
    </row>
    <row r="8" spans="1:14" ht="15.6" customHeight="1">
      <c r="A8" s="202" t="s">
        <v>11</v>
      </c>
      <c r="B8" s="203">
        <v>2203</v>
      </c>
      <c r="C8" s="203">
        <v>7505</v>
      </c>
      <c r="D8" s="203">
        <v>22109</v>
      </c>
      <c r="E8" s="203">
        <v>17039</v>
      </c>
      <c r="F8" s="204">
        <v>-22.9318377131485</v>
      </c>
      <c r="G8" s="20"/>
    </row>
    <row r="9" spans="1:14" ht="15.6" customHeight="1">
      <c r="A9" s="202" t="s">
        <v>8</v>
      </c>
      <c r="B9" s="203">
        <v>18288</v>
      </c>
      <c r="C9" s="203">
        <v>0</v>
      </c>
      <c r="D9" s="203">
        <v>63268</v>
      </c>
      <c r="E9" s="203">
        <v>26263</v>
      </c>
      <c r="F9" s="204">
        <v>-58.489283682114191</v>
      </c>
      <c r="G9" s="20"/>
    </row>
    <row r="10" spans="1:14" ht="15.6" customHeight="1">
      <c r="A10" s="202" t="s">
        <v>10</v>
      </c>
      <c r="B10" s="203">
        <v>74314</v>
      </c>
      <c r="C10" s="203">
        <v>71466</v>
      </c>
      <c r="D10" s="203">
        <v>220694</v>
      </c>
      <c r="E10" s="203">
        <v>214278</v>
      </c>
      <c r="F10" s="204">
        <v>-2.907192764642446</v>
      </c>
    </row>
    <row r="11" spans="1:14" ht="15.6" customHeight="1">
      <c r="A11" s="202" t="s">
        <v>9</v>
      </c>
      <c r="B11" s="203">
        <v>2449308</v>
      </c>
      <c r="C11" s="203">
        <v>2408742</v>
      </c>
      <c r="D11" s="203">
        <v>10107526</v>
      </c>
      <c r="E11" s="203">
        <v>9638815</v>
      </c>
      <c r="F11" s="204">
        <v>-4.6372475321854267</v>
      </c>
    </row>
    <row r="12" spans="1:14" ht="15.6" customHeight="1">
      <c r="A12" s="202" t="s">
        <v>6</v>
      </c>
      <c r="B12" s="203">
        <v>47739</v>
      </c>
      <c r="C12" s="203">
        <v>93211</v>
      </c>
      <c r="D12" s="203">
        <v>168455</v>
      </c>
      <c r="E12" s="203">
        <v>244622</v>
      </c>
      <c r="F12" s="204">
        <v>45.215042592977341</v>
      </c>
    </row>
    <row r="13" spans="1:14" ht="15.6" customHeight="1">
      <c r="A13" s="202" t="s">
        <v>175</v>
      </c>
      <c r="B13" s="203">
        <v>111202</v>
      </c>
      <c r="C13" s="203">
        <v>110446</v>
      </c>
      <c r="D13" s="203">
        <v>418512</v>
      </c>
      <c r="E13" s="203">
        <v>442992</v>
      </c>
      <c r="F13" s="204">
        <v>5.8492946438811799</v>
      </c>
    </row>
    <row r="14" spans="1:14" ht="15.6" customHeight="1">
      <c r="A14" s="202" t="s">
        <v>148</v>
      </c>
      <c r="B14" s="203">
        <v>1049638</v>
      </c>
      <c r="C14" s="203">
        <v>1709048</v>
      </c>
      <c r="D14" s="203">
        <v>4021258</v>
      </c>
      <c r="E14" s="203">
        <v>4903687</v>
      </c>
      <c r="F14" s="204">
        <v>21.944103064264969</v>
      </c>
    </row>
    <row r="15" spans="1:14" ht="15.6" customHeight="1">
      <c r="A15" s="202" t="s">
        <v>145</v>
      </c>
      <c r="B15" s="203">
        <v>1896200</v>
      </c>
      <c r="C15" s="203">
        <v>1777482</v>
      </c>
      <c r="D15" s="203">
        <v>7612275</v>
      </c>
      <c r="E15" s="203">
        <v>6826822</v>
      </c>
      <c r="F15" s="204">
        <v>-10.318242575314221</v>
      </c>
    </row>
    <row r="16" spans="1:14" ht="15.6" customHeight="1">
      <c r="A16" s="202" t="s">
        <v>144</v>
      </c>
      <c r="B16" s="203">
        <v>2360266</v>
      </c>
      <c r="C16" s="203">
        <v>1996129</v>
      </c>
      <c r="D16" s="203">
        <v>9168185</v>
      </c>
      <c r="E16" s="203">
        <v>8530432</v>
      </c>
      <c r="F16" s="204">
        <v>-6.956153262614138</v>
      </c>
      <c r="G16" s="15"/>
    </row>
    <row r="17" spans="1:7" ht="15.6" customHeight="1">
      <c r="A17" s="202" t="s">
        <v>150</v>
      </c>
      <c r="B17" s="203">
        <v>744601</v>
      </c>
      <c r="C17" s="203">
        <v>748790</v>
      </c>
      <c r="D17" s="203">
        <v>2940277</v>
      </c>
      <c r="E17" s="203">
        <v>3007870</v>
      </c>
      <c r="F17" s="204">
        <v>2.2988650389062002</v>
      </c>
      <c r="G17" s="16"/>
    </row>
    <row r="18" spans="1:7" ht="15.6" customHeight="1">
      <c r="A18" s="202" t="s">
        <v>147</v>
      </c>
      <c r="B18" s="203">
        <v>21761</v>
      </c>
      <c r="C18" s="203">
        <v>63691</v>
      </c>
      <c r="D18" s="203">
        <v>160656</v>
      </c>
      <c r="E18" s="203">
        <v>215951</v>
      </c>
      <c r="F18" s="204">
        <v>34.418260133452833</v>
      </c>
    </row>
    <row r="19" spans="1:7" ht="15.6" customHeight="1">
      <c r="A19" s="202" t="s">
        <v>143</v>
      </c>
      <c r="B19" s="203">
        <v>175605</v>
      </c>
      <c r="C19" s="203">
        <v>229334</v>
      </c>
      <c r="D19" s="203">
        <v>660647</v>
      </c>
      <c r="E19" s="203">
        <v>759903</v>
      </c>
      <c r="F19" s="204">
        <v>15.024059747489961</v>
      </c>
    </row>
    <row r="20" spans="1:7" ht="15.6" customHeight="1">
      <c r="A20" s="202" t="s">
        <v>142</v>
      </c>
      <c r="B20" s="203">
        <v>166606</v>
      </c>
      <c r="C20" s="203">
        <v>140157</v>
      </c>
      <c r="D20" s="203">
        <v>511307</v>
      </c>
      <c r="E20" s="203">
        <v>541187</v>
      </c>
      <c r="F20" s="204">
        <v>5.8438472385474816</v>
      </c>
    </row>
    <row r="21" spans="1:7" ht="15.6" customHeight="1">
      <c r="A21" s="202" t="s">
        <v>149</v>
      </c>
      <c r="B21" s="203">
        <v>2225938</v>
      </c>
      <c r="C21" s="203">
        <v>1924135</v>
      </c>
      <c r="D21" s="203">
        <v>8327795</v>
      </c>
      <c r="E21" s="203">
        <v>7281251</v>
      </c>
      <c r="F21" s="204">
        <v>-12.56687994841371</v>
      </c>
    </row>
    <row r="22" spans="1:7" ht="15.6" customHeight="1">
      <c r="A22" s="202" t="s">
        <v>146</v>
      </c>
      <c r="B22" s="203">
        <v>658836</v>
      </c>
      <c r="C22" s="203">
        <v>925305</v>
      </c>
      <c r="D22" s="203">
        <v>2696699</v>
      </c>
      <c r="E22" s="203">
        <v>3465546</v>
      </c>
      <c r="F22" s="204">
        <v>28.51067175090731</v>
      </c>
    </row>
    <row r="23" spans="1:7" ht="15.6" customHeight="1">
      <c r="A23" s="202" t="s">
        <v>165</v>
      </c>
      <c r="B23" s="203">
        <v>18072</v>
      </c>
      <c r="C23" s="203">
        <v>3656</v>
      </c>
      <c r="D23" s="203">
        <v>47649</v>
      </c>
      <c r="E23" s="203">
        <v>38044</v>
      </c>
      <c r="F23" s="204">
        <v>-20.157820730760349</v>
      </c>
    </row>
    <row r="24" spans="1:7" ht="15.6" customHeight="1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>
      <c r="A25" s="202" t="s">
        <v>140</v>
      </c>
      <c r="B25" s="203">
        <v>3853</v>
      </c>
      <c r="C25" s="203">
        <v>6662</v>
      </c>
      <c r="D25" s="203">
        <v>20851</v>
      </c>
      <c r="E25" s="203">
        <v>21196</v>
      </c>
      <c r="F25" s="204">
        <v>1.6545969018272471</v>
      </c>
    </row>
    <row r="26" spans="1:7" ht="15.6" customHeight="1">
      <c r="A26" s="202" t="s">
        <v>152</v>
      </c>
      <c r="B26" s="203">
        <v>101017</v>
      </c>
      <c r="C26" s="203">
        <v>113916</v>
      </c>
      <c r="D26" s="203">
        <v>443108</v>
      </c>
      <c r="E26" s="203">
        <v>425601</v>
      </c>
      <c r="F26" s="204">
        <v>-3.9509555232584441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544183</v>
      </c>
      <c r="C28" s="203">
        <v>285912</v>
      </c>
      <c r="D28" s="203">
        <v>1411364</v>
      </c>
      <c r="E28" s="203">
        <v>1194628</v>
      </c>
      <c r="F28" s="204">
        <v>-15.356492017651011</v>
      </c>
    </row>
    <row r="29" spans="1:7" ht="15.6" customHeight="1">
      <c r="A29" s="202" t="s">
        <v>178</v>
      </c>
      <c r="B29" s="203">
        <v>10518</v>
      </c>
      <c r="C29" s="203">
        <v>13793</v>
      </c>
      <c r="D29" s="203">
        <v>62856</v>
      </c>
      <c r="E29" s="203">
        <v>69257</v>
      </c>
      <c r="F29" s="204">
        <v>10.183594247168131</v>
      </c>
    </row>
    <row r="30" spans="1:7" ht="15.6" customHeight="1">
      <c r="A30" s="202" t="s">
        <v>179</v>
      </c>
      <c r="B30" s="203">
        <v>62737</v>
      </c>
      <c r="C30" s="203">
        <v>44552</v>
      </c>
      <c r="D30" s="203">
        <v>194015</v>
      </c>
      <c r="E30" s="203">
        <v>138473</v>
      </c>
      <c r="F30" s="204">
        <v>-28.627683426539178</v>
      </c>
    </row>
    <row r="31" spans="1:7" ht="15.6" customHeight="1">
      <c r="A31" s="202" t="s">
        <v>180</v>
      </c>
      <c r="B31" s="203">
        <v>1746810</v>
      </c>
      <c r="C31" s="203">
        <v>1913104</v>
      </c>
      <c r="D31" s="203">
        <v>6865551</v>
      </c>
      <c r="E31" s="203">
        <v>6373058</v>
      </c>
      <c r="F31" s="204">
        <v>-7.1733936576976873</v>
      </c>
    </row>
    <row r="32" spans="1:7" ht="15.6" customHeight="1">
      <c r="A32" s="202" t="s">
        <v>181</v>
      </c>
      <c r="B32" s="203">
        <v>247328</v>
      </c>
      <c r="C32" s="203">
        <v>285298</v>
      </c>
      <c r="D32" s="203">
        <v>1250289</v>
      </c>
      <c r="E32" s="203">
        <v>1231935</v>
      </c>
      <c r="F32" s="204">
        <v>-1.467980602884609</v>
      </c>
    </row>
    <row r="33" spans="1:6" ht="15.6" customHeight="1">
      <c r="A33" s="202" t="s">
        <v>182</v>
      </c>
      <c r="B33" s="203">
        <v>3000</v>
      </c>
      <c r="C33" s="203">
        <v>3449</v>
      </c>
      <c r="D33" s="203">
        <v>9000</v>
      </c>
      <c r="E33" s="203">
        <v>6435</v>
      </c>
      <c r="F33" s="204">
        <v>-28.5</v>
      </c>
    </row>
    <row r="34" spans="1:6" ht="15.6" customHeight="1">
      <c r="A34" s="202" t="s">
        <v>183</v>
      </c>
      <c r="B34" s="203">
        <v>48920</v>
      </c>
      <c r="C34" s="203">
        <v>42875</v>
      </c>
      <c r="D34" s="203">
        <v>103803</v>
      </c>
      <c r="E34" s="203">
        <v>111520</v>
      </c>
      <c r="F34" s="204">
        <v>7.434274539271498</v>
      </c>
    </row>
    <row r="35" spans="1:6" ht="15.6" customHeight="1">
      <c r="A35" s="170" t="s">
        <v>153</v>
      </c>
      <c r="B35" s="90">
        <f>SUM(B7:B34)</f>
        <v>15812280</v>
      </c>
      <c r="C35" s="91">
        <f>SUM(C7:C34)</f>
        <v>15714638</v>
      </c>
      <c r="D35" s="90">
        <f>SUM(D7:D34)</f>
        <v>60861881</v>
      </c>
      <c r="E35" s="92">
        <f>SUM(E7:E34)</f>
        <v>58694899</v>
      </c>
      <c r="F35" s="154">
        <f>E35*100/D35-100</f>
        <v>-3.5604913361123351</v>
      </c>
    </row>
    <row r="36" spans="1:6" ht="15.6" customHeight="1">
      <c r="A36" s="87" t="s">
        <v>56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63" priority="2">
      <formula>MOD(ROW(),2)=0</formula>
    </cfRule>
  </conditionalFormatting>
  <conditionalFormatting sqref="F7:F35">
    <cfRule type="expression" dxfId="6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98E93E-13D6-40EE-B38A-D1DECF0BAE18}">
  <sheetPr codeName="Hoja9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46" t="s">
        <v>57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439120</v>
      </c>
      <c r="C7" s="203">
        <v>290760</v>
      </c>
      <c r="D7" s="203">
        <v>1412407</v>
      </c>
      <c r="E7" s="203">
        <v>1275894</v>
      </c>
      <c r="F7" s="204">
        <v>-9.6652735365939151</v>
      </c>
      <c r="G7" s="51"/>
    </row>
    <row r="8" spans="1:14" ht="15.6" customHeight="1">
      <c r="A8" s="202" t="s">
        <v>11</v>
      </c>
      <c r="B8" s="203">
        <v>193671</v>
      </c>
      <c r="C8" s="203">
        <v>109853</v>
      </c>
      <c r="D8" s="203">
        <v>699307</v>
      </c>
      <c r="E8" s="203">
        <v>427742</v>
      </c>
      <c r="F8" s="204">
        <v>-38.833445110659547</v>
      </c>
      <c r="G8" s="20"/>
    </row>
    <row r="9" spans="1:14" ht="15.6" customHeight="1">
      <c r="A9" s="202" t="s">
        <v>8</v>
      </c>
      <c r="B9" s="203">
        <v>405453</v>
      </c>
      <c r="C9" s="203">
        <v>376463</v>
      </c>
      <c r="D9" s="203">
        <v>1111422</v>
      </c>
      <c r="E9" s="203">
        <v>1291868</v>
      </c>
      <c r="F9" s="204">
        <v>16.235597279881091</v>
      </c>
      <c r="G9" s="20"/>
    </row>
    <row r="10" spans="1:14" ht="15.6" customHeight="1">
      <c r="A10" s="202" t="s">
        <v>10</v>
      </c>
      <c r="B10" s="203">
        <v>249775</v>
      </c>
      <c r="C10" s="203">
        <v>151006</v>
      </c>
      <c r="D10" s="203">
        <v>792165</v>
      </c>
      <c r="E10" s="203">
        <v>819820</v>
      </c>
      <c r="F10" s="204">
        <v>3.491065623954611</v>
      </c>
    </row>
    <row r="11" spans="1:14" ht="15.6" customHeight="1">
      <c r="A11" s="202" t="s">
        <v>9</v>
      </c>
      <c r="B11" s="203">
        <v>2314</v>
      </c>
      <c r="C11" s="203">
        <v>30579</v>
      </c>
      <c r="D11" s="203">
        <v>68910</v>
      </c>
      <c r="E11" s="203">
        <v>121520</v>
      </c>
      <c r="F11" s="204">
        <v>76.345958496589759</v>
      </c>
    </row>
    <row r="12" spans="1:14" ht="15.6" customHeight="1">
      <c r="A12" s="202" t="s">
        <v>6</v>
      </c>
      <c r="B12" s="203">
        <v>152369</v>
      </c>
      <c r="C12" s="203">
        <v>158853</v>
      </c>
      <c r="D12" s="203">
        <v>617039</v>
      </c>
      <c r="E12" s="203">
        <v>630544</v>
      </c>
      <c r="F12" s="204">
        <v>2.188678511406891</v>
      </c>
    </row>
    <row r="13" spans="1:14" ht="15.6" customHeight="1">
      <c r="A13" s="202" t="s">
        <v>175</v>
      </c>
      <c r="B13" s="203">
        <v>35730</v>
      </c>
      <c r="C13" s="203">
        <v>23226</v>
      </c>
      <c r="D13" s="203">
        <v>116428</v>
      </c>
      <c r="E13" s="203">
        <v>118431</v>
      </c>
      <c r="F13" s="204">
        <v>1.720376541725358</v>
      </c>
    </row>
    <row r="14" spans="1:14" ht="15.6" customHeight="1">
      <c r="A14" s="202" t="s">
        <v>148</v>
      </c>
      <c r="B14" s="203">
        <v>314063</v>
      </c>
      <c r="C14" s="203">
        <v>244672</v>
      </c>
      <c r="D14" s="203">
        <v>1396997</v>
      </c>
      <c r="E14" s="203">
        <v>1235461</v>
      </c>
      <c r="F14" s="204">
        <v>-11.563088539202299</v>
      </c>
    </row>
    <row r="15" spans="1:14" ht="15.6" customHeight="1">
      <c r="A15" s="202" t="s">
        <v>145</v>
      </c>
      <c r="B15" s="203">
        <v>416388</v>
      </c>
      <c r="C15" s="203">
        <v>341722</v>
      </c>
      <c r="D15" s="203">
        <v>1253486</v>
      </c>
      <c r="E15" s="203">
        <v>1437802</v>
      </c>
      <c r="F15" s="204">
        <v>14.704272724226691</v>
      </c>
    </row>
    <row r="16" spans="1:14" ht="15.6" customHeight="1">
      <c r="A16" s="202" t="s">
        <v>144</v>
      </c>
      <c r="B16" s="203">
        <v>647973</v>
      </c>
      <c r="C16" s="203">
        <v>470706</v>
      </c>
      <c r="D16" s="203">
        <v>2925668</v>
      </c>
      <c r="E16" s="203">
        <v>2402166</v>
      </c>
      <c r="F16" s="204">
        <v>-17.893417845087001</v>
      </c>
      <c r="G16" s="15"/>
    </row>
    <row r="17" spans="1:7" ht="15.6" customHeight="1">
      <c r="A17" s="202" t="s">
        <v>150</v>
      </c>
      <c r="B17" s="203">
        <v>799387</v>
      </c>
      <c r="C17" s="203">
        <v>646294</v>
      </c>
      <c r="D17" s="203">
        <v>2241146</v>
      </c>
      <c r="E17" s="203">
        <v>2508846</v>
      </c>
      <c r="F17" s="204">
        <v>11.94478182144314</v>
      </c>
      <c r="G17" s="16"/>
    </row>
    <row r="18" spans="1:7" ht="15.6" customHeight="1">
      <c r="A18" s="202" t="s">
        <v>147</v>
      </c>
      <c r="B18" s="203">
        <v>26</v>
      </c>
      <c r="C18" s="203">
        <v>0</v>
      </c>
      <c r="D18" s="203">
        <v>1426</v>
      </c>
      <c r="E18" s="203">
        <v>2700</v>
      </c>
      <c r="F18" s="204">
        <v>89.340813464235623</v>
      </c>
    </row>
    <row r="19" spans="1:7" ht="15.6" customHeight="1">
      <c r="A19" s="202" t="s">
        <v>143</v>
      </c>
      <c r="B19" s="203">
        <v>301018</v>
      </c>
      <c r="C19" s="203">
        <v>301975</v>
      </c>
      <c r="D19" s="203">
        <v>1426556</v>
      </c>
      <c r="E19" s="203">
        <v>1058908</v>
      </c>
      <c r="F19" s="204">
        <v>-25.771718740799511</v>
      </c>
    </row>
    <row r="20" spans="1:7" ht="15.6" customHeight="1">
      <c r="A20" s="202" t="s">
        <v>142</v>
      </c>
      <c r="B20" s="203">
        <v>972529</v>
      </c>
      <c r="C20" s="203">
        <v>1415796</v>
      </c>
      <c r="D20" s="203">
        <v>3746262</v>
      </c>
      <c r="E20" s="203">
        <v>4754749</v>
      </c>
      <c r="F20" s="204">
        <v>26.919820343585162</v>
      </c>
    </row>
    <row r="21" spans="1:7" ht="15.6" customHeight="1">
      <c r="A21" s="202" t="s">
        <v>149</v>
      </c>
      <c r="B21" s="203">
        <v>503393</v>
      </c>
      <c r="C21" s="203">
        <v>413013</v>
      </c>
      <c r="D21" s="203">
        <v>1726049</v>
      </c>
      <c r="E21" s="203">
        <v>1701304</v>
      </c>
      <c r="F21" s="204">
        <v>-1.4336209458711831</v>
      </c>
    </row>
    <row r="22" spans="1:7" ht="15.6" customHeight="1">
      <c r="A22" s="202" t="s">
        <v>146</v>
      </c>
      <c r="B22" s="203">
        <v>43494</v>
      </c>
      <c r="C22" s="203">
        <v>35215</v>
      </c>
      <c r="D22" s="203">
        <v>122110</v>
      </c>
      <c r="E22" s="203">
        <v>146607</v>
      </c>
      <c r="F22" s="204">
        <v>20.061420031119479</v>
      </c>
    </row>
    <row r="23" spans="1:7" ht="15.6" customHeight="1">
      <c r="A23" s="202" t="s">
        <v>165</v>
      </c>
      <c r="B23" s="203">
        <v>130782</v>
      </c>
      <c r="C23" s="203">
        <v>57479</v>
      </c>
      <c r="D23" s="203">
        <v>540094</v>
      </c>
      <c r="E23" s="203">
        <v>354996</v>
      </c>
      <c r="F23" s="204">
        <v>-34.271441637937102</v>
      </c>
    </row>
    <row r="24" spans="1:7" ht="15.6" customHeight="1">
      <c r="A24" s="202" t="s">
        <v>141</v>
      </c>
      <c r="B24" s="203">
        <v>81642</v>
      </c>
      <c r="C24" s="203">
        <v>64106</v>
      </c>
      <c r="D24" s="203">
        <v>405704</v>
      </c>
      <c r="E24" s="203">
        <v>380907</v>
      </c>
      <c r="F24" s="204">
        <v>-6.1120915741525863</v>
      </c>
    </row>
    <row r="25" spans="1:7" ht="15.6" customHeight="1">
      <c r="A25" s="202" t="s">
        <v>140</v>
      </c>
      <c r="B25" s="203">
        <v>0</v>
      </c>
      <c r="C25" s="203">
        <v>3600</v>
      </c>
      <c r="D25" s="203">
        <v>0</v>
      </c>
      <c r="E25" s="203">
        <v>3600</v>
      </c>
      <c r="F25" s="204" t="s">
        <v>151</v>
      </c>
    </row>
    <row r="26" spans="1:7" ht="15.6" customHeight="1">
      <c r="A26" s="202" t="s">
        <v>152</v>
      </c>
      <c r="B26" s="203">
        <v>58578</v>
      </c>
      <c r="C26" s="203">
        <v>102800</v>
      </c>
      <c r="D26" s="203">
        <v>284204</v>
      </c>
      <c r="E26" s="203">
        <v>250844</v>
      </c>
      <c r="F26" s="204">
        <v>-11.738047318123609</v>
      </c>
    </row>
    <row r="27" spans="1:7" ht="15.6" customHeight="1">
      <c r="A27" s="202" t="s">
        <v>173</v>
      </c>
      <c r="B27" s="203">
        <v>64008</v>
      </c>
      <c r="C27" s="203">
        <v>66688</v>
      </c>
      <c r="D27" s="203">
        <v>255104</v>
      </c>
      <c r="E27" s="203">
        <v>342845</v>
      </c>
      <c r="F27" s="204">
        <v>34.394207852483703</v>
      </c>
    </row>
    <row r="28" spans="1:7" ht="15.6" customHeight="1">
      <c r="A28" s="202" t="s">
        <v>177</v>
      </c>
      <c r="B28" s="203">
        <v>10325</v>
      </c>
      <c r="C28" s="203">
        <v>15467</v>
      </c>
      <c r="D28" s="203">
        <v>95066</v>
      </c>
      <c r="E28" s="203">
        <v>130791</v>
      </c>
      <c r="F28" s="204">
        <v>37.579155534050017</v>
      </c>
    </row>
    <row r="29" spans="1:7" ht="15.6" customHeight="1">
      <c r="A29" s="202" t="s">
        <v>178</v>
      </c>
      <c r="B29" s="203">
        <v>247406</v>
      </c>
      <c r="C29" s="203">
        <v>204944</v>
      </c>
      <c r="D29" s="203">
        <v>1160222</v>
      </c>
      <c r="E29" s="203">
        <v>970980</v>
      </c>
      <c r="F29" s="204">
        <v>-16.310843959173329</v>
      </c>
    </row>
    <row r="30" spans="1:7" ht="15.6" customHeight="1">
      <c r="A30" s="202" t="s">
        <v>179</v>
      </c>
      <c r="B30" s="203">
        <v>159153</v>
      </c>
      <c r="C30" s="203">
        <v>161261</v>
      </c>
      <c r="D30" s="203">
        <v>620562</v>
      </c>
      <c r="E30" s="203">
        <v>719104</v>
      </c>
      <c r="F30" s="204">
        <v>15.879476990212099</v>
      </c>
    </row>
    <row r="31" spans="1:7" ht="15.6" customHeight="1">
      <c r="A31" s="202" t="s">
        <v>180</v>
      </c>
      <c r="B31" s="203">
        <v>531797</v>
      </c>
      <c r="C31" s="203">
        <v>683832</v>
      </c>
      <c r="D31" s="203">
        <v>3171640</v>
      </c>
      <c r="E31" s="203">
        <v>2810598</v>
      </c>
      <c r="F31" s="204">
        <v>-11.38344831065316</v>
      </c>
    </row>
    <row r="32" spans="1:7" ht="15.6" customHeight="1">
      <c r="A32" s="202" t="s">
        <v>181</v>
      </c>
      <c r="B32" s="203">
        <v>160373</v>
      </c>
      <c r="C32" s="203">
        <v>205197</v>
      </c>
      <c r="D32" s="203">
        <v>825911</v>
      </c>
      <c r="E32" s="203">
        <v>844924</v>
      </c>
      <c r="F32" s="204">
        <v>2.3020640238476062</v>
      </c>
    </row>
    <row r="33" spans="1:6" ht="15.6" customHeight="1">
      <c r="A33" s="202" t="s">
        <v>182</v>
      </c>
      <c r="B33" s="203">
        <v>27501</v>
      </c>
      <c r="C33" s="203">
        <v>21043</v>
      </c>
      <c r="D33" s="203">
        <v>76352</v>
      </c>
      <c r="E33" s="203">
        <v>86798</v>
      </c>
      <c r="F33" s="204">
        <v>13.68137049455154</v>
      </c>
    </row>
    <row r="34" spans="1:6" ht="15.6" customHeight="1">
      <c r="A34" s="202" t="s">
        <v>183</v>
      </c>
      <c r="B34" s="203">
        <v>41318</v>
      </c>
      <c r="C34" s="203">
        <v>18826</v>
      </c>
      <c r="D34" s="203">
        <v>124775</v>
      </c>
      <c r="E34" s="203">
        <v>111438</v>
      </c>
      <c r="F34" s="204">
        <v>-10.68883991184131</v>
      </c>
    </row>
    <row r="35" spans="1:6" ht="15.6" customHeight="1">
      <c r="A35" s="170" t="s">
        <v>153</v>
      </c>
      <c r="B35" s="90">
        <f>SUM(B7:B34)</f>
        <v>6989586</v>
      </c>
      <c r="C35" s="91">
        <f>SUM(C7:C34)</f>
        <v>6615376</v>
      </c>
      <c r="D35" s="90">
        <f>SUM(D7:D34)</f>
        <v>27217012</v>
      </c>
      <c r="E35" s="92">
        <f>SUM(E7:E34)</f>
        <v>26942187</v>
      </c>
      <c r="F35" s="154">
        <f>E35*100/D35-100</f>
        <v>-1.0097544873772364</v>
      </c>
    </row>
    <row r="36" spans="1:6" ht="15.6" customHeight="1">
      <c r="A36" s="87" t="s">
        <v>56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61" priority="2">
      <formula>MOD(ROW(),2)=0</formula>
    </cfRule>
  </conditionalFormatting>
  <conditionalFormatting sqref="F7:F35">
    <cfRule type="expression" dxfId="6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json>
  <seSettings>
{
  "Settings": [
    {
      "Key": "seAutoReconnect",
      "Value": "true"
    }
  ]
}
</seSettings>
</json>
</file>

<file path=customXml/item2.xml><?xml version="1.0" encoding="utf-8"?>
<json>
  <seTables>
{
  "Settings": [],
  "tables": []
}
</seTables>
</json>
</file>

<file path=customXml/itemProps1.xml><?xml version="1.0" encoding="utf-8"?>
<ds:datastoreItem xmlns:ds="http://schemas.openxmlformats.org/officeDocument/2006/customXml" ds:itemID="{635FB22F-BDB4-4FD1-AFF0-CD2A6598EAEE}">
  <ds:schemaRefs/>
</ds:datastoreItem>
</file>

<file path=customXml/itemProps2.xml><?xml version="1.0" encoding="utf-8"?>
<ds:datastoreItem xmlns:ds="http://schemas.openxmlformats.org/officeDocument/2006/customXml" ds:itemID="{1DF40704-024A-4A26-9DC1-3207D90A6339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44</vt:i4>
      </vt:variant>
    </vt:vector>
  </HeadingPairs>
  <TitlesOfParts>
    <vt:vector size="89" baseType="lpstr">
      <vt:lpstr>Portada</vt:lpstr>
      <vt:lpstr>Cálculo</vt:lpstr>
      <vt:lpstr>Resumen general</vt:lpstr>
      <vt:lpstr>Resumen naturalezas3</vt:lpstr>
      <vt:lpstr>Resumen naturalezas</vt:lpstr>
      <vt:lpstr>Total tráfico</vt:lpstr>
      <vt:lpstr>Total presentación</vt:lpstr>
      <vt:lpstr>Líquidos</vt:lpstr>
      <vt:lpstr>Sólidos</vt:lpstr>
      <vt:lpstr>Mercancía general</vt:lpstr>
      <vt:lpstr>Mercancías contenedores</vt:lpstr>
      <vt:lpstr>Pesca</vt:lpstr>
      <vt:lpstr>Avituallamiento</vt:lpstr>
      <vt:lpstr>Avi. combustibles</vt:lpstr>
      <vt:lpstr>Tráfico interior</vt:lpstr>
      <vt:lpstr>Mercancías tránsito</vt:lpstr>
      <vt:lpstr>Mercan. contene. tránsito</vt:lpstr>
      <vt:lpstr>Ro-Ro</vt:lpstr>
      <vt:lpstr>Ro-Ro UTIS</vt:lpstr>
      <vt:lpstr>TEUS</vt:lpstr>
      <vt:lpstr>TEUS tránsito</vt:lpstr>
      <vt:lpstr>TEUS nacional</vt:lpstr>
      <vt:lpstr>TEUS exterior</vt:lpstr>
      <vt:lpstr>Buques número</vt:lpstr>
      <vt:lpstr>Buques GT</vt:lpstr>
      <vt:lpstr>Cruceros</vt:lpstr>
      <vt:lpstr>Pasajeros total</vt:lpstr>
      <vt:lpstr>Pasajeros regulares</vt:lpstr>
      <vt:lpstr>Pasajeros crucero</vt:lpstr>
      <vt:lpstr>Automóviles régimen pasaje</vt:lpstr>
      <vt:lpstr>Automóviles régimen mercancía</vt:lpstr>
      <vt:lpstr>Portada (2)</vt:lpstr>
      <vt:lpstr>Import total</vt:lpstr>
      <vt:lpstr>Import GL</vt:lpstr>
      <vt:lpstr>Import GS</vt:lpstr>
      <vt:lpstr>Import MG</vt:lpstr>
      <vt:lpstr>Export total</vt:lpstr>
      <vt:lpstr>Export GL</vt:lpstr>
      <vt:lpstr>Export GS</vt:lpstr>
      <vt:lpstr>Export MG</vt:lpstr>
      <vt:lpstr>Portada (3)</vt:lpstr>
      <vt:lpstr>Evolución Mensual (t)</vt:lpstr>
      <vt:lpstr>Evolución Mensual %</vt:lpstr>
      <vt:lpstr>Evolución Interanual (t)</vt:lpstr>
      <vt:lpstr>Evolución Interanual %</vt:lpstr>
      <vt:lpstr>'Automóviles régimen mercancía'!Área_de_impresión</vt:lpstr>
      <vt:lpstr>'Automóviles régimen pasaje'!Área_de_impresión</vt:lpstr>
      <vt:lpstr>'Avi. combustibles'!Área_de_impresión</vt:lpstr>
      <vt:lpstr>Avituallamiento!Área_de_impresión</vt:lpstr>
      <vt:lpstr>'Buques GT'!Área_de_impresión</vt:lpstr>
      <vt:lpstr>'Buques número'!Área_de_impresión</vt:lpstr>
      <vt:lpstr>Cruceros!Área_de_impresión</vt:lpstr>
      <vt:lpstr>'Evolución Interanual %'!Área_de_impresión</vt:lpstr>
      <vt:lpstr>'Evolución Interanual (t)'!Área_de_impresión</vt:lpstr>
      <vt:lpstr>'Evolución Mensual %'!Área_de_impresión</vt:lpstr>
      <vt:lpstr>'Evolución Mensual (t)'!Área_de_impresión</vt:lpstr>
      <vt:lpstr>'Export GL'!Área_de_impresión</vt:lpstr>
      <vt:lpstr>'Export GS'!Área_de_impresión</vt:lpstr>
      <vt:lpstr>'Export MG'!Área_de_impresión</vt:lpstr>
      <vt:lpstr>'Export total'!Área_de_impresión</vt:lpstr>
      <vt:lpstr>'Import GL'!Área_de_impresión</vt:lpstr>
      <vt:lpstr>'Import GS'!Área_de_impresión</vt:lpstr>
      <vt:lpstr>'Import MG'!Área_de_impresión</vt:lpstr>
      <vt:lpstr>'Import total'!Área_de_impresión</vt:lpstr>
      <vt:lpstr>Líquidos!Área_de_impresión</vt:lpstr>
      <vt:lpstr>'Mercan. contene. tránsito'!Área_de_impresión</vt:lpstr>
      <vt:lpstr>'Mercancía general'!Área_de_impresión</vt:lpstr>
      <vt:lpstr>'Mercancías contenedores'!Área_de_impresión</vt:lpstr>
      <vt:lpstr>'Mercancías tránsito'!Área_de_impresión</vt:lpstr>
      <vt:lpstr>'Pasajeros crucero'!Área_de_impresión</vt:lpstr>
      <vt:lpstr>'Pasajeros regulares'!Área_de_impresión</vt:lpstr>
      <vt:lpstr>'Pasajeros total'!Área_de_impresión</vt:lpstr>
      <vt:lpstr>Pesca!Área_de_impresión</vt:lpstr>
      <vt:lpstr>Portada!Área_de_impresión</vt:lpstr>
      <vt:lpstr>'Portada (2)'!Área_de_impresión</vt:lpstr>
      <vt:lpstr>'Portada (3)'!Área_de_impresión</vt:lpstr>
      <vt:lpstr>'Resumen general'!Área_de_impresión</vt:lpstr>
      <vt:lpstr>'Resumen naturalezas'!Área_de_impresión</vt:lpstr>
      <vt:lpstr>'Resumen naturalezas3'!Área_de_impresión</vt:lpstr>
      <vt:lpstr>'Ro-Ro'!Área_de_impresión</vt:lpstr>
      <vt:lpstr>'Ro-Ro UTIS'!Área_de_impresión</vt:lpstr>
      <vt:lpstr>Sólidos!Área_de_impresión</vt:lpstr>
      <vt:lpstr>TEUS!Área_de_impresión</vt:lpstr>
      <vt:lpstr>'TEUS exterior'!Área_de_impresión</vt:lpstr>
      <vt:lpstr>'TEUS nacional'!Área_de_impresión</vt:lpstr>
      <vt:lpstr>'TEUS tránsito'!Área_de_impresión</vt:lpstr>
      <vt:lpstr>'Total presentación'!Área_de_impresión</vt:lpstr>
      <vt:lpstr>'Total tráfico'!Área_de_impresión</vt:lpstr>
      <vt:lpstr>'Tráfico interior'!Área_de_impresión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Raquel Bartolomé Jiménez</dc:creator>
  <cp:keywords/>
  <dc:description/>
  <cp:lastModifiedBy>Raquel Bartolomé Jiménez</cp:lastModifiedBy>
  <cp:lastPrinted>2025-09-23T11:46:43Z</cp:lastPrinted>
  <dcterms:created xsi:type="dcterms:W3CDTF">2014-04-30T10:51:23Z</dcterms:created>
  <dcterms:modified xsi:type="dcterms:W3CDTF">2025-09-23T11:47:11Z</dcterms:modified>
  <cp:category/>
</cp:coreProperties>
</file>