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9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drawings/drawing33.xml" ContentType="application/vnd.openxmlformats-officedocument.drawing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charts/chart29.xml" ContentType="application/vnd.openxmlformats-officedocument.drawingml.chart+xml"/>
  <Override PartName="/xl/theme/themeOverride27.xml" ContentType="application/vnd.openxmlformats-officedocument.themeOverride+xml"/>
  <Override PartName="/xl/drawings/drawing35.xml" ContentType="application/vnd.openxmlformats-officedocument.drawing+xml"/>
  <Override PartName="/xl/charts/chart30.xml" ContentType="application/vnd.openxmlformats-officedocument.drawingml.chart+xml"/>
  <Override PartName="/xl/theme/themeOverride28.xml" ContentType="application/vnd.openxmlformats-officedocument.themeOverride+xml"/>
  <Override PartName="/xl/drawings/drawing36.xml" ContentType="application/vnd.openxmlformats-officedocument.drawing+xml"/>
  <Override PartName="/xl/charts/chart31.xml" ContentType="application/vnd.openxmlformats-officedocument.drawingml.chart+xml"/>
  <Override PartName="/xl/theme/themeOverride29.xml" ContentType="application/vnd.openxmlformats-officedocument.themeOverride+xml"/>
  <Override PartName="/xl/drawings/drawing37.xml" ContentType="application/vnd.openxmlformats-officedocument.drawing+xml"/>
  <Override PartName="/xl/charts/chart32.xml" ContentType="application/vnd.openxmlformats-officedocument.drawingml.chart+xml"/>
  <Override PartName="/xl/theme/themeOverride30.xml" ContentType="application/vnd.openxmlformats-officedocument.themeOverride+xml"/>
  <Override PartName="/xl/drawings/drawing38.xml" ContentType="application/vnd.openxmlformats-officedocument.drawing+xml"/>
  <Override PartName="/xl/charts/chart33.xml" ContentType="application/vnd.openxmlformats-officedocument.drawingml.chart+xml"/>
  <Override PartName="/xl/theme/themeOverride31.xml" ContentType="application/vnd.openxmlformats-officedocument.themeOverride+xml"/>
  <Override PartName="/xl/drawings/drawing39.xml" ContentType="application/vnd.openxmlformats-officedocument.drawing+xml"/>
  <Override PartName="/xl/charts/chart34.xml" ContentType="application/vnd.openxmlformats-officedocument.drawingml.chart+xml"/>
  <Override PartName="/xl/theme/themeOverride32.xml" ContentType="application/vnd.openxmlformats-officedocument.themeOverride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4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4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Z:\Resumen\"/>
    </mc:Choice>
  </mc:AlternateContent>
  <xr:revisionPtr revIDLastSave="0" documentId="13_ncr:1_{9D7C73EF-5ACB-48D0-AF71-AEAE22529C7C}" xr6:coauthVersionLast="47" xr6:coauthVersionMax="47" xr10:uidLastSave="{00000000-0000-0000-0000-000000000000}"/>
  <bookViews>
    <workbookView xWindow="-120" yWindow="-120" windowWidth="20730" windowHeight="11040" tabRatio="863" xr2:uid="{00000000-000D-0000-FFFF-FFFF00000000}"/>
  </bookViews>
  <sheets>
    <sheet name="Portada" sheetId="41" r:id="rId1"/>
    <sheet name="Cálculo" sheetId="37" state="hidden" r:id="rId2"/>
    <sheet name="Resumen general" sheetId="6" r:id="rId3"/>
    <sheet name="Resumen naturalezas3" sheetId="39" state="hidden" r:id="rId4"/>
    <sheet name="Resumen naturalezas" sheetId="40" r:id="rId5"/>
    <sheet name="Total tráfico" sheetId="7" r:id="rId6"/>
    <sheet name="Total presentación" sheetId="9" r:id="rId7"/>
    <sheet name="Líquidos" sheetId="10" r:id="rId8"/>
    <sheet name="Sólidos" sheetId="11" r:id="rId9"/>
    <sheet name="Mercancía general" sheetId="12" r:id="rId10"/>
    <sheet name="Mercancías contenedores" sheetId="13" r:id="rId11"/>
    <sheet name="Pesca" sheetId="14" r:id="rId12"/>
    <sheet name="Avituallamiento" sheetId="15" r:id="rId13"/>
    <sheet name="Avi. combustibles" sheetId="16" r:id="rId14"/>
    <sheet name="Tráfico interior" sheetId="17" r:id="rId15"/>
    <sheet name="Mercancías tránsito" sheetId="18" r:id="rId16"/>
    <sheet name="Mercan. contene. tránsito" sheetId="19" r:id="rId17"/>
    <sheet name="Ro-Ro" sheetId="20" r:id="rId18"/>
    <sheet name="Ro-Ro UTIS" sheetId="21" r:id="rId19"/>
    <sheet name="TEUS" sheetId="22" r:id="rId20"/>
    <sheet name="TEUS tránsito" sheetId="24" r:id="rId21"/>
    <sheet name="TEUS nacional" sheetId="25" r:id="rId22"/>
    <sheet name="TEUS exterior" sheetId="26" r:id="rId23"/>
    <sheet name="Buques número" sheetId="32" r:id="rId24"/>
    <sheet name="Buques GT" sheetId="33" r:id="rId25"/>
    <sheet name="Cruceros" sheetId="34" r:id="rId26"/>
    <sheet name="Pasajeros total" sheetId="28" r:id="rId27"/>
    <sheet name="Pasajeros regulares" sheetId="38" r:id="rId28"/>
    <sheet name="Pasajeros crucero" sheetId="29" r:id="rId29"/>
    <sheet name="Automóviles régimen pasaje" sheetId="30" r:id="rId30"/>
    <sheet name="Automóviles régimen mercancía" sheetId="31" r:id="rId31"/>
    <sheet name="Portada (2)" sheetId="42" r:id="rId32"/>
    <sheet name="Import total" sheetId="43" r:id="rId33"/>
    <sheet name="Import GL" sheetId="44" r:id="rId34"/>
    <sheet name="Import GS" sheetId="45" r:id="rId35"/>
    <sheet name="Import MG" sheetId="46" r:id="rId36"/>
    <sheet name="Export total" sheetId="47" r:id="rId37"/>
    <sheet name="Export GL" sheetId="48" r:id="rId38"/>
    <sheet name="Export GS" sheetId="49" r:id="rId39"/>
    <sheet name="Export MG" sheetId="50" r:id="rId40"/>
    <sheet name="Portada (3)" sheetId="56" r:id="rId41"/>
    <sheet name="Evolución Mensual (t)" sheetId="57" r:id="rId42"/>
    <sheet name="Evolución Mensual %" sheetId="58" r:id="rId43"/>
    <sheet name="Evolución Interanual (t)" sheetId="59" r:id="rId44"/>
    <sheet name="Evolución Interanual %" sheetId="60" r:id="rId45"/>
  </sheets>
  <definedNames>
    <definedName name="_xlnm.Print_Area" localSheetId="30">'Automóviles régimen mercancía'!$A$1:$N$36</definedName>
    <definedName name="_xlnm.Print_Area" localSheetId="29">'Automóviles régimen pasaje'!$A$1:$N$36</definedName>
    <definedName name="_xlnm.Print_Area" localSheetId="13">'Avi. combustibles'!$A$1:$N$36</definedName>
    <definedName name="_xlnm.Print_Area" localSheetId="12">Avituallamiento!$A$1:$N$36</definedName>
    <definedName name="_xlnm.Print_Area" localSheetId="24">'Buques GT'!$A$1:$N$36</definedName>
    <definedName name="_xlnm.Print_Area" localSheetId="23">'Buques número'!$A$1:$N$36</definedName>
    <definedName name="_xlnm.Print_Area" localSheetId="25">Cruceros!$A$1:$N$36</definedName>
    <definedName name="_xlnm.Print_Area" localSheetId="44">'Evolución Interanual %'!$A$1:$X$59</definedName>
    <definedName name="_xlnm.Print_Area" localSheetId="43">'Evolución Interanual (t)'!$A$1:$X$58</definedName>
    <definedName name="_xlnm.Print_Area" localSheetId="42">'Evolución Mensual %'!$A$1:$X$58</definedName>
    <definedName name="_xlnm.Print_Area" localSheetId="41">'Evolución Mensual (t)'!$A$1:$X$58</definedName>
    <definedName name="_xlnm.Print_Area" localSheetId="37">'Export GL'!$A$1:$N$36</definedName>
    <definedName name="_xlnm.Print_Area" localSheetId="38">'Export GS'!$A$1:$N$36</definedName>
    <definedName name="_xlnm.Print_Area" localSheetId="39">'Export MG'!$A$1:$N$36</definedName>
    <definedName name="_xlnm.Print_Area" localSheetId="36">'Export total'!$A$1:$N$36</definedName>
    <definedName name="_xlnm.Print_Area" localSheetId="33">'Import GL'!$A$1:$N$36</definedName>
    <definedName name="_xlnm.Print_Area" localSheetId="34">'Import GS'!$A$1:$N$36</definedName>
    <definedName name="_xlnm.Print_Area" localSheetId="35">'Import MG'!$A$1:$N$36</definedName>
    <definedName name="_xlnm.Print_Area" localSheetId="32">'Import total'!$A$1:$N$36</definedName>
    <definedName name="_xlnm.Print_Area" localSheetId="7">Líquidos!$A$1:$N$36</definedName>
    <definedName name="_xlnm.Print_Area" localSheetId="16">'Mercan. contene. tránsito'!$A$1:$N$36</definedName>
    <definedName name="_xlnm.Print_Area" localSheetId="9">'Mercancía general'!$A$1:$N$36</definedName>
    <definedName name="_xlnm.Print_Area" localSheetId="10">'Mercancías contenedores'!$A$1:$N$36</definedName>
    <definedName name="_xlnm.Print_Area" localSheetId="15">'Mercancías tránsito'!$A$1:$N$36</definedName>
    <definedName name="_xlnm.Print_Area" localSheetId="28">'Pasajeros crucero'!$A$1:$N$36</definedName>
    <definedName name="_xlnm.Print_Area" localSheetId="27">'Pasajeros regulares'!$A$1:$N$36</definedName>
    <definedName name="_xlnm.Print_Area" localSheetId="26">'Pasajeros total'!$A$1:$N$36</definedName>
    <definedName name="_xlnm.Print_Area" localSheetId="11">Pesca!$A$1:$N$36</definedName>
    <definedName name="_xlnm.Print_Area" localSheetId="0">Portada!$A$1:$K$47</definedName>
    <definedName name="_xlnm.Print_Area" localSheetId="31">'Portada (2)'!$A$1:$K$47</definedName>
    <definedName name="_xlnm.Print_Area" localSheetId="40">'Portada (3)'!$A$1:$K$47</definedName>
    <definedName name="_xlnm.Print_Area" localSheetId="2">'Resumen general'!$A$1:$I$36</definedName>
    <definedName name="_xlnm.Print_Area" localSheetId="4">'Resumen naturalezas'!$A$1:$N$49</definedName>
    <definedName name="_xlnm.Print_Area" localSheetId="3">'Resumen naturalezas3'!$A$1:$N$50</definedName>
    <definedName name="_xlnm.Print_Area" localSheetId="17">'Ro-Ro'!$A$1:$N$36</definedName>
    <definedName name="_xlnm.Print_Area" localSheetId="18">'Ro-Ro UTIS'!$A$1:$N$36</definedName>
    <definedName name="_xlnm.Print_Area" localSheetId="8">Sólidos!$A$1:$N$36</definedName>
    <definedName name="_xlnm.Print_Area" localSheetId="19">TEUS!$A$1:$N$36</definedName>
    <definedName name="_xlnm.Print_Area" localSheetId="22">'TEUS exterior'!$A$1:$N$36</definedName>
    <definedName name="_xlnm.Print_Area" localSheetId="21">'TEUS nacional'!$A$1:$N$36</definedName>
    <definedName name="_xlnm.Print_Area" localSheetId="20">'TEUS tránsito'!$A$1:$N$36</definedName>
    <definedName name="_xlnm.Print_Area" localSheetId="6">'Total presentación'!$A$1:$N$36</definedName>
    <definedName name="_xlnm.Print_Area" localSheetId="5">'Total tráfico'!$A$1:$N$36</definedName>
    <definedName name="_xlnm.Print_Area" localSheetId="14">'Tráfico interior'!$A$1:$N$36</definedName>
    <definedName name="CABECERA">#REF!</definedName>
    <definedName name="CONCEPTO">#REF!</definedName>
    <definedName name="LblRes00_Acum">#REF!</definedName>
    <definedName name="LblRes00_Mes">#REF!</definedName>
    <definedName name="LblRes00_Var">#REF!</definedName>
    <definedName name="LblRes01_1_Acum">#REF!</definedName>
    <definedName name="LblRes01_1_Mes">#REF!</definedName>
    <definedName name="LblRes01_Acum">#REF!</definedName>
    <definedName name="LblRes01_Mes">#REF!</definedName>
    <definedName name="LblRes02_Acum">#REF!</definedName>
    <definedName name="LblRes02_Mes">#REF!</definedName>
    <definedName name="LblRes03_Acum">#REF!</definedName>
    <definedName name="LblRes03_Mes">#REF!</definedName>
    <definedName name="LblRes04_Acum">#REF!</definedName>
    <definedName name="LblRes04_Mes">#REF!</definedName>
    <definedName name="LblRes05_Acum">#REF!</definedName>
    <definedName name="LblRes05_Mes">#REF!</definedName>
    <definedName name="LblRes06_Acum">#REF!</definedName>
    <definedName name="LblRes06_Mes">#REF!</definedName>
    <definedName name="LblRes07_1_Acum">#REF!</definedName>
    <definedName name="LblRes07_1_Mes">#REF!</definedName>
    <definedName name="LblRes07_Acum">#REF!</definedName>
    <definedName name="LblRes07_Mes">#REF!</definedName>
    <definedName name="LblRes08_Acum">#REF!</definedName>
    <definedName name="LblRes08_Mes">#REF!</definedName>
    <definedName name="LblRes09_Acum">#REF!</definedName>
    <definedName name="LblRes09_Mes">#REF!</definedName>
    <definedName name="LblRes10_1_Acum">#REF!</definedName>
    <definedName name="LblRes10_1_Mes">#REF!</definedName>
    <definedName name="LblRes10_2_Acum">#REF!</definedName>
    <definedName name="LblRes10_2_Mes">#REF!</definedName>
    <definedName name="LblRes10_3_Acum">#REF!</definedName>
    <definedName name="LblRes10_3_Mes">#REF!</definedName>
    <definedName name="LblRes10_4_Acum">#REF!</definedName>
    <definedName name="LblRes10_4_Mes">#REF!</definedName>
    <definedName name="LblRes10_Acum">#REF!</definedName>
    <definedName name="LblRes10_Mes">#REF!</definedName>
    <definedName name="LblRes11_1_Acum">#REF!</definedName>
    <definedName name="LblRes11_1_Mes">#REF!</definedName>
    <definedName name="LblRes11_2_Acum">#REF!</definedName>
    <definedName name="LblRes11_2_Mes">#REF!</definedName>
    <definedName name="LblRes11_Acum">#REF!</definedName>
    <definedName name="LblRes11_Mes">#REF!</definedName>
    <definedName name="LblRes12_1_Acum">#REF!</definedName>
    <definedName name="LblRes12_1_Mes">#REF!</definedName>
    <definedName name="LblRes12_2_Acum">#REF!</definedName>
    <definedName name="LblRes12_2_Mes">#REF!</definedName>
    <definedName name="LblRes12_3_Acum">#REF!</definedName>
    <definedName name="LblRes12_3_Mes">#REF!</definedName>
    <definedName name="PROVINCIAS">#REF!</definedName>
    <definedName name="TxtFech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5" i="50" l="1"/>
  <c r="F35" i="50" s="1"/>
  <c r="D35" i="50"/>
  <c r="C35" i="50"/>
  <c r="B35" i="50"/>
  <c r="F35" i="49"/>
  <c r="E35" i="49"/>
  <c r="D35" i="49"/>
  <c r="C35" i="49"/>
  <c r="B35" i="49"/>
  <c r="F35" i="48"/>
  <c r="E35" i="48"/>
  <c r="D35" i="48"/>
  <c r="C35" i="48"/>
  <c r="B35" i="48"/>
  <c r="E35" i="47"/>
  <c r="F35" i="47" s="1"/>
  <c r="D35" i="47"/>
  <c r="C35" i="47"/>
  <c r="B35" i="47"/>
  <c r="E35" i="46"/>
  <c r="D35" i="46"/>
  <c r="F35" i="46" s="1"/>
  <c r="C35" i="46"/>
  <c r="B35" i="46"/>
  <c r="F35" i="45"/>
  <c r="E35" i="45"/>
  <c r="D35" i="45"/>
  <c r="C35" i="45"/>
  <c r="B35" i="45"/>
  <c r="E35" i="44"/>
  <c r="D35" i="44"/>
  <c r="F35" i="44" s="1"/>
  <c r="C35" i="44"/>
  <c r="B35" i="44"/>
  <c r="E35" i="43"/>
  <c r="F35" i="43" s="1"/>
  <c r="D35" i="43"/>
  <c r="C35" i="43"/>
  <c r="B35" i="43"/>
  <c r="AA2" i="43"/>
  <c r="AA1" i="43"/>
  <c r="E35" i="31"/>
  <c r="D35" i="31"/>
  <c r="F35" i="31" s="1"/>
  <c r="C35" i="31"/>
  <c r="B35" i="31"/>
  <c r="D35" i="6" s="1" a="1"/>
  <c r="E35" i="30"/>
  <c r="F35" i="30" s="1"/>
  <c r="D35" i="30"/>
  <c r="C35" i="30"/>
  <c r="B35" i="30"/>
  <c r="D34" i="6" s="1" a="1"/>
  <c r="F35" i="29"/>
  <c r="E35" i="29"/>
  <c r="D33" i="6" s="1" a="1"/>
  <c r="D35" i="29"/>
  <c r="C35" i="29"/>
  <c r="B35" i="29"/>
  <c r="F35" i="38"/>
  <c r="E35" i="38"/>
  <c r="D35" i="38"/>
  <c r="C35" i="38"/>
  <c r="B35" i="38"/>
  <c r="D32" i="6" s="1" a="1"/>
  <c r="E35" i="28"/>
  <c r="F35" i="28" s="1"/>
  <c r="D35" i="28"/>
  <c r="C35" i="28"/>
  <c r="D31" i="6" s="1" a="1"/>
  <c r="B35" i="28"/>
  <c r="E35" i="34"/>
  <c r="F35" i="34" s="1"/>
  <c r="D35" i="34"/>
  <c r="C35" i="34"/>
  <c r="B35" i="34"/>
  <c r="E35" i="33"/>
  <c r="F35" i="33" s="1"/>
  <c r="D35" i="33"/>
  <c r="C35" i="33"/>
  <c r="B35" i="33"/>
  <c r="D29" i="6" s="1" a="1"/>
  <c r="F35" i="32"/>
  <c r="E35" i="32"/>
  <c r="D35" i="32"/>
  <c r="C35" i="32"/>
  <c r="B35" i="32"/>
  <c r="E35" i="26"/>
  <c r="D35" i="26"/>
  <c r="F35" i="26" s="1"/>
  <c r="C35" i="26"/>
  <c r="D27" i="6" s="1" a="1"/>
  <c r="B35" i="26"/>
  <c r="E35" i="25"/>
  <c r="F35" i="25" s="1"/>
  <c r="D35" i="25"/>
  <c r="D26" i="6" s="1" a="1"/>
  <c r="C35" i="25"/>
  <c r="B35" i="25"/>
  <c r="E35" i="24"/>
  <c r="F35" i="24" s="1"/>
  <c r="D35" i="24"/>
  <c r="C35" i="24"/>
  <c r="B35" i="24"/>
  <c r="D25" i="6" s="1" a="1"/>
  <c r="F35" i="22"/>
  <c r="E35" i="22"/>
  <c r="D35" i="22"/>
  <c r="C35" i="22"/>
  <c r="B35" i="22"/>
  <c r="D24" i="6" s="1" a="1"/>
  <c r="E35" i="21"/>
  <c r="D35" i="21"/>
  <c r="F35" i="21" s="1"/>
  <c r="C35" i="21"/>
  <c r="B35" i="21"/>
  <c r="E35" i="20"/>
  <c r="F35" i="20" s="1"/>
  <c r="D35" i="20"/>
  <c r="D22" i="6" s="1" a="1"/>
  <c r="C35" i="20"/>
  <c r="B35" i="20"/>
  <c r="F35" i="19"/>
  <c r="E35" i="19"/>
  <c r="D21" i="6" s="1" a="1"/>
  <c r="D35" i="19"/>
  <c r="C35" i="19"/>
  <c r="B35" i="19"/>
  <c r="F35" i="18"/>
  <c r="E35" i="18"/>
  <c r="D35" i="18"/>
  <c r="C35" i="18"/>
  <c r="B35" i="18"/>
  <c r="D20" i="6" s="1" a="1"/>
  <c r="E35" i="17"/>
  <c r="F35" i="17" s="1"/>
  <c r="D35" i="17"/>
  <c r="C35" i="17"/>
  <c r="D16" i="6" s="1" a="1"/>
  <c r="B35" i="17"/>
  <c r="E35" i="16"/>
  <c r="F35" i="16" s="1"/>
  <c r="D35" i="16"/>
  <c r="C35" i="16"/>
  <c r="B35" i="16"/>
  <c r="E35" i="15"/>
  <c r="F35" i="15" s="1"/>
  <c r="D35" i="15"/>
  <c r="C35" i="15"/>
  <c r="B35" i="15"/>
  <c r="D14" i="6" s="1" a="1"/>
  <c r="F35" i="14"/>
  <c r="E35" i="14"/>
  <c r="D35" i="14"/>
  <c r="C35" i="14"/>
  <c r="B35" i="14"/>
  <c r="E35" i="13"/>
  <c r="D35" i="13"/>
  <c r="F35" i="13" s="1"/>
  <c r="C35" i="13"/>
  <c r="B35" i="13"/>
  <c r="E35" i="12"/>
  <c r="F35" i="12" s="1"/>
  <c r="D35" i="12"/>
  <c r="D9" i="6" s="1" a="1"/>
  <c r="C35" i="12"/>
  <c r="B35" i="12"/>
  <c r="E35" i="11"/>
  <c r="F35" i="11" s="1"/>
  <c r="D35" i="11"/>
  <c r="C35" i="11"/>
  <c r="B35" i="11"/>
  <c r="D8" i="6" s="1" a="1"/>
  <c r="F35" i="10"/>
  <c r="E35" i="10"/>
  <c r="D35" i="10"/>
  <c r="C35" i="10"/>
  <c r="B35" i="10"/>
  <c r="D7" i="6" s="1" a="1"/>
  <c r="E35" i="9"/>
  <c r="F35" i="9" s="1"/>
  <c r="D35" i="9"/>
  <c r="C35" i="9"/>
  <c r="B35" i="9"/>
  <c r="E35" i="7"/>
  <c r="F35" i="7" s="1"/>
  <c r="D35" i="7"/>
  <c r="C35" i="7"/>
  <c r="B35" i="7"/>
  <c r="AA2" i="7"/>
  <c r="AA1" i="7"/>
  <c r="L48" i="40"/>
  <c r="N48" i="40" s="1"/>
  <c r="K48" i="40"/>
  <c r="H48" i="40"/>
  <c r="J48" i="40" s="1"/>
  <c r="G48" i="40"/>
  <c r="D48" i="40"/>
  <c r="F48" i="40" s="1"/>
  <c r="C48" i="40"/>
  <c r="L48" i="39"/>
  <c r="N48" i="39" s="1"/>
  <c r="K48" i="39"/>
  <c r="H48" i="39"/>
  <c r="J48" i="39" s="1"/>
  <c r="G48" i="39"/>
  <c r="D48" i="39"/>
  <c r="F48" i="39" s="1"/>
  <c r="C48" i="39"/>
  <c r="N47" i="39"/>
  <c r="M47" i="39"/>
  <c r="J47" i="39"/>
  <c r="I47" i="39"/>
  <c r="F47" i="39"/>
  <c r="E47" i="39"/>
  <c r="N46" i="39"/>
  <c r="M46" i="39"/>
  <c r="J46" i="39"/>
  <c r="I46" i="39"/>
  <c r="F46" i="39"/>
  <c r="E46" i="39"/>
  <c r="N45" i="39"/>
  <c r="M45" i="39"/>
  <c r="J45" i="39"/>
  <c r="I45" i="39"/>
  <c r="F45" i="39"/>
  <c r="E45" i="39"/>
  <c r="N44" i="39"/>
  <c r="M44" i="39"/>
  <c r="J44" i="39"/>
  <c r="I44" i="39"/>
  <c r="F44" i="39"/>
  <c r="E44" i="39"/>
  <c r="N43" i="39"/>
  <c r="M43" i="39"/>
  <c r="J43" i="39"/>
  <c r="I43" i="39"/>
  <c r="F43" i="39"/>
  <c r="E43" i="39"/>
  <c r="N42" i="39"/>
  <c r="M42" i="39"/>
  <c r="J42" i="39"/>
  <c r="I42" i="39"/>
  <c r="F42" i="39"/>
  <c r="E42" i="39"/>
  <c r="N41" i="39"/>
  <c r="M41" i="39"/>
  <c r="J41" i="39"/>
  <c r="I41" i="39"/>
  <c r="F41" i="39"/>
  <c r="E41" i="39"/>
  <c r="N40" i="39"/>
  <c r="M40" i="39"/>
  <c r="J40" i="39"/>
  <c r="I40" i="39"/>
  <c r="F40" i="39"/>
  <c r="E40" i="39"/>
  <c r="N39" i="39"/>
  <c r="M39" i="39"/>
  <c r="J39" i="39"/>
  <c r="I39" i="39"/>
  <c r="F39" i="39"/>
  <c r="E39" i="39"/>
  <c r="N38" i="39"/>
  <c r="M38" i="39"/>
  <c r="J38" i="39"/>
  <c r="I38" i="39"/>
  <c r="F38" i="39"/>
  <c r="E38" i="39"/>
  <c r="N37" i="39"/>
  <c r="M37" i="39"/>
  <c r="J37" i="39"/>
  <c r="I37" i="39"/>
  <c r="F37" i="39"/>
  <c r="E37" i="39"/>
  <c r="N36" i="39"/>
  <c r="M36" i="39"/>
  <c r="J36" i="39"/>
  <c r="I36" i="39"/>
  <c r="F36" i="39"/>
  <c r="E36" i="39"/>
  <c r="N35" i="39"/>
  <c r="M35" i="39"/>
  <c r="J35" i="39"/>
  <c r="I35" i="39"/>
  <c r="F35" i="39"/>
  <c r="E35" i="39"/>
  <c r="N34" i="39"/>
  <c r="M34" i="39"/>
  <c r="J34" i="39"/>
  <c r="I34" i="39"/>
  <c r="F34" i="39"/>
  <c r="E34" i="39"/>
  <c r="N33" i="39"/>
  <c r="M33" i="39"/>
  <c r="J33" i="39"/>
  <c r="I33" i="39"/>
  <c r="F33" i="39"/>
  <c r="E33" i="39"/>
  <c r="N32" i="39"/>
  <c r="M32" i="39"/>
  <c r="J32" i="39"/>
  <c r="I32" i="39"/>
  <c r="F32" i="39"/>
  <c r="E32" i="39"/>
  <c r="N31" i="39"/>
  <c r="M31" i="39"/>
  <c r="J31" i="39"/>
  <c r="I31" i="39"/>
  <c r="F31" i="39"/>
  <c r="E31" i="39"/>
  <c r="N30" i="39"/>
  <c r="M30" i="39"/>
  <c r="J30" i="39"/>
  <c r="I30" i="39"/>
  <c r="F30" i="39"/>
  <c r="E30" i="39"/>
  <c r="N29" i="39"/>
  <c r="M29" i="39"/>
  <c r="J29" i="39"/>
  <c r="I29" i="39"/>
  <c r="F29" i="39"/>
  <c r="E29" i="39"/>
  <c r="N28" i="39"/>
  <c r="M28" i="39"/>
  <c r="J28" i="39"/>
  <c r="I28" i="39"/>
  <c r="F28" i="39"/>
  <c r="E28" i="39"/>
  <c r="N27" i="39"/>
  <c r="M27" i="39"/>
  <c r="J27" i="39"/>
  <c r="I27" i="39"/>
  <c r="F27" i="39"/>
  <c r="E27" i="39"/>
  <c r="N26" i="39"/>
  <c r="M26" i="39"/>
  <c r="J26" i="39"/>
  <c r="I26" i="39"/>
  <c r="F26" i="39"/>
  <c r="E26" i="39"/>
  <c r="N25" i="39"/>
  <c r="M25" i="39"/>
  <c r="J25" i="39"/>
  <c r="I25" i="39"/>
  <c r="F25" i="39"/>
  <c r="E25" i="39"/>
  <c r="N24" i="39"/>
  <c r="M24" i="39"/>
  <c r="J24" i="39"/>
  <c r="I24" i="39"/>
  <c r="F24" i="39"/>
  <c r="E24" i="39"/>
  <c r="N23" i="39"/>
  <c r="M23" i="39"/>
  <c r="J23" i="39"/>
  <c r="I23" i="39"/>
  <c r="F23" i="39"/>
  <c r="E23" i="39"/>
  <c r="N22" i="39"/>
  <c r="M22" i="39"/>
  <c r="J22" i="39"/>
  <c r="I22" i="39"/>
  <c r="F22" i="39"/>
  <c r="E22" i="39"/>
  <c r="N21" i="39"/>
  <c r="M21" i="39"/>
  <c r="J21" i="39"/>
  <c r="I21" i="39"/>
  <c r="F21" i="39"/>
  <c r="E21" i="39"/>
  <c r="N20" i="39"/>
  <c r="M20" i="39"/>
  <c r="J20" i="39"/>
  <c r="I20" i="39"/>
  <c r="F20" i="39"/>
  <c r="E20" i="39"/>
  <c r="N19" i="39"/>
  <c r="M19" i="39"/>
  <c r="J19" i="39"/>
  <c r="I19" i="39"/>
  <c r="F19" i="39"/>
  <c r="E19" i="39"/>
  <c r="N18" i="39"/>
  <c r="M18" i="39"/>
  <c r="J18" i="39"/>
  <c r="I18" i="39"/>
  <c r="F18" i="39"/>
  <c r="E18" i="39"/>
  <c r="N17" i="39"/>
  <c r="M17" i="39"/>
  <c r="J17" i="39"/>
  <c r="I17" i="39"/>
  <c r="F17" i="39"/>
  <c r="E17" i="39"/>
  <c r="N16" i="39"/>
  <c r="M16" i="39"/>
  <c r="J16" i="39"/>
  <c r="I16" i="39"/>
  <c r="F16" i="39"/>
  <c r="E16" i="39"/>
  <c r="N15" i="39"/>
  <c r="M15" i="39"/>
  <c r="J15" i="39"/>
  <c r="I15" i="39"/>
  <c r="F15" i="39"/>
  <c r="E15" i="39"/>
  <c r="N14" i="39"/>
  <c r="M14" i="39"/>
  <c r="J14" i="39"/>
  <c r="I14" i="39"/>
  <c r="F14" i="39"/>
  <c r="E14" i="39"/>
  <c r="N13" i="39"/>
  <c r="M13" i="39"/>
  <c r="J13" i="39"/>
  <c r="I13" i="39"/>
  <c r="F13" i="39"/>
  <c r="E13" i="39"/>
  <c r="N12" i="39"/>
  <c r="M12" i="39"/>
  <c r="J12" i="39"/>
  <c r="I12" i="39"/>
  <c r="F12" i="39"/>
  <c r="E12" i="39"/>
  <c r="N11" i="39"/>
  <c r="M11" i="39"/>
  <c r="J11" i="39"/>
  <c r="I11" i="39"/>
  <c r="F11" i="39"/>
  <c r="E11" i="39"/>
  <c r="N10" i="39"/>
  <c r="M10" i="39"/>
  <c r="J10" i="39"/>
  <c r="I10" i="39"/>
  <c r="F10" i="39"/>
  <c r="E10" i="39"/>
  <c r="N9" i="39"/>
  <c r="M9" i="39"/>
  <c r="J9" i="39"/>
  <c r="I9" i="39"/>
  <c r="F9" i="39"/>
  <c r="E9" i="39"/>
  <c r="N8" i="39"/>
  <c r="M8" i="39"/>
  <c r="J8" i="39"/>
  <c r="I8" i="39"/>
  <c r="F8" i="39"/>
  <c r="E8" i="39"/>
  <c r="I30" i="6"/>
  <c r="D30" i="6" a="1"/>
  <c r="H30" i="6" s="1"/>
  <c r="D30" i="6"/>
  <c r="D28" i="6" a="1"/>
  <c r="I28" i="6" s="1"/>
  <c r="D28" i="6"/>
  <c r="I23" i="6"/>
  <c r="D23" i="6" a="1"/>
  <c r="H23" i="6" s="1"/>
  <c r="D15" i="6" a="1"/>
  <c r="I15" i="6" s="1"/>
  <c r="D15" i="6"/>
  <c r="D13" i="6" a="1"/>
  <c r="D13" i="6"/>
  <c r="I10" i="6"/>
  <c r="D10" i="6" a="1"/>
  <c r="H10" i="6" s="1"/>
  <c r="D10" i="6"/>
  <c r="I25" i="6" l="1"/>
  <c r="H25" i="6"/>
  <c r="D25" i="6"/>
  <c r="I33" i="6"/>
  <c r="H33" i="6"/>
  <c r="D33" i="6"/>
  <c r="I34" i="6"/>
  <c r="D34" i="6"/>
  <c r="H34" i="6"/>
  <c r="D7" i="6"/>
  <c r="D12" i="6" s="1"/>
  <c r="E12" i="6"/>
  <c r="I7" i="6"/>
  <c r="H7" i="6"/>
  <c r="G12" i="6"/>
  <c r="F12" i="6"/>
  <c r="D22" i="6"/>
  <c r="I22" i="6"/>
  <c r="H22" i="6"/>
  <c r="H9" i="6"/>
  <c r="E11" i="6"/>
  <c r="D9" i="6"/>
  <c r="D11" i="6" s="1"/>
  <c r="G11" i="6"/>
  <c r="F11" i="6"/>
  <c r="I9" i="6"/>
  <c r="D31" i="6"/>
  <c r="I31" i="6"/>
  <c r="H31" i="6"/>
  <c r="H29" i="6"/>
  <c r="D29" i="6"/>
  <c r="I29" i="6"/>
  <c r="H32" i="6"/>
  <c r="D32" i="6"/>
  <c r="I32" i="6"/>
  <c r="H14" i="6"/>
  <c r="D14" i="6"/>
  <c r="I14" i="6"/>
  <c r="G17" i="6"/>
  <c r="D17" i="6"/>
  <c r="H26" i="6"/>
  <c r="I26" i="6"/>
  <c r="D26" i="6"/>
  <c r="I24" i="6"/>
  <c r="D24" i="6"/>
  <c r="H24" i="6"/>
  <c r="I35" i="6"/>
  <c r="H35" i="6"/>
  <c r="D35" i="6"/>
  <c r="H20" i="6"/>
  <c r="D20" i="6"/>
  <c r="I20" i="6"/>
  <c r="F17" i="6"/>
  <c r="I8" i="6"/>
  <c r="D8" i="6"/>
  <c r="H8" i="6"/>
  <c r="I21" i="6"/>
  <c r="H21" i="6"/>
  <c r="D21" i="6"/>
  <c r="D27" i="6"/>
  <c r="I27" i="6"/>
  <c r="H27" i="6"/>
  <c r="I16" i="6"/>
  <c r="D16" i="6"/>
  <c r="H16" i="6"/>
  <c r="E48" i="39"/>
  <c r="E48" i="40"/>
  <c r="H15" i="6"/>
  <c r="I48" i="39"/>
  <c r="I48" i="40"/>
  <c r="H13" i="6"/>
  <c r="H28" i="6"/>
  <c r="I13" i="6"/>
  <c r="D23" i="6"/>
  <c r="E17" i="6"/>
  <c r="M48" i="39"/>
  <c r="M48" i="40"/>
  <c r="H17" i="6" l="1"/>
  <c r="I17" i="6"/>
  <c r="E18" i="6"/>
  <c r="I11" i="6"/>
  <c r="H11" i="6"/>
  <c r="I12" i="6"/>
  <c r="G18" i="6"/>
  <c r="H12" i="6"/>
  <c r="D18" i="6"/>
  <c r="F18" i="6"/>
  <c r="I18" i="6" l="1"/>
  <c r="H18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<sst xmlns="http://schemas.openxmlformats.org/spreadsheetml/2006/main" count="1873" uniqueCount="242">
  <si>
    <t>Acumulado desde Enero</t>
  </si>
  <si>
    <t>Autoridad Portuaria</t>
  </si>
  <si>
    <t>Total</t>
  </si>
  <si>
    <t>GRANELES LÍQUIDOS</t>
  </si>
  <si>
    <t>GRANELES SÓLIDOS</t>
  </si>
  <si>
    <t>MERCANCÍA GENERAL</t>
  </si>
  <si>
    <t>Bahía de Cádiz</t>
  </si>
  <si>
    <t>Var. (%)</t>
  </si>
  <si>
    <t>Almería</t>
  </si>
  <si>
    <t>Bahía de Algeciras</t>
  </si>
  <si>
    <t>Avilés</t>
  </si>
  <si>
    <t>Alicante</t>
  </si>
  <si>
    <t>Variación</t>
  </si>
  <si>
    <t>Diferencia</t>
  </si>
  <si>
    <t>%</t>
  </si>
  <si>
    <t>CONCEPTO</t>
  </si>
  <si>
    <t>MERCANCÍAS SEGÚN SU PRESENTACIÓN</t>
  </si>
  <si>
    <t>OTRAS MERCANCÍAS</t>
  </si>
  <si>
    <t>A Coruña</t>
  </si>
  <si>
    <t>Datos en toneladas salvo indicación expresa</t>
  </si>
  <si>
    <t>RESUMEN DEL TRÁFICO PORTUARIO</t>
  </si>
  <si>
    <t>Graneles líquidos</t>
  </si>
  <si>
    <t>Graneles sólidos</t>
  </si>
  <si>
    <t>Mercancía general</t>
  </si>
  <si>
    <t>En contenedores</t>
  </si>
  <si>
    <t>Convencional</t>
  </si>
  <si>
    <t>SUBTOTAL</t>
  </si>
  <si>
    <t>Pesca</t>
  </si>
  <si>
    <t>Avituallamiento</t>
  </si>
  <si>
    <t>Combustibles líquidos</t>
  </si>
  <si>
    <t>Trafico interior</t>
  </si>
  <si>
    <t>TRÁFICO PORTUARIO TOTAL (*)</t>
  </si>
  <si>
    <t>Mercancías en tránsito</t>
  </si>
  <si>
    <t>Tráfico ro-ro</t>
  </si>
  <si>
    <t>Total (t)</t>
  </si>
  <si>
    <t>UTIS (uds.)</t>
  </si>
  <si>
    <t>Contenedores (TEUS)</t>
  </si>
  <si>
    <t>Buques mercantes</t>
  </si>
  <si>
    <t>Pasajeros (nº)</t>
  </si>
  <si>
    <t>Automóviles (uds.)</t>
  </si>
  <si>
    <t>En tránsito</t>
  </si>
  <si>
    <t>Total número</t>
  </si>
  <si>
    <t>Total GT</t>
  </si>
  <si>
    <t>Cruceros (nº)</t>
  </si>
  <si>
    <t>En régimen de transporte</t>
  </si>
  <si>
    <t>De crucero</t>
  </si>
  <si>
    <t>En régimen de pasaje</t>
  </si>
  <si>
    <t>RESUMEN DE MERCANCÍAS SEGÚN SU NATURALEZA Y PRESENTACIÓN</t>
  </si>
  <si>
    <t>OTROS DATOS DE TRÁFICO</t>
  </si>
  <si>
    <t>(*) Incluye cargas, descargas, tránsito, transbordo y taras</t>
  </si>
  <si>
    <t>1. TRÁFICO PORTUARIO TOTAL</t>
  </si>
  <si>
    <t>Datos en toneladas</t>
  </si>
  <si>
    <t>Incluye cargas, descargas, tránsito, transbordo y taras</t>
  </si>
  <si>
    <t>Taras de contenedores</t>
  </si>
  <si>
    <t>1.1. MERCANCÍAS SEGÚN SU PRESENTACIÓN</t>
  </si>
  <si>
    <t>2. GRANELES LÍQUIDOS</t>
  </si>
  <si>
    <t>Incluye cargas, descargas, tránsito y transbordo</t>
  </si>
  <si>
    <t>3. GRANELES SÓLIDOS</t>
  </si>
  <si>
    <t>4. MERCANCÍA GENERAL</t>
  </si>
  <si>
    <t>4.1. MERCANCÍA GENERAL EN CONTENEDORES</t>
  </si>
  <si>
    <t>5. PESCA</t>
  </si>
  <si>
    <t>6. AVITUALLAMIENTO</t>
  </si>
  <si>
    <t>6.1. AVITUALLAMIENTO DE COMBUSTIBLES LÍQUIDOS</t>
  </si>
  <si>
    <t>7. TRÁFICO INTERIOR</t>
  </si>
  <si>
    <t>8. MERCANCÍAS EN TRÁNSITO</t>
  </si>
  <si>
    <t>Incluye cargas y descargas en tránsito y taras</t>
  </si>
  <si>
    <t>8.1. MERCANCÍAS EN TRÁNSITO EN CONTENEDORES</t>
  </si>
  <si>
    <t>9. TRÁFICO RO-RO</t>
  </si>
  <si>
    <t>Datos en unidades</t>
  </si>
  <si>
    <t>Incluye camiones, remolques, semirremolques, plataformas, cabezas tractoras, furgones y otros equipos</t>
  </si>
  <si>
    <t>9.1. UNIDADES DE TRANSPORTE INTERMODAL RO-RO</t>
  </si>
  <si>
    <t>10. CONTENEDORES</t>
  </si>
  <si>
    <t>Datos en TEUS</t>
  </si>
  <si>
    <t>10.1. CONTENEDORES EN TRÁNSITO</t>
  </si>
  <si>
    <t>11.1. BUQUES MERCANTES (G.T.)</t>
  </si>
  <si>
    <t>11. BUQUES MERCANTES (NÚMERO)</t>
  </si>
  <si>
    <t>Datos en número</t>
  </si>
  <si>
    <t>Incluye tanques, graneleros, carga general, portacontenedores, ro-ro, de pasaje y otros buques mercantes</t>
  </si>
  <si>
    <t>Datos en GT</t>
  </si>
  <si>
    <t>11.2. BUQUES DE CRUCERO (NÚMERO)</t>
  </si>
  <si>
    <t>Incluye embarques, desembarques y tránsito</t>
  </si>
  <si>
    <t>12. PASAJEROS EN RÉGIMEN DE TRANSPORTE Y DE CRUCERO</t>
  </si>
  <si>
    <t>Incluye cargas de combustibles líquidos</t>
  </si>
  <si>
    <t>12.2. PASAJEROS DE CRUCERO</t>
  </si>
  <si>
    <t>13.1. AUTOMÓVILES EN RÉGIMEN DE PASAJE</t>
  </si>
  <si>
    <t>Incluye embarques y desembarques</t>
  </si>
  <si>
    <t>Incluye descargas de peces, moluscos, crustáceos y otros productos</t>
  </si>
  <si>
    <t>12.1. PASAJEROS EN RÉGIMEN DE TRANSPORTE</t>
  </si>
  <si>
    <t>MERCANCÍAS SEGÚN SU NATURALEZA</t>
  </si>
  <si>
    <t>Acumulado desde enero</t>
  </si>
  <si>
    <t>Grupo energético</t>
  </si>
  <si>
    <t>Petróleo crudo</t>
  </si>
  <si>
    <t>Fueloil</t>
  </si>
  <si>
    <t>Gasoil</t>
  </si>
  <si>
    <t>Gasolina</t>
  </si>
  <si>
    <t>Otros productos petrolíferos</t>
  </si>
  <si>
    <t>Gases energéticos de petróleo</t>
  </si>
  <si>
    <t>Carbón y coque de petróleo</t>
  </si>
  <si>
    <t>Gas natural</t>
  </si>
  <si>
    <t>Biocombustibles</t>
  </si>
  <si>
    <t>Grupo siderometalúrgico</t>
  </si>
  <si>
    <t>Mineral de hierro</t>
  </si>
  <si>
    <t>Otros minerales y residuos metálicos</t>
  </si>
  <si>
    <t>Chatarra de hierro</t>
  </si>
  <si>
    <t>Productos siderúrgicos</t>
  </si>
  <si>
    <t>Otros productos metalúrgicos</t>
  </si>
  <si>
    <t>Grupo minerales no metálicos</t>
  </si>
  <si>
    <t>Sal común</t>
  </si>
  <si>
    <t>Otros minerales no metálicos</t>
  </si>
  <si>
    <t>Grupo abonos</t>
  </si>
  <si>
    <t>Fosfatos</t>
  </si>
  <si>
    <t>Potasas</t>
  </si>
  <si>
    <t>Abonos naturales y artificiales</t>
  </si>
  <si>
    <t>Grupo productos químicos</t>
  </si>
  <si>
    <t>Productos químicos</t>
  </si>
  <si>
    <t>Grupo materiales de construcción</t>
  </si>
  <si>
    <t>Asfalto</t>
  </si>
  <si>
    <t>Cemento y clínker</t>
  </si>
  <si>
    <t>Materiales de construcción elaborados</t>
  </si>
  <si>
    <t>Grupo agroganadero y alimentario</t>
  </si>
  <si>
    <t>Cereales y sus harinas</t>
  </si>
  <si>
    <t>Habas de soja</t>
  </si>
  <si>
    <t>Frutas, hortalizas y legumbres</t>
  </si>
  <si>
    <t>Vinos, bebidas, alcoholes y derivados</t>
  </si>
  <si>
    <t>Conservas</t>
  </si>
  <si>
    <t>Tabaco, cacao, café y especias</t>
  </si>
  <si>
    <t>Aceites y grasas</t>
  </si>
  <si>
    <t>Otros productos alimenticios</t>
  </si>
  <si>
    <t>Pescado congelado y refrigerado</t>
  </si>
  <si>
    <t>Piensos y forrajes</t>
  </si>
  <si>
    <t>Grupo otras mercancías</t>
  </si>
  <si>
    <t>Maderas y corcho</t>
  </si>
  <si>
    <t>Papel y pasta</t>
  </si>
  <si>
    <t>Maquinaria, aparatos, herramientas y respuestos</t>
  </si>
  <si>
    <t>Resto de mercancías</t>
  </si>
  <si>
    <t>Grupo vehículos y elementos de transporte</t>
  </si>
  <si>
    <t>Vehículos y sus piezas</t>
  </si>
  <si>
    <t>Taras de equipamiento ro-ro</t>
  </si>
  <si>
    <t>Tara de contenedores</t>
  </si>
  <si>
    <t>TOTAL MERCANCÍAS SEGÚN SU NATURALEZA Y PRESENTACIÓN  (*)</t>
  </si>
  <si>
    <t>Melilla</t>
  </si>
  <si>
    <t>Marín y Ría de Pontevedra</t>
  </si>
  <si>
    <t>Gijón</t>
  </si>
  <si>
    <t>Ferrol-San Cibrao</t>
  </si>
  <si>
    <t>Cartagena</t>
  </si>
  <si>
    <t>Bilbao</t>
  </si>
  <si>
    <t>Las Palmas</t>
  </si>
  <si>
    <t>Ceuta</t>
  </si>
  <si>
    <t>Barcelona</t>
  </si>
  <si>
    <t>Huelva</t>
  </si>
  <si>
    <t>Castellón</t>
  </si>
  <si>
    <t xml:space="preserve"> </t>
  </si>
  <si>
    <t>Motril</t>
  </si>
  <si>
    <t>TOTAL</t>
  </si>
  <si>
    <t xml:space="preserve"> Mayo </t>
  </si>
  <si>
    <t xml:space="preserve"> Mayo</t>
  </si>
  <si>
    <t>(graneles líquidos, graneles sólidos y mercancía general)</t>
  </si>
  <si>
    <t>13.2. AUTOMÓVILES EN RÉGIMEN DE MERCANCÍA</t>
  </si>
  <si>
    <t>Incluye tractores, autobuses, turismos, camiones, vehículos especiales, motocicletas y resto</t>
  </si>
  <si>
    <t>Incluye inicio, fin de línea y tránsito</t>
  </si>
  <si>
    <t>Incluye cargas de combustibles líquidos, agua, hielo, provisiones y varios</t>
  </si>
  <si>
    <t>Incluye buques de crucero en cualquier tipo de situación (sin indicencias, en reparación, en avituallamiento, en construcción, en desguace e inactivo)</t>
  </si>
  <si>
    <t xml:space="preserve"> TOTAL MERCANCÍAS SEGÚN SU NATURALEZA Y PRESENTACIÓN  (*)</t>
  </si>
  <si>
    <t xml:space="preserve"> Mayo de 2025</t>
  </si>
  <si>
    <t>En régimen de mercancía</t>
  </si>
  <si>
    <t>Málaga</t>
  </si>
  <si>
    <t>10.2. CONTENEDORES ORIGEN-DESTINO NACIONAL</t>
  </si>
  <si>
    <t>Incluye descargas y cargas sin tránsito, y el origen o el destino, respectivamente, es nacional. No incluye transbordo</t>
  </si>
  <si>
    <t>10.3. CONTENEDORES IMPORT-EXPORT</t>
  </si>
  <si>
    <t>Incluye descargas y cargas sin tránsito, y el origen o el destino, respectivamente, no es nacional. No incluye transbordo</t>
  </si>
  <si>
    <t>Import-Export</t>
  </si>
  <si>
    <t>Origen-destino nacional</t>
  </si>
  <si>
    <t>Fecha: 21/10/2025</t>
  </si>
  <si>
    <t>Pasaia</t>
  </si>
  <si>
    <t>Maquinaria, aparatos, herramientas y repuestos</t>
  </si>
  <si>
    <t>Baleares</t>
  </si>
  <si>
    <t xml:space="preserve">Mayo </t>
  </si>
  <si>
    <t>Santa Cruz de Tenerife</t>
  </si>
  <si>
    <t>Santander</t>
  </si>
  <si>
    <t>Sevilla</t>
  </si>
  <si>
    <t>Tarragona</t>
  </si>
  <si>
    <t>Valencia</t>
  </si>
  <si>
    <t>Vigo</t>
  </si>
  <si>
    <t>Vilagarcía</t>
  </si>
  <si>
    <t>1. IMPORTACIONES TOTALES</t>
  </si>
  <si>
    <t>Var.(%)</t>
  </si>
  <si>
    <t>No incluye tránsito, ni taras ni transbordo y el país de origen es distinto a España</t>
  </si>
  <si>
    <t>1.1. IMPORTACIONES DE GRANELES LÍQUIDOS</t>
  </si>
  <si>
    <t>1.2. IMPORTACIONES DE GRANELES SÓLIDOS</t>
  </si>
  <si>
    <t>1.3. IMPORTACIONES DE MERCANCÍA GENERAL</t>
  </si>
  <si>
    <t>2. EXPORTACIONES TOTALES</t>
  </si>
  <si>
    <t>No incluye tránsito, ni taras ni transbordo y el país de destino es distinto a España</t>
  </si>
  <si>
    <t>2.1. EXPORTACIONES DE GRANELES LÍQUIDOS</t>
  </si>
  <si>
    <t>2.2. EXPORTACIONES DE GRANELES SÓLIDOS</t>
  </si>
  <si>
    <t>2.3. EXPORTACIONES DE MERCANCÍA GENERAL</t>
  </si>
  <si>
    <t>EVOLUCIÓN MENSUAL (toneladas)</t>
  </si>
  <si>
    <t>En la celda del mes actual del 2022 y 2021 copiar la fórmula del mes anterior y reemplazar el número del mes</t>
  </si>
  <si>
    <t>Año 2021: de enero al mes actual la fórmula está vinculada al resumen 2022 del mes correspondiente, para que los datos sean los más actualizados; para el resto de meses de 2021 la fórmula está vinculada al resumen 2021</t>
  </si>
  <si>
    <t xml:space="preserve">Gráfico 2022: incluir en Selcción datos el mes actual </t>
  </si>
  <si>
    <t>TRAFICO TOTAL</t>
  </si>
  <si>
    <t>GRANELES LIQUIDOS</t>
  </si>
  <si>
    <t>GRANELES SOLIDOS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</si>
  <si>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</si>
  <si>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</si>
  <si>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</si>
  <si>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</si>
  <si>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</si>
  <si>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</si>
  <si>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</si>
  <si>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</si>
  <si>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</si>
  <si>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</si>
  <si>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</si>
  <si>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</si>
  <si>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MERCANCIA GENERAL</t>
  </si>
  <si>
    <t>MERCANCIAS EN CONTENEDORES</t>
  </si>
  <si>
    <t>TEUS</t>
  </si>
  <si>
    <t>EVOLUCIÓN MENSUAL (%)</t>
  </si>
  <si>
    <t>Copiar la fórmula del mes anterior y actualizar de la siguiente forma:</t>
  </si>
  <si>
    <t>Tráfico total: la fórmula debe recoger de la celda AFx a la celda AF9 (para 2022) y de la celda AEx a la AE9 para 2021. Lo mismo para GL y GS pero cambiando la columna</t>
  </si>
  <si>
    <t>Mercancía General: la fórmula debe recoger de la celda AFx a la celda AF36 (para el 2022) y de la celda AEx a la AE36 para el 2021. Igual para M.en contenedores y Teus cambiando la columna</t>
  </si>
  <si>
    <t>Gráfico 2022: se incluirá en Selección datos el mes actual</t>
  </si>
  <si>
    <t>AFx a AF9</t>
  </si>
  <si>
    <t>AEx a AE9</t>
  </si>
  <si>
    <t>AFx a AF36</t>
  </si>
  <si>
    <t>AEx a AE36</t>
  </si>
  <si>
    <t>EVOLUCIÓN INTERANUAL (millones de toneladas)</t>
  </si>
  <si>
    <t>Añadir el mes actual en cada columna y copiar la fórmula del mes anterior, que habrá que cambiar de la siguiente forma:</t>
  </si>
  <si>
    <t>Tráfico total: la fórmula debe recoger de la celda AFx a la celda AF9 (para 2022) y de la celda AE20 a la AEx para 2021. Lo mismo para GL y GS pero cambiando la columna</t>
  </si>
  <si>
    <t>Mercancía General: la fórmula debe recoger de la celda AFx a la celda AF36 (para el 2022) y de la celda AE47 a la Aex para el 2021. Igual para M.en contenedores y Teus cambiando la columna</t>
  </si>
  <si>
    <t>En los gráficos se cambiará la Selección datos para que coja los datos del mes y los once meses anteriores</t>
  </si>
  <si>
    <t>Se marcará en gris la fila con los datos del mes anterior que ya no está en la Selección datos</t>
  </si>
  <si>
    <t>AE20 a AEx</t>
  </si>
  <si>
    <t xml:space="preserve">TEUS </t>
  </si>
  <si>
    <t>AE47 a AEx</t>
  </si>
  <si>
    <t>EVOLUCIÓN INTERANUAL (%)</t>
  </si>
  <si>
    <t>Tráfico total: la fórmula debe recoger de la celda AFx a la celda AF9 (para 2022) y de la celda AE20 a la AEx para 2021; también de la celda Aey a AE9 para el 2021 y de AD20 a Adx para 2020. Lo mismo para GL y GS pero cambiando la columna</t>
  </si>
  <si>
    <t>Mercancía General: la fórmula debe recoger de la celda AFx a la celda AF36 (para el 2022) y de la celda AE47 a la AEx para el 2021; además de la celda AEy a la AE36 para 2021 y de AD47 a Adx para 2020. Igual para M.en contenedores y Teus cambiando la columna</t>
  </si>
  <si>
    <t>AEy a AE9</t>
  </si>
  <si>
    <t>AD20 a ADx</t>
  </si>
  <si>
    <t>AEy a AE36</t>
  </si>
  <si>
    <t>AD47 a ADx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</si>
</sst>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\-yyyy;@"/>
    <numFmt numFmtId="165" formatCode="#,##0.0_ ;[Red]\-#,##0.0\ "/>
    <numFmt numFmtId="166" formatCode="#,##0_ ;[Red]\-#,##0\ "/>
    <numFmt numFmtId="167" formatCode="0.0"/>
    <numFmt numFmtId="168" formatCode="#,##0.0"/>
    <numFmt numFmtId="169" formatCode="[$-C0A]mmm\-yy;@"/>
    <numFmt numFmtId="170" formatCode="[$-C0A]mmmm\-yy;@"/>
  </numFmts>
  <fonts count="45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i/>
      <sz val="15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4" tint="-0.4999237037263100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28"/>
      <color rgb="FF0A0943"/>
      <name val="Archivo"/>
      <family val="2"/>
    </font>
    <font>
      <sz val="11"/>
      <color theme="1"/>
      <name val="Archivo"/>
      <family val="2"/>
    </font>
    <font>
      <sz val="11"/>
      <name val="Calibri"/>
      <family val="2"/>
      <scheme val="minor"/>
    </font>
    <font>
      <i/>
      <sz val="8"/>
      <color theme="1"/>
      <name val="Arial"/>
      <family val="2"/>
    </font>
    <font>
      <sz val="9"/>
      <color theme="1"/>
      <name val="Arial"/>
      <family val="2"/>
    </font>
    <font>
      <b/>
      <sz val="16"/>
      <color rgb="FF0A0A44"/>
      <name val="Arial"/>
      <family val="2"/>
    </font>
    <font>
      <b/>
      <sz val="8"/>
      <color rgb="FF363636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363636"/>
      <name val="Arial"/>
      <family val="2"/>
    </font>
    <font>
      <sz val="11"/>
      <color theme="0"/>
      <name val="Calibri"/>
      <family val="2"/>
      <scheme val="minor"/>
    </font>
    <font>
      <b/>
      <sz val="9"/>
      <color theme="0"/>
      <name val="Arial"/>
      <family val="2"/>
    </font>
    <font>
      <i/>
      <sz val="9"/>
      <color rgb="FFFF0000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12"/>
      <color rgb="FF0A0A44"/>
      <name val="Arial"/>
      <family val="2"/>
    </font>
    <font>
      <b/>
      <sz val="10"/>
      <color theme="0"/>
      <name val="Arial"/>
      <family val="2"/>
    </font>
    <font>
      <b/>
      <sz val="10"/>
      <color rgb="FF363636"/>
      <name val="Arial"/>
      <family val="2"/>
    </font>
    <font>
      <sz val="10"/>
      <color rgb="FF363636"/>
      <name val="Arial"/>
      <family val="2"/>
    </font>
    <font>
      <b/>
      <sz val="9"/>
      <color theme="1"/>
      <name val="Arial"/>
      <family val="2"/>
    </font>
    <font>
      <i/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rgb="FF0A0A44"/>
      <name val="Arial"/>
      <family val="2"/>
    </font>
    <font>
      <sz val="11"/>
      <color theme="0"/>
      <name val="Arial"/>
      <family val="2"/>
    </font>
    <font>
      <b/>
      <sz val="14"/>
      <color theme="1"/>
      <name val="Arial"/>
      <family val="2"/>
    </font>
    <font>
      <b/>
      <sz val="11"/>
      <color theme="0"/>
      <name val="Arial"/>
      <family val="2"/>
    </font>
    <font>
      <b/>
      <sz val="16"/>
      <color rgb="FF00408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A7BCE3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0A0A44"/>
        <bgColor indexed="64"/>
      </patternFill>
    </fill>
    <fill>
      <patternFill patternType="solid">
        <fgColor theme="0"/>
        <bgColor indexed="64"/>
      </patternFill>
    </fill>
  </fills>
  <borders count="75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A7BCE3"/>
      </left>
      <right style="thin">
        <color rgb="FFA7BCE3"/>
      </right>
      <top style="thin">
        <color theme="0"/>
      </top>
      <bottom/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 style="thin">
        <color rgb="FF0A0A44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/>
      <bottom style="thin">
        <color theme="0"/>
      </bottom>
      <diagonal/>
    </border>
    <border>
      <left/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auto="1"/>
      </top>
      <bottom style="thin">
        <color auto="1"/>
      </bottom>
      <diagonal/>
    </border>
    <border>
      <left style="thin">
        <color rgb="FFFFFFFF"/>
      </left>
      <right style="thin">
        <color rgb="FF0A0A44"/>
      </right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rgb="FFFFFFFF"/>
      </bottom>
      <diagonal/>
    </border>
    <border>
      <left/>
      <right/>
      <top style="thin">
        <color auto="1"/>
      </top>
      <bottom style="thin">
        <color rgb="FFFFFFFF"/>
      </bottom>
      <diagonal/>
    </border>
    <border>
      <left/>
      <right style="thin">
        <color auto="1"/>
      </right>
      <top style="thin">
        <color auto="1"/>
      </top>
      <bottom style="thin">
        <color rgb="FFFFFFFF"/>
      </bottom>
      <diagonal/>
    </border>
    <border>
      <left style="thin">
        <color auto="1"/>
      </left>
      <right/>
      <top style="thin">
        <color auto="1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auto="1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theme="0"/>
      </right>
      <top style="thin">
        <color theme="0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/>
      <top/>
      <bottom style="thin">
        <color theme="2" tint="-9.9948118533890809E-2"/>
      </bottom>
      <diagonal/>
    </border>
    <border>
      <left/>
      <right/>
      <top style="thin">
        <color theme="2" tint="-9.9948118533890809E-2"/>
      </top>
      <bottom/>
      <diagonal/>
    </border>
    <border>
      <left style="thin">
        <color theme="0"/>
      </left>
      <right/>
      <top/>
      <bottom style="thin">
        <color theme="2" tint="-9.9948118533890809E-2"/>
      </bottom>
      <diagonal/>
    </border>
    <border>
      <left style="thin">
        <color theme="0"/>
      </left>
      <right/>
      <top style="thin">
        <color theme="2" tint="-9.9948118533890809E-2"/>
      </top>
      <bottom/>
      <diagonal/>
    </border>
    <border>
      <left/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38" fillId="0" borderId="0"/>
  </cellStyleXfs>
  <cellXfs count="284">
    <xf numFmtId="0" fontId="0" fillId="0" borderId="0" xfId="0"/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/>
    <xf numFmtId="0" fontId="2" fillId="0" borderId="0" xfId="0" applyFont="1"/>
    <xf numFmtId="0" fontId="6" fillId="0" borderId="0" xfId="0" applyFont="1"/>
    <xf numFmtId="0" fontId="0" fillId="0" borderId="1" xfId="0" applyBorder="1"/>
    <xf numFmtId="164" fontId="7" fillId="0" borderId="0" xfId="0" applyNumberFormat="1" applyFont="1"/>
    <xf numFmtId="0" fontId="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left" vertical="top"/>
    </xf>
    <xf numFmtId="0" fontId="7" fillId="0" borderId="0" xfId="0" applyFont="1"/>
    <xf numFmtId="0" fontId="13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4" fillId="0" borderId="7" xfId="0" applyFont="1" applyBorder="1"/>
    <xf numFmtId="0" fontId="15" fillId="0" borderId="7" xfId="0" applyFont="1" applyBorder="1"/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1" fillId="0" borderId="0" xfId="0" applyFont="1"/>
    <xf numFmtId="0" fontId="22" fillId="0" borderId="0" xfId="0" applyFont="1" applyAlignment="1">
      <alignment horizontal="right"/>
    </xf>
    <xf numFmtId="0" fontId="23" fillId="2" borderId="4" xfId="0" applyFont="1" applyFill="1" applyBorder="1" applyAlignment="1">
      <alignment horizontal="left" vertical="center"/>
    </xf>
    <xf numFmtId="0" fontId="23" fillId="2" borderId="8" xfId="0" applyFont="1" applyFill="1" applyBorder="1" applyAlignment="1">
      <alignment horizontal="left" vertical="center"/>
    </xf>
    <xf numFmtId="0" fontId="7" fillId="0" borderId="1" xfId="0" applyFont="1" applyBorder="1"/>
    <xf numFmtId="0" fontId="12" fillId="0" borderId="1" xfId="0" applyFont="1" applyBorder="1"/>
    <xf numFmtId="0" fontId="24" fillId="0" borderId="0" xfId="0" applyFont="1"/>
    <xf numFmtId="0" fontId="22" fillId="3" borderId="16" xfId="0" applyFont="1" applyFill="1" applyBorder="1" applyAlignment="1">
      <alignment horizontal="left" vertical="center"/>
    </xf>
    <xf numFmtId="0" fontId="20" fillId="3" borderId="10" xfId="0" applyFont="1" applyFill="1" applyBorder="1" applyAlignment="1">
      <alignment horizontal="right" vertical="center"/>
    </xf>
    <xf numFmtId="0" fontId="20" fillId="4" borderId="4" xfId="0" applyFont="1" applyFill="1" applyBorder="1" applyAlignment="1">
      <alignment horizontal="left" vertical="center"/>
    </xf>
    <xf numFmtId="0" fontId="20" fillId="4" borderId="8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17" fillId="0" borderId="0" xfId="0" applyFont="1" applyAlignment="1">
      <alignment vertical="center"/>
    </xf>
    <xf numFmtId="3" fontId="28" fillId="4" borderId="6" xfId="0" applyNumberFormat="1" applyFont="1" applyFill="1" applyBorder="1" applyAlignment="1">
      <alignment vertical="center"/>
    </xf>
    <xf numFmtId="3" fontId="28" fillId="0" borderId="6" xfId="0" applyNumberFormat="1" applyFont="1" applyBorder="1" applyAlignment="1">
      <alignment vertical="center"/>
    </xf>
    <xf numFmtId="3" fontId="29" fillId="3" borderId="12" xfId="0" applyNumberFormat="1" applyFont="1" applyFill="1" applyBorder="1" applyAlignment="1">
      <alignment horizontal="right" vertical="center"/>
    </xf>
    <xf numFmtId="3" fontId="29" fillId="3" borderId="4" xfId="0" applyNumberFormat="1" applyFont="1" applyFill="1" applyBorder="1" applyAlignment="1">
      <alignment horizontal="right" vertical="center"/>
    </xf>
    <xf numFmtId="3" fontId="28" fillId="4" borderId="12" xfId="0" applyNumberFormat="1" applyFont="1" applyFill="1" applyBorder="1" applyAlignment="1">
      <alignment horizontal="right" vertical="center"/>
    </xf>
    <xf numFmtId="3" fontId="28" fillId="4" borderId="8" xfId="0" applyNumberFormat="1" applyFont="1" applyFill="1" applyBorder="1" applyAlignment="1">
      <alignment horizontal="right" vertical="center"/>
    </xf>
    <xf numFmtId="3" fontId="28" fillId="4" borderId="4" xfId="0" applyNumberFormat="1" applyFont="1" applyFill="1" applyBorder="1" applyAlignment="1">
      <alignment horizontal="right" vertical="center"/>
    </xf>
    <xf numFmtId="3" fontId="28" fillId="4" borderId="10" xfId="0" applyNumberFormat="1" applyFont="1" applyFill="1" applyBorder="1" applyAlignment="1">
      <alignment horizontal="right" vertical="center"/>
    </xf>
    <xf numFmtId="3" fontId="28" fillId="4" borderId="6" xfId="0" applyNumberFormat="1" applyFont="1" applyFill="1" applyBorder="1" applyAlignment="1">
      <alignment horizontal="right" vertical="center"/>
    </xf>
    <xf numFmtId="3" fontId="28" fillId="0" borderId="4" xfId="0" applyNumberFormat="1" applyFont="1" applyBorder="1" applyAlignment="1">
      <alignment horizontal="right" vertical="center"/>
    </xf>
    <xf numFmtId="3" fontId="28" fillId="0" borderId="9" xfId="0" applyNumberFormat="1" applyFont="1" applyBorder="1" applyAlignment="1">
      <alignment horizontal="right" vertical="center"/>
    </xf>
    <xf numFmtId="3" fontId="28" fillId="0" borderId="8" xfId="0" applyNumberFormat="1" applyFont="1" applyBorder="1" applyAlignment="1">
      <alignment horizontal="right" vertical="center"/>
    </xf>
    <xf numFmtId="3" fontId="28" fillId="4" borderId="3" xfId="0" applyNumberFormat="1" applyFont="1" applyFill="1" applyBorder="1" applyAlignment="1">
      <alignment horizontal="right" vertical="center"/>
    </xf>
    <xf numFmtId="3" fontId="28" fillId="4" borderId="13" xfId="0" applyNumberFormat="1" applyFont="1" applyFill="1" applyBorder="1" applyAlignment="1">
      <alignment horizontal="right" vertical="center"/>
    </xf>
    <xf numFmtId="166" fontId="28" fillId="4" borderId="4" xfId="0" applyNumberFormat="1" applyFont="1" applyFill="1" applyBorder="1" applyAlignment="1">
      <alignment horizontal="right" vertical="center"/>
    </xf>
    <xf numFmtId="165" fontId="28" fillId="4" borderId="4" xfId="0" applyNumberFormat="1" applyFont="1" applyFill="1" applyBorder="1" applyAlignment="1">
      <alignment horizontal="right" vertical="center"/>
    </xf>
    <xf numFmtId="3" fontId="28" fillId="2" borderId="4" xfId="0" applyNumberFormat="1" applyFont="1" applyFill="1" applyBorder="1" applyAlignment="1">
      <alignment horizontal="right" vertical="center"/>
    </xf>
    <xf numFmtId="166" fontId="28" fillId="2" borderId="4" xfId="0" applyNumberFormat="1" applyFont="1" applyFill="1" applyBorder="1" applyAlignment="1">
      <alignment horizontal="right" vertical="center"/>
    </xf>
    <xf numFmtId="165" fontId="28" fillId="2" borderId="4" xfId="0" applyNumberFormat="1" applyFont="1" applyFill="1" applyBorder="1" applyAlignment="1">
      <alignment horizontal="right" vertical="center"/>
    </xf>
    <xf numFmtId="3" fontId="28" fillId="4" borderId="1" xfId="0" applyNumberFormat="1" applyFont="1" applyFill="1" applyBorder="1" applyAlignment="1">
      <alignment horizontal="right" vertical="center"/>
    </xf>
    <xf numFmtId="3" fontId="28" fillId="4" borderId="0" xfId="0" applyNumberFormat="1" applyFont="1" applyFill="1" applyAlignment="1">
      <alignment horizontal="right" vertical="center"/>
    </xf>
    <xf numFmtId="3" fontId="28" fillId="0" borderId="14" xfId="0" applyNumberFormat="1" applyFont="1" applyBorder="1" applyAlignment="1">
      <alignment horizontal="right" vertical="center"/>
    </xf>
    <xf numFmtId="3" fontId="28" fillId="0" borderId="1" xfId="0" applyNumberFormat="1" applyFont="1" applyBorder="1" applyAlignment="1">
      <alignment horizontal="right" vertical="center"/>
    </xf>
    <xf numFmtId="3" fontId="28" fillId="0" borderId="6" xfId="0" applyNumberFormat="1" applyFont="1" applyBorder="1" applyAlignment="1">
      <alignment horizontal="right" vertical="center"/>
    </xf>
    <xf numFmtId="3" fontId="28" fillId="0" borderId="0" xfId="0" applyNumberFormat="1" applyFont="1" applyAlignment="1">
      <alignment horizontal="right" vertical="center"/>
    </xf>
    <xf numFmtId="0" fontId="7" fillId="0" borderId="10" xfId="0" applyFont="1" applyBorder="1"/>
    <xf numFmtId="0" fontId="17" fillId="0" borderId="10" xfId="0" applyFont="1" applyBorder="1" applyAlignment="1">
      <alignment vertical="center"/>
    </xf>
    <xf numFmtId="164" fontId="22" fillId="0" borderId="0" xfId="0" applyNumberFormat="1" applyFont="1" applyAlignment="1">
      <alignment horizontal="right" vertical="center"/>
    </xf>
    <xf numFmtId="0" fontId="16" fillId="0" borderId="0" xfId="0" applyFont="1"/>
    <xf numFmtId="3" fontId="30" fillId="5" borderId="12" xfId="0" applyNumberFormat="1" applyFont="1" applyFill="1" applyBorder="1" applyAlignment="1">
      <alignment horizontal="right" vertical="center"/>
    </xf>
    <xf numFmtId="3" fontId="30" fillId="5" borderId="8" xfId="0" applyNumberFormat="1" applyFont="1" applyFill="1" applyBorder="1" applyAlignment="1">
      <alignment horizontal="right" vertical="center"/>
    </xf>
    <xf numFmtId="3" fontId="30" fillId="5" borderId="6" xfId="0" applyNumberFormat="1" applyFont="1" applyFill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0" fontId="19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3" fontId="32" fillId="5" borderId="14" xfId="0" applyNumberFormat="1" applyFont="1" applyFill="1" applyBorder="1" applyAlignment="1">
      <alignment horizontal="right" vertical="center"/>
    </xf>
    <xf numFmtId="165" fontId="32" fillId="5" borderId="14" xfId="0" applyNumberFormat="1" applyFont="1" applyFill="1" applyBorder="1" applyAlignment="1">
      <alignment horizontal="right" vertical="center"/>
    </xf>
    <xf numFmtId="166" fontId="34" fillId="6" borderId="9" xfId="0" applyNumberFormat="1" applyFont="1" applyFill="1" applyBorder="1" applyAlignment="1">
      <alignment horizontal="right" vertical="center"/>
    </xf>
    <xf numFmtId="165" fontId="34" fillId="6" borderId="9" xfId="0" applyNumberFormat="1" applyFont="1" applyFill="1" applyBorder="1" applyAlignment="1">
      <alignment horizontal="right" vertical="center"/>
    </xf>
    <xf numFmtId="0" fontId="32" fillId="5" borderId="6" xfId="0" applyFont="1" applyFill="1" applyBorder="1" applyAlignment="1">
      <alignment horizontal="center" vertical="center"/>
    </xf>
    <xf numFmtId="165" fontId="34" fillId="6" borderId="17" xfId="0" applyNumberFormat="1" applyFont="1" applyFill="1" applyBorder="1" applyAlignment="1">
      <alignment horizontal="right" vertical="center"/>
    </xf>
    <xf numFmtId="0" fontId="33" fillId="0" borderId="8" xfId="0" applyFont="1" applyBorder="1" applyAlignment="1">
      <alignment vertical="center"/>
    </xf>
    <xf numFmtId="3" fontId="34" fillId="0" borderId="18" xfId="0" applyNumberFormat="1" applyFont="1" applyBorder="1" applyAlignment="1">
      <alignment horizontal="right" vertical="center"/>
    </xf>
    <xf numFmtId="3" fontId="34" fillId="0" borderId="19" xfId="0" applyNumberFormat="1" applyFont="1" applyBorder="1" applyAlignment="1">
      <alignment horizontal="right" vertical="center"/>
    </xf>
    <xf numFmtId="3" fontId="34" fillId="0" borderId="20" xfId="0" applyNumberFormat="1" applyFont="1" applyBorder="1" applyAlignment="1">
      <alignment horizontal="right" vertical="center"/>
    </xf>
    <xf numFmtId="3" fontId="34" fillId="0" borderId="9" xfId="0" applyNumberFormat="1" applyFont="1" applyBorder="1" applyAlignment="1">
      <alignment horizontal="right" vertical="center"/>
    </xf>
    <xf numFmtId="3" fontId="34" fillId="0" borderId="21" xfId="0" applyNumberFormat="1" applyFont="1" applyBorder="1" applyAlignment="1">
      <alignment horizontal="right" vertical="center"/>
    </xf>
    <xf numFmtId="3" fontId="34" fillId="0" borderId="22" xfId="0" applyNumberFormat="1" applyFont="1" applyBorder="1" applyAlignment="1">
      <alignment horizontal="right" vertical="center"/>
    </xf>
    <xf numFmtId="3" fontId="34" fillId="0" borderId="23" xfId="0" applyNumberFormat="1" applyFont="1" applyBorder="1" applyAlignment="1">
      <alignment horizontal="right" vertical="center"/>
    </xf>
    <xf numFmtId="166" fontId="34" fillId="6" borderId="19" xfId="0" applyNumberFormat="1" applyFont="1" applyFill="1" applyBorder="1" applyAlignment="1">
      <alignment horizontal="right" vertical="center"/>
    </xf>
    <xf numFmtId="165" fontId="34" fillId="6" borderId="24" xfId="0" applyNumberFormat="1" applyFont="1" applyFill="1" applyBorder="1" applyAlignment="1">
      <alignment horizontal="right" vertical="center"/>
    </xf>
    <xf numFmtId="166" fontId="34" fillId="6" borderId="23" xfId="0" applyNumberFormat="1" applyFont="1" applyFill="1" applyBorder="1" applyAlignment="1">
      <alignment horizontal="right" vertical="center"/>
    </xf>
    <xf numFmtId="165" fontId="34" fillId="6" borderId="25" xfId="0" applyNumberFormat="1" applyFont="1" applyFill="1" applyBorder="1" applyAlignment="1">
      <alignment horizontal="right" vertical="center"/>
    </xf>
    <xf numFmtId="0" fontId="33" fillId="0" borderId="26" xfId="0" applyFont="1" applyBorder="1" applyAlignment="1">
      <alignment vertical="center"/>
    </xf>
    <xf numFmtId="3" fontId="34" fillId="0" borderId="27" xfId="0" applyNumberFormat="1" applyFont="1" applyBorder="1" applyAlignment="1">
      <alignment horizontal="right" vertical="center"/>
    </xf>
    <xf numFmtId="165" fontId="34" fillId="6" borderId="19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vertical="center"/>
    </xf>
    <xf numFmtId="3" fontId="34" fillId="0" borderId="29" xfId="0" applyNumberFormat="1" applyFont="1" applyBorder="1" applyAlignment="1">
      <alignment horizontal="right" vertical="center"/>
    </xf>
    <xf numFmtId="165" fontId="34" fillId="6" borderId="23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horizontal="left" vertical="center"/>
    </xf>
    <xf numFmtId="166" fontId="34" fillId="6" borderId="30" xfId="0" applyNumberFormat="1" applyFont="1" applyFill="1" applyBorder="1" applyAlignment="1">
      <alignment horizontal="right" vertical="center"/>
    </xf>
    <xf numFmtId="165" fontId="34" fillId="6" borderId="30" xfId="0" applyNumberFormat="1" applyFont="1" applyFill="1" applyBorder="1" applyAlignment="1">
      <alignment horizontal="right" vertical="center"/>
    </xf>
    <xf numFmtId="165" fontId="34" fillId="6" borderId="31" xfId="0" applyNumberFormat="1" applyFont="1" applyFill="1" applyBorder="1" applyAlignment="1">
      <alignment horizontal="right" vertical="center"/>
    </xf>
    <xf numFmtId="0" fontId="33" fillId="3" borderId="32" xfId="0" applyFont="1" applyFill="1" applyBorder="1" applyAlignment="1">
      <alignment horizontal="left" vertical="center" wrapText="1"/>
    </xf>
    <xf numFmtId="0" fontId="35" fillId="0" borderId="0" xfId="0" applyFont="1" applyAlignment="1">
      <alignment horizontal="right" vertical="center"/>
    </xf>
    <xf numFmtId="0" fontId="36" fillId="0" borderId="0" xfId="0" applyFont="1" applyAlignment="1">
      <alignment vertical="center"/>
    </xf>
    <xf numFmtId="3" fontId="34" fillId="4" borderId="9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vertical="center"/>
    </xf>
    <xf numFmtId="3" fontId="34" fillId="4" borderId="20" xfId="0" applyNumberFormat="1" applyFont="1" applyFill="1" applyBorder="1" applyAlignment="1">
      <alignment horizontal="right" vertical="center"/>
    </xf>
    <xf numFmtId="0" fontId="33" fillId="4" borderId="26" xfId="0" applyFont="1" applyFill="1" applyBorder="1" applyAlignment="1">
      <alignment vertical="center"/>
    </xf>
    <xf numFmtId="3" fontId="34" fillId="4" borderId="27" xfId="0" applyNumberFormat="1" applyFont="1" applyFill="1" applyBorder="1" applyAlignment="1">
      <alignment horizontal="right" vertical="center"/>
    </xf>
    <xf numFmtId="3" fontId="34" fillId="4" borderId="19" xfId="0" applyNumberFormat="1" applyFont="1" applyFill="1" applyBorder="1" applyAlignment="1">
      <alignment horizontal="right" vertical="center"/>
    </xf>
    <xf numFmtId="0" fontId="33" fillId="4" borderId="28" xfId="0" applyFont="1" applyFill="1" applyBorder="1" applyAlignment="1">
      <alignment vertical="center"/>
    </xf>
    <xf numFmtId="3" fontId="34" fillId="4" borderId="29" xfId="0" applyNumberFormat="1" applyFont="1" applyFill="1" applyBorder="1" applyAlignment="1">
      <alignment horizontal="right" vertical="center"/>
    </xf>
    <xf numFmtId="3" fontId="34" fillId="4" borderId="23" xfId="0" applyNumberFormat="1" applyFont="1" applyFill="1" applyBorder="1" applyAlignment="1">
      <alignment horizontal="right" vertical="center"/>
    </xf>
    <xf numFmtId="0" fontId="33" fillId="4" borderId="33" xfId="0" applyFont="1" applyFill="1" applyBorder="1" applyAlignment="1">
      <alignment vertical="center"/>
    </xf>
    <xf numFmtId="3" fontId="34" fillId="4" borderId="34" xfId="0" applyNumberFormat="1" applyFont="1" applyFill="1" applyBorder="1" applyAlignment="1">
      <alignment horizontal="right" vertical="center"/>
    </xf>
    <xf numFmtId="3" fontId="34" fillId="4" borderId="30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horizontal="left" vertical="center"/>
    </xf>
    <xf numFmtId="3" fontId="34" fillId="4" borderId="21" xfId="0" applyNumberFormat="1" applyFont="1" applyFill="1" applyBorder="1" applyAlignment="1">
      <alignment horizontal="right" vertical="center"/>
    </xf>
    <xf numFmtId="3" fontId="34" fillId="4" borderId="18" xfId="0" applyNumberFormat="1" applyFont="1" applyFill="1" applyBorder="1" applyAlignment="1">
      <alignment horizontal="right" vertical="center"/>
    </xf>
    <xf numFmtId="3" fontId="34" fillId="4" borderId="22" xfId="0" applyNumberFormat="1" applyFont="1" applyFill="1" applyBorder="1" applyAlignment="1">
      <alignment horizontal="right" vertical="center"/>
    </xf>
    <xf numFmtId="3" fontId="34" fillId="4" borderId="35" xfId="0" applyNumberFormat="1" applyFont="1" applyFill="1" applyBorder="1" applyAlignment="1">
      <alignment horizontal="right" vertical="center"/>
    </xf>
    <xf numFmtId="0" fontId="0" fillId="0" borderId="36" xfId="0" applyBorder="1"/>
    <xf numFmtId="0" fontId="0" fillId="6" borderId="0" xfId="0" applyFill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0" xfId="0" applyAlignment="1">
      <alignment horizontal="left"/>
    </xf>
    <xf numFmtId="0" fontId="37" fillId="0" borderId="0" xfId="0" applyFont="1"/>
    <xf numFmtId="168" fontId="30" fillId="5" borderId="10" xfId="0" applyNumberFormat="1" applyFont="1" applyFill="1" applyBorder="1" applyAlignment="1">
      <alignment horizontal="right" vertical="center"/>
    </xf>
    <xf numFmtId="167" fontId="28" fillId="4" borderId="6" xfId="0" applyNumberFormat="1" applyFont="1" applyFill="1" applyBorder="1" applyAlignment="1">
      <alignment horizontal="right" vertical="center"/>
    </xf>
    <xf numFmtId="167" fontId="28" fillId="4" borderId="4" xfId="0" applyNumberFormat="1" applyFont="1" applyFill="1" applyBorder="1" applyAlignment="1">
      <alignment horizontal="right" vertical="center"/>
    </xf>
    <xf numFmtId="167" fontId="28" fillId="0" borderId="3" xfId="0" applyNumberFormat="1" applyFont="1" applyBorder="1" applyAlignment="1">
      <alignment horizontal="right" vertical="center"/>
    </xf>
    <xf numFmtId="167" fontId="28" fillId="0" borderId="1" xfId="0" applyNumberFormat="1" applyFont="1" applyBorder="1" applyAlignment="1">
      <alignment horizontal="right" vertical="center"/>
    </xf>
    <xf numFmtId="167" fontId="29" fillId="3" borderId="6" xfId="0" applyNumberFormat="1" applyFont="1" applyFill="1" applyBorder="1" applyAlignment="1">
      <alignment horizontal="right" vertical="center"/>
    </xf>
    <xf numFmtId="167" fontId="28" fillId="4" borderId="5" xfId="0" applyNumberFormat="1" applyFont="1" applyFill="1" applyBorder="1" applyAlignment="1">
      <alignment horizontal="right" vertical="center"/>
    </xf>
    <xf numFmtId="167" fontId="28" fillId="0" borderId="7" xfId="0" applyNumberFormat="1" applyFont="1" applyBorder="1" applyAlignment="1">
      <alignment horizontal="right" vertical="center"/>
    </xf>
    <xf numFmtId="0" fontId="20" fillId="4" borderId="3" xfId="0" applyFont="1" applyFill="1" applyBorder="1" applyAlignment="1">
      <alignment horizontal="left" vertical="center"/>
    </xf>
    <xf numFmtId="0" fontId="0" fillId="0" borderId="41" xfId="0" applyBorder="1"/>
    <xf numFmtId="0" fontId="0" fillId="0" borderId="42" xfId="0" applyBorder="1"/>
    <xf numFmtId="0" fontId="27" fillId="0" borderId="0" xfId="0" applyFont="1"/>
    <xf numFmtId="0" fontId="0" fillId="0" borderId="36" xfId="0" applyBorder="1" applyAlignment="1">
      <alignment horizontal="left"/>
    </xf>
    <xf numFmtId="3" fontId="25" fillId="5" borderId="0" xfId="0" applyNumberFormat="1" applyFont="1" applyFill="1" applyAlignment="1">
      <alignment horizontal="right" vertical="center"/>
    </xf>
    <xf numFmtId="0" fontId="30" fillId="5" borderId="1" xfId="0" applyFont="1" applyFill="1" applyBorder="1" applyAlignment="1">
      <alignment horizontal="center" vertical="center"/>
    </xf>
    <xf numFmtId="0" fontId="20" fillId="4" borderId="11" xfId="0" applyFont="1" applyFill="1" applyBorder="1" applyAlignment="1">
      <alignment horizontal="left" vertical="center"/>
    </xf>
    <xf numFmtId="0" fontId="30" fillId="5" borderId="10" xfId="0" applyFont="1" applyFill="1" applyBorder="1" applyAlignment="1">
      <alignment horizontal="left" vertical="center" indent="1"/>
    </xf>
    <xf numFmtId="3" fontId="20" fillId="3" borderId="4" xfId="0" applyNumberFormat="1" applyFont="1" applyFill="1" applyBorder="1" applyAlignment="1">
      <alignment horizontal="right" vertical="center"/>
    </xf>
    <xf numFmtId="3" fontId="20" fillId="3" borderId="6" xfId="0" applyNumberFormat="1" applyFont="1" applyFill="1" applyBorder="1" applyAlignment="1">
      <alignment horizontal="right" vertical="center"/>
    </xf>
    <xf numFmtId="3" fontId="20" fillId="3" borderId="12" xfId="0" applyNumberFormat="1" applyFont="1" applyFill="1" applyBorder="1" applyAlignment="1">
      <alignment horizontal="right" vertical="center"/>
    </xf>
    <xf numFmtId="0" fontId="27" fillId="0" borderId="9" xfId="0" applyFont="1" applyBorder="1" applyAlignment="1">
      <alignment vertical="center"/>
    </xf>
    <xf numFmtId="0" fontId="26" fillId="0" borderId="7" xfId="0" applyFont="1" applyBorder="1" applyAlignment="1">
      <alignment vertical="center"/>
    </xf>
    <xf numFmtId="0" fontId="28" fillId="0" borderId="8" xfId="0" applyFont="1" applyBorder="1" applyAlignment="1">
      <alignment horizontal="right" vertical="center"/>
    </xf>
    <xf numFmtId="0" fontId="27" fillId="0" borderId="4" xfId="0" applyFont="1" applyBorder="1" applyAlignment="1">
      <alignment horizontal="left" vertical="center"/>
    </xf>
    <xf numFmtId="0" fontId="30" fillId="5" borderId="4" xfId="0" applyFont="1" applyFill="1" applyBorder="1" applyAlignment="1">
      <alignment horizontal="center" vertical="center"/>
    </xf>
    <xf numFmtId="3" fontId="28" fillId="4" borderId="4" xfId="0" applyNumberFormat="1" applyFont="1" applyFill="1" applyBorder="1" applyAlignment="1">
      <alignment vertical="center"/>
    </xf>
    <xf numFmtId="0" fontId="7" fillId="0" borderId="43" xfId="0" applyFont="1" applyBorder="1"/>
    <xf numFmtId="0" fontId="28" fillId="0" borderId="11" xfId="0" applyFont="1" applyBorder="1" applyAlignment="1">
      <alignment horizontal="right" vertical="center"/>
    </xf>
    <xf numFmtId="0" fontId="28" fillId="0" borderId="4" xfId="0" applyFont="1" applyBorder="1" applyAlignment="1">
      <alignment horizontal="right" vertical="center"/>
    </xf>
    <xf numFmtId="0" fontId="28" fillId="0" borderId="4" xfId="0" applyFont="1" applyBorder="1" applyAlignment="1">
      <alignment vertical="center"/>
    </xf>
    <xf numFmtId="0" fontId="30" fillId="5" borderId="7" xfId="0" applyFont="1" applyFill="1" applyBorder="1" applyAlignment="1">
      <alignment horizontal="center" vertical="center"/>
    </xf>
    <xf numFmtId="0" fontId="7" fillId="0" borderId="44" xfId="0" applyFont="1" applyBorder="1"/>
    <xf numFmtId="3" fontId="25" fillId="5" borderId="8" xfId="0" applyNumberFormat="1" applyFont="1" applyFill="1" applyBorder="1" applyAlignment="1">
      <alignment horizontal="right" vertical="center"/>
    </xf>
    <xf numFmtId="167" fontId="25" fillId="5" borderId="5" xfId="0" applyNumberFormat="1" applyFont="1" applyFill="1" applyBorder="1" applyAlignment="1">
      <alignment horizontal="right" vertical="center"/>
    </xf>
    <xf numFmtId="3" fontId="25" fillId="5" borderId="4" xfId="0" applyNumberFormat="1" applyFont="1" applyFill="1" applyBorder="1" applyAlignment="1">
      <alignment vertical="center"/>
    </xf>
    <xf numFmtId="3" fontId="32" fillId="5" borderId="6" xfId="0" applyNumberFormat="1" applyFont="1" applyFill="1" applyBorder="1" applyAlignment="1">
      <alignment horizontal="right" vertical="center"/>
    </xf>
    <xf numFmtId="165" fontId="32" fillId="5" borderId="6" xfId="0" applyNumberFormat="1" applyFont="1" applyFill="1" applyBorder="1" applyAlignment="1">
      <alignment horizontal="right" vertical="center"/>
    </xf>
    <xf numFmtId="168" fontId="30" fillId="5" borderId="8" xfId="0" applyNumberFormat="1" applyFont="1" applyFill="1" applyBorder="1" applyAlignment="1">
      <alignment horizontal="right" vertical="center"/>
    </xf>
    <xf numFmtId="3" fontId="30" fillId="5" borderId="4" xfId="0" applyNumberFormat="1" applyFont="1" applyFill="1" applyBorder="1" applyAlignment="1">
      <alignment horizontal="right" vertical="center"/>
    </xf>
    <xf numFmtId="0" fontId="30" fillId="5" borderId="7" xfId="0" applyFont="1" applyFill="1" applyBorder="1" applyAlignment="1">
      <alignment horizontal="left" vertical="center" indent="1"/>
    </xf>
    <xf numFmtId="0" fontId="32" fillId="5" borderId="45" xfId="0" applyFont="1" applyFill="1" applyBorder="1" applyAlignment="1">
      <alignment horizontal="center" vertical="center"/>
    </xf>
    <xf numFmtId="0" fontId="33" fillId="3" borderId="53" xfId="0" applyFont="1" applyFill="1" applyBorder="1" applyAlignment="1">
      <alignment horizontal="left" vertical="center" wrapText="1"/>
    </xf>
    <xf numFmtId="0" fontId="33" fillId="2" borderId="54" xfId="0" applyFont="1" applyFill="1" applyBorder="1" applyAlignment="1">
      <alignment horizontal="left" vertical="center" wrapText="1"/>
    </xf>
    <xf numFmtId="3" fontId="34" fillId="2" borderId="55" xfId="0" applyNumberFormat="1" applyFont="1" applyFill="1" applyBorder="1" applyAlignment="1">
      <alignment horizontal="right" vertical="center" wrapText="1"/>
    </xf>
    <xf numFmtId="3" fontId="34" fillId="2" borderId="56" xfId="0" applyNumberFormat="1" applyFont="1" applyFill="1" applyBorder="1" applyAlignment="1">
      <alignment horizontal="right" vertical="center" wrapText="1"/>
    </xf>
    <xf numFmtId="166" fontId="34" fillId="2" borderId="30" xfId="0" applyNumberFormat="1" applyFont="1" applyFill="1" applyBorder="1" applyAlignment="1">
      <alignment horizontal="right" vertical="center" wrapText="1"/>
    </xf>
    <xf numFmtId="165" fontId="34" fillId="2" borderId="57" xfId="0" applyNumberFormat="1" applyFont="1" applyFill="1" applyBorder="1" applyAlignment="1">
      <alignment horizontal="right" vertical="center" wrapText="1"/>
    </xf>
    <xf numFmtId="3" fontId="34" fillId="2" borderId="58" xfId="0" applyNumberFormat="1" applyFont="1" applyFill="1" applyBorder="1" applyAlignment="1">
      <alignment horizontal="right" vertical="center" wrapText="1"/>
    </xf>
    <xf numFmtId="0" fontId="22" fillId="0" borderId="60" xfId="0" applyFont="1" applyBorder="1" applyAlignment="1">
      <alignment horizontal="left" vertical="center" wrapText="1" indent="1"/>
    </xf>
    <xf numFmtId="3" fontId="21" fillId="0" borderId="61" xfId="0" applyNumberFormat="1" applyFont="1" applyBorder="1" applyAlignment="1">
      <alignment horizontal="right" vertical="center" wrapText="1"/>
    </xf>
    <xf numFmtId="168" fontId="21" fillId="0" borderId="61" xfId="0" applyNumberFormat="1" applyFont="1" applyBorder="1" applyAlignment="1">
      <alignment horizontal="right" vertical="center" wrapText="1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0" fillId="4" borderId="49" xfId="0" applyFont="1" applyFill="1" applyBorder="1" applyAlignment="1">
      <alignment horizontal="left" vertical="center"/>
    </xf>
    <xf numFmtId="0" fontId="20" fillId="3" borderId="5" xfId="0" applyFont="1" applyFill="1" applyBorder="1" applyAlignment="1">
      <alignment horizontal="left" vertical="center" indent="1"/>
    </xf>
    <xf numFmtId="0" fontId="20" fillId="3" borderId="48" xfId="0" applyFont="1" applyFill="1" applyBorder="1" applyAlignment="1">
      <alignment horizontal="left" vertical="center" indent="1"/>
    </xf>
    <xf numFmtId="0" fontId="25" fillId="5" borderId="47" xfId="0" applyFont="1" applyFill="1" applyBorder="1" applyAlignment="1">
      <alignment horizontal="right" vertical="center"/>
    </xf>
    <xf numFmtId="0" fontId="30" fillId="5" borderId="46" xfId="0" applyFont="1" applyFill="1" applyBorder="1" applyAlignment="1">
      <alignment horizontal="center" vertical="center"/>
    </xf>
    <xf numFmtId="0" fontId="30" fillId="5" borderId="47" xfId="0" applyFont="1" applyFill="1" applyBorder="1" applyAlignment="1">
      <alignment horizontal="center" vertical="center"/>
    </xf>
    <xf numFmtId="0" fontId="30" fillId="5" borderId="48" xfId="0" applyFont="1" applyFill="1" applyBorder="1" applyAlignment="1">
      <alignment horizontal="center" vertical="center"/>
    </xf>
    <xf numFmtId="0" fontId="20" fillId="3" borderId="48" xfId="0" applyFont="1" applyFill="1" applyBorder="1" applyAlignment="1">
      <alignment horizontal="left" vertical="center" wrapText="1" indent="1"/>
    </xf>
    <xf numFmtId="0" fontId="33" fillId="3" borderId="32" xfId="0" applyFont="1" applyFill="1" applyBorder="1" applyAlignment="1">
      <alignment horizontal="left" vertical="center" wrapText="1"/>
    </xf>
    <xf numFmtId="0" fontId="33" fillId="3" borderId="52" xfId="0" applyFont="1" applyFill="1" applyBorder="1" applyAlignment="1">
      <alignment horizontal="left" vertical="center" wrapText="1"/>
    </xf>
    <xf numFmtId="0" fontId="32" fillId="5" borderId="47" xfId="0" applyFont="1" applyFill="1" applyBorder="1" applyAlignment="1">
      <alignment horizontal="right" vertical="center"/>
    </xf>
    <xf numFmtId="0" fontId="32" fillId="5" borderId="51" xfId="0" applyFont="1" applyFill="1" applyBorder="1" applyAlignment="1">
      <alignment horizontal="center" vertical="center"/>
    </xf>
    <xf numFmtId="0" fontId="33" fillId="3" borderId="45" xfId="0" applyFont="1" applyFill="1" applyBorder="1" applyAlignment="1">
      <alignment horizontal="left" vertical="center" wrapText="1"/>
    </xf>
    <xf numFmtId="0" fontId="32" fillId="5" borderId="50" xfId="0" applyFont="1" applyFill="1" applyBorder="1" applyAlignment="1">
      <alignment horizontal="center" vertical="center"/>
    </xf>
    <xf numFmtId="0" fontId="32" fillId="5" borderId="4" xfId="0" applyFont="1" applyFill="1" applyBorder="1" applyAlignment="1">
      <alignment horizontal="center" vertical="center"/>
    </xf>
    <xf numFmtId="0" fontId="32" fillId="5" borderId="46" xfId="0" applyFont="1" applyFill="1" applyBorder="1" applyAlignment="1">
      <alignment horizontal="center" vertical="center"/>
    </xf>
    <xf numFmtId="0" fontId="32" fillId="5" borderId="59" xfId="0" applyFont="1" applyFill="1" applyBorder="1" applyAlignment="1">
      <alignment horizontal="center" vertical="center"/>
    </xf>
    <xf numFmtId="0" fontId="30" fillId="5" borderId="5" xfId="0" applyFont="1" applyFill="1" applyBorder="1" applyAlignment="1">
      <alignment horizontal="center" vertical="center"/>
    </xf>
    <xf numFmtId="0" fontId="30" fillId="5" borderId="62" xfId="0" applyFont="1" applyFill="1" applyBorder="1" applyAlignment="1">
      <alignment horizontal="center" vertical="center"/>
    </xf>
    <xf numFmtId="0" fontId="38" fillId="0" borderId="2" xfId="1" applyBorder="1"/>
    <xf numFmtId="0" fontId="38" fillId="0" borderId="3" xfId="1" applyBorder="1"/>
    <xf numFmtId="0" fontId="38" fillId="0" borderId="4" xfId="1" applyBorder="1"/>
    <xf numFmtId="0" fontId="38" fillId="0" borderId="5" xfId="1" applyBorder="1"/>
    <xf numFmtId="0" fontId="38" fillId="0" borderId="0" xfId="1"/>
    <xf numFmtId="0" fontId="38" fillId="0" borderId="6" xfId="1" applyBorder="1"/>
    <xf numFmtId="0" fontId="38" fillId="0" borderId="7" xfId="1" applyBorder="1"/>
    <xf numFmtId="0" fontId="38" fillId="0" borderId="8" xfId="1" applyBorder="1"/>
    <xf numFmtId="0" fontId="38" fillId="0" borderId="9" xfId="1" applyBorder="1"/>
    <xf numFmtId="0" fontId="38" fillId="0" borderId="10" xfId="1" applyBorder="1"/>
    <xf numFmtId="0" fontId="38" fillId="0" borderId="11" xfId="1" applyBorder="1"/>
    <xf numFmtId="0" fontId="38" fillId="0" borderId="1" xfId="1" applyBorder="1"/>
    <xf numFmtId="0" fontId="38" fillId="0" borderId="12" xfId="1" applyBorder="1"/>
    <xf numFmtId="0" fontId="38" fillId="0" borderId="13" xfId="1" applyBorder="1"/>
    <xf numFmtId="0" fontId="38" fillId="0" borderId="14" xfId="1" applyBorder="1"/>
    <xf numFmtId="0" fontId="38" fillId="0" borderId="15" xfId="1" applyBorder="1"/>
    <xf numFmtId="0" fontId="14" fillId="0" borderId="7" xfId="1" applyFont="1" applyBorder="1"/>
    <xf numFmtId="0" fontId="15" fillId="0" borderId="7" xfId="1" applyFont="1" applyBorder="1"/>
    <xf numFmtId="0" fontId="38" fillId="0" borderId="41" xfId="1" applyBorder="1"/>
    <xf numFmtId="0" fontId="38" fillId="0" borderId="42" xfId="1" applyBorder="1"/>
    <xf numFmtId="0" fontId="27" fillId="0" borderId="0" xfId="1" applyFont="1"/>
    <xf numFmtId="0" fontId="30" fillId="5" borderId="15" xfId="0" applyFont="1" applyFill="1" applyBorder="1" applyAlignment="1">
      <alignment horizontal="center" vertical="center"/>
    </xf>
    <xf numFmtId="0" fontId="30" fillId="5" borderId="11" xfId="0" applyFont="1" applyFill="1" applyBorder="1" applyAlignment="1">
      <alignment horizontal="center" vertical="center"/>
    </xf>
    <xf numFmtId="0" fontId="30" fillId="5" borderId="6" xfId="0" applyFont="1" applyFill="1" applyBorder="1" applyAlignment="1">
      <alignment horizontal="center" vertical="center"/>
    </xf>
    <xf numFmtId="0" fontId="22" fillId="0" borderId="63" xfId="0" applyFont="1" applyBorder="1" applyAlignment="1">
      <alignment horizontal="left" vertical="center" wrapText="1" indent="1"/>
    </xf>
    <xf numFmtId="3" fontId="21" fillId="0" borderId="64" xfId="0" applyNumberFormat="1" applyFont="1" applyBorder="1" applyAlignment="1">
      <alignment horizontal="right" vertical="center" wrapText="1"/>
    </xf>
    <xf numFmtId="168" fontId="21" fillId="0" borderId="64" xfId="0" applyNumberFormat="1" applyFont="1" applyBorder="1" applyAlignment="1">
      <alignment horizontal="right" vertical="center" wrapText="1"/>
    </xf>
    <xf numFmtId="0" fontId="21" fillId="0" borderId="1" xfId="0" applyFont="1" applyBorder="1"/>
    <xf numFmtId="0" fontId="30" fillId="5" borderId="0" xfId="0" applyFont="1" applyFill="1" applyAlignment="1">
      <alignment horizontal="left" vertical="center" indent="1"/>
    </xf>
    <xf numFmtId="3" fontId="30" fillId="5" borderId="1" xfId="0" applyNumberFormat="1" applyFont="1" applyFill="1" applyBorder="1" applyAlignment="1">
      <alignment horizontal="right" vertical="center"/>
    </xf>
    <xf numFmtId="168" fontId="30" fillId="5" borderId="14" xfId="0" applyNumberFormat="1" applyFont="1" applyFill="1" applyBorder="1" applyAlignment="1">
      <alignment horizontal="right" vertical="center"/>
    </xf>
    <xf numFmtId="0" fontId="0" fillId="0" borderId="65" xfId="0" applyBorder="1"/>
    <xf numFmtId="0" fontId="0" fillId="0" borderId="66" xfId="0" applyBorder="1"/>
    <xf numFmtId="0" fontId="21" fillId="0" borderId="67" xfId="0" applyFont="1" applyBorder="1"/>
    <xf numFmtId="0" fontId="0" fillId="0" borderId="68" xfId="0" applyBorder="1"/>
    <xf numFmtId="0" fontId="0" fillId="0" borderId="0" xfId="0" applyAlignment="1">
      <alignment vertical="center"/>
    </xf>
    <xf numFmtId="0" fontId="0" fillId="0" borderId="0" xfId="0" applyAlignment="1">
      <alignment horizontal="left" indent="1"/>
    </xf>
    <xf numFmtId="0" fontId="0" fillId="0" borderId="69" xfId="0" applyBorder="1"/>
    <xf numFmtId="0" fontId="0" fillId="0" borderId="70" xfId="0" applyBorder="1"/>
    <xf numFmtId="0" fontId="40" fillId="0" borderId="0" xfId="0" applyFont="1" applyAlignment="1">
      <alignment vertical="center"/>
    </xf>
    <xf numFmtId="0" fontId="27" fillId="2" borderId="0" xfId="0" applyFont="1" applyFill="1"/>
    <xf numFmtId="0" fontId="41" fillId="0" borderId="0" xfId="0" applyFont="1"/>
    <xf numFmtId="2" fontId="24" fillId="0" borderId="0" xfId="0" applyNumberFormat="1" applyFont="1"/>
    <xf numFmtId="0" fontId="19" fillId="0" borderId="0" xfId="0" applyFont="1"/>
    <xf numFmtId="0" fontId="42" fillId="2" borderId="0" xfId="0" quotePrefix="1" applyFont="1" applyFill="1" applyAlignment="1">
      <alignment horizontal="right"/>
    </xf>
    <xf numFmtId="0" fontId="43" fillId="0" borderId="0" xfId="0" applyFont="1"/>
    <xf numFmtId="0" fontId="43" fillId="0" borderId="0" xfId="0" applyFont="1" applyAlignment="1">
      <alignment horizontal="center"/>
    </xf>
    <xf numFmtId="3" fontId="41" fillId="0" borderId="0" xfId="0" applyNumberFormat="1" applyFont="1"/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24" fillId="6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44" fillId="2" borderId="0" xfId="0" applyFont="1" applyFill="1" applyAlignment="1">
      <alignment horizontal="center"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center" vertical="center"/>
    </xf>
    <xf numFmtId="0" fontId="24" fillId="6" borderId="71" xfId="0" applyFont="1" applyFill="1" applyBorder="1" applyAlignment="1">
      <alignment vertical="center"/>
    </xf>
    <xf numFmtId="0" fontId="24" fillId="6" borderId="72" xfId="0" applyFont="1" applyFill="1" applyBorder="1" applyAlignment="1">
      <alignment vertical="center"/>
    </xf>
    <xf numFmtId="0" fontId="24" fillId="6" borderId="73" xfId="0" applyFont="1" applyFill="1" applyBorder="1" applyAlignment="1">
      <alignment vertical="center"/>
    </xf>
    <xf numFmtId="0" fontId="24" fillId="6" borderId="74" xfId="0" applyFont="1" applyFill="1" applyBorder="1" applyAlignment="1">
      <alignment vertical="center"/>
    </xf>
    <xf numFmtId="0" fontId="39" fillId="0" borderId="0" xfId="0" applyFont="1"/>
    <xf numFmtId="169" fontId="24" fillId="0" borderId="0" xfId="0" applyNumberFormat="1" applyFont="1"/>
    <xf numFmtId="0" fontId="24" fillId="0" borderId="71" xfId="0" applyFont="1" applyBorder="1"/>
    <xf numFmtId="0" fontId="24" fillId="0" borderId="72" xfId="0" applyFont="1" applyBorder="1"/>
    <xf numFmtId="0" fontId="24" fillId="0" borderId="73" xfId="0" applyFont="1" applyBorder="1"/>
    <xf numFmtId="0" fontId="24" fillId="0" borderId="74" xfId="0" applyFont="1" applyBorder="1"/>
    <xf numFmtId="170" fontId="24" fillId="0" borderId="0" xfId="0" applyNumberFormat="1" applyFont="1"/>
    <xf numFmtId="0" fontId="0" fillId="2" borderId="0" xfId="0" applyFill="1" applyAlignment="1">
      <alignment horizontal="center" vertical="center"/>
    </xf>
    <xf numFmtId="3" fontId="24" fillId="0" borderId="0" xfId="0" applyNumberFormat="1" applyFont="1" applyAlignment="1">
      <alignment vertical="center"/>
    </xf>
    <xf numFmtId="169" fontId="24" fillId="0" borderId="0" xfId="0" applyNumberFormat="1" applyFont="1" applyAlignment="1">
      <alignment vertical="center"/>
    </xf>
    <xf numFmtId="170" fontId="2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</cellXfs>
  <cellStyles count="2">
    <cellStyle name="Normal" xfId="0" builtinId="0"/>
    <cellStyle name="Normal 2" xfId="1" xr:uid="{D6831405-EBAC-4B58-8FBA-A8DD6E30C3C4}"/>
  </cellStyles>
  <dxfs count="74"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tráfico'!$E$7:$E$34</c:f>
              <c:numCache>
                <c:formatCode>#,##0</c:formatCode>
                <c:ptCount val="28"/>
                <c:pt idx="0">
                  <c:v>5516477.8380000005</c:v>
                </c:pt>
                <c:pt idx="1">
                  <c:v>1178779</c:v>
                </c:pt>
                <c:pt idx="2">
                  <c:v>2591935.554</c:v>
                </c:pt>
                <c:pt idx="3">
                  <c:v>1908355.5889999999</c:v>
                </c:pt>
                <c:pt idx="4">
                  <c:v>42665238.408</c:v>
                </c:pt>
                <c:pt idx="5">
                  <c:v>2125439.6009999998</c:v>
                </c:pt>
                <c:pt idx="6">
                  <c:v>7177709.2130000005</c:v>
                </c:pt>
                <c:pt idx="7">
                  <c:v>28729660.960000001</c:v>
                </c:pt>
                <c:pt idx="8">
                  <c:v>13282611</c:v>
                </c:pt>
                <c:pt idx="9">
                  <c:v>13941925.657</c:v>
                </c:pt>
                <c:pt idx="10">
                  <c:v>7454830.358</c:v>
                </c:pt>
                <c:pt idx="11">
                  <c:v>875396</c:v>
                </c:pt>
                <c:pt idx="12">
                  <c:v>2775949.3</c:v>
                </c:pt>
                <c:pt idx="13">
                  <c:v>7259872.5279999999</c:v>
                </c:pt>
                <c:pt idx="14">
                  <c:v>12110404.547</c:v>
                </c:pt>
                <c:pt idx="15">
                  <c:v>14905671.1</c:v>
                </c:pt>
                <c:pt idx="16">
                  <c:v>2245399.5750000002</c:v>
                </c:pt>
                <c:pt idx="17">
                  <c:v>978103.174</c:v>
                </c:pt>
                <c:pt idx="18">
                  <c:v>220294</c:v>
                </c:pt>
                <c:pt idx="19">
                  <c:v>1226409.199</c:v>
                </c:pt>
                <c:pt idx="20">
                  <c:v>1425669.2120000001</c:v>
                </c:pt>
                <c:pt idx="21">
                  <c:v>6197593.3320000004</c:v>
                </c:pt>
                <c:pt idx="22">
                  <c:v>2906953.0129999998</c:v>
                </c:pt>
                <c:pt idx="23">
                  <c:v>1785079</c:v>
                </c:pt>
                <c:pt idx="24">
                  <c:v>12005483.165999999</c:v>
                </c:pt>
                <c:pt idx="25">
                  <c:v>33960127.354999997</c:v>
                </c:pt>
                <c:pt idx="26">
                  <c:v>2212102</c:v>
                </c:pt>
                <c:pt idx="27">
                  <c:v>602941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F-4DA6-823E-2ADBFDB40C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tráfico'!$D$7:$D$34</c:f>
              <c:numCache>
                <c:formatCode>#,##0</c:formatCode>
                <c:ptCount val="28"/>
                <c:pt idx="0">
                  <c:v>6292284.9620000003</c:v>
                </c:pt>
                <c:pt idx="1">
                  <c:v>1334537.1129999999</c:v>
                </c:pt>
                <c:pt idx="2">
                  <c:v>2208860.327</c:v>
                </c:pt>
                <c:pt idx="3">
                  <c:v>1912369.264</c:v>
                </c:pt>
                <c:pt idx="4">
                  <c:v>45201284.384000003</c:v>
                </c:pt>
                <c:pt idx="5">
                  <c:v>2049615.412</c:v>
                </c:pt>
                <c:pt idx="6">
                  <c:v>6884815.7439999999</c:v>
                </c:pt>
                <c:pt idx="7">
                  <c:v>29280438.473999999</c:v>
                </c:pt>
                <c:pt idx="8">
                  <c:v>14947930</c:v>
                </c:pt>
                <c:pt idx="9">
                  <c:v>15783491.703</c:v>
                </c:pt>
                <c:pt idx="10">
                  <c:v>7162021.9510000004</c:v>
                </c:pt>
                <c:pt idx="11">
                  <c:v>666775.90899999999</c:v>
                </c:pt>
                <c:pt idx="12">
                  <c:v>3042712.69</c:v>
                </c:pt>
                <c:pt idx="13">
                  <c:v>6504252.1900000004</c:v>
                </c:pt>
                <c:pt idx="14">
                  <c:v>13335044.543</c:v>
                </c:pt>
                <c:pt idx="15">
                  <c:v>12973209.630999999</c:v>
                </c:pt>
                <c:pt idx="16">
                  <c:v>1798480.3929999999</c:v>
                </c:pt>
                <c:pt idx="17">
                  <c:v>1055136.737</c:v>
                </c:pt>
                <c:pt idx="18">
                  <c:v>221768</c:v>
                </c:pt>
                <c:pt idx="19">
                  <c:v>1217873.067</c:v>
                </c:pt>
                <c:pt idx="20">
                  <c:v>1406714.9550000001</c:v>
                </c:pt>
                <c:pt idx="21">
                  <c:v>5938212.2649999997</c:v>
                </c:pt>
                <c:pt idx="22">
                  <c:v>3057270.2650000001</c:v>
                </c:pt>
                <c:pt idx="23">
                  <c:v>1763727</c:v>
                </c:pt>
                <c:pt idx="24">
                  <c:v>13487443.997</c:v>
                </c:pt>
                <c:pt idx="25">
                  <c:v>34179482.659000002</c:v>
                </c:pt>
                <c:pt idx="26">
                  <c:v>2169485.9070000001</c:v>
                </c:pt>
                <c:pt idx="27">
                  <c:v>613696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DF-4DA6-823E-2ADBFDB40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10664"/>
        <c:axId val="22678527"/>
      </c:barChart>
      <c:catAx>
        <c:axId val="31066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678527"/>
        <c:crosses val="autoZero"/>
        <c:auto val="1"/>
        <c:lblAlgn val="ctr"/>
        <c:lblOffset val="100"/>
        <c:noMultiLvlLbl val="0"/>
      </c:catAx>
      <c:valAx>
        <c:axId val="2267852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9525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0664"/>
        <c:crosses val="autoZero"/>
        <c:crossBetween val="between"/>
      </c:valAx>
      <c:spPr>
        <a:noFill/>
        <a:ln w="9525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9525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14700</c:v>
                </c:pt>
                <c:pt idx="4">
                  <c:v>1354770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4994</c:v>
                </c:pt>
                <c:pt idx="13">
                  <c:v>0</c:v>
                </c:pt>
                <c:pt idx="14">
                  <c:v>66326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1554</c:v>
                </c:pt>
                <c:pt idx="22">
                  <c:v>0</c:v>
                </c:pt>
                <c:pt idx="23">
                  <c:v>0</c:v>
                </c:pt>
                <c:pt idx="24">
                  <c:v>67695</c:v>
                </c:pt>
                <c:pt idx="25">
                  <c:v>0</c:v>
                </c:pt>
                <c:pt idx="26">
                  <c:v>84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8-427E-AF61-270FD6A93B3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1521093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26212</c:v>
                </c:pt>
                <c:pt idx="15">
                  <c:v>28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746</c:v>
                </c:pt>
                <c:pt idx="22">
                  <c:v>0</c:v>
                </c:pt>
                <c:pt idx="23">
                  <c:v>0</c:v>
                </c:pt>
                <c:pt idx="24">
                  <c:v>53128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8-427E-AF61-270FD6A93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3224778"/>
        <c:axId val="25884724"/>
      </c:barChart>
      <c:catAx>
        <c:axId val="1322477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884724"/>
        <c:crosses val="autoZero"/>
        <c:auto val="1"/>
        <c:lblAlgn val="ctr"/>
        <c:lblOffset val="100"/>
        <c:noMultiLvlLbl val="0"/>
      </c:catAx>
      <c:valAx>
        <c:axId val="2588472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22477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tránsito'!$E$7:$E$34</c:f>
              <c:numCache>
                <c:formatCode>#,##0</c:formatCode>
                <c:ptCount val="28"/>
                <c:pt idx="0">
                  <c:v>148908</c:v>
                </c:pt>
                <c:pt idx="1">
                  <c:v>7765</c:v>
                </c:pt>
                <c:pt idx="2">
                  <c:v>197</c:v>
                </c:pt>
                <c:pt idx="3">
                  <c:v>10210</c:v>
                </c:pt>
                <c:pt idx="4">
                  <c:v>25837686</c:v>
                </c:pt>
                <c:pt idx="5">
                  <c:v>448288</c:v>
                </c:pt>
                <c:pt idx="6">
                  <c:v>5765</c:v>
                </c:pt>
                <c:pt idx="7">
                  <c:v>10055730</c:v>
                </c:pt>
                <c:pt idx="8">
                  <c:v>23601</c:v>
                </c:pt>
                <c:pt idx="9">
                  <c:v>14617</c:v>
                </c:pt>
                <c:pt idx="10">
                  <c:v>62031</c:v>
                </c:pt>
                <c:pt idx="11">
                  <c:v>0</c:v>
                </c:pt>
                <c:pt idx="12">
                  <c:v>140445</c:v>
                </c:pt>
                <c:pt idx="13">
                  <c:v>305623</c:v>
                </c:pt>
                <c:pt idx="14">
                  <c:v>1044608</c:v>
                </c:pt>
                <c:pt idx="15">
                  <c:v>6947657</c:v>
                </c:pt>
                <c:pt idx="16">
                  <c:v>1472312</c:v>
                </c:pt>
                <c:pt idx="17">
                  <c:v>309</c:v>
                </c:pt>
                <c:pt idx="18">
                  <c:v>0</c:v>
                </c:pt>
                <c:pt idx="19">
                  <c:v>9646</c:v>
                </c:pt>
                <c:pt idx="20">
                  <c:v>13116</c:v>
                </c:pt>
                <c:pt idx="21">
                  <c:v>600106</c:v>
                </c:pt>
                <c:pt idx="22">
                  <c:v>135555</c:v>
                </c:pt>
                <c:pt idx="23">
                  <c:v>0</c:v>
                </c:pt>
                <c:pt idx="24">
                  <c:v>880954</c:v>
                </c:pt>
                <c:pt idx="25">
                  <c:v>13546336</c:v>
                </c:pt>
                <c:pt idx="26">
                  <c:v>185841</c:v>
                </c:pt>
                <c:pt idx="27">
                  <c:v>14017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8-48A4-B360-C96A9BBF412C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tránsito'!$D$7:$D$34</c:f>
              <c:numCache>
                <c:formatCode>#,##0</c:formatCode>
                <c:ptCount val="28"/>
                <c:pt idx="0">
                  <c:v>236259</c:v>
                </c:pt>
                <c:pt idx="1">
                  <c:v>9021</c:v>
                </c:pt>
                <c:pt idx="2">
                  <c:v>1538</c:v>
                </c:pt>
                <c:pt idx="3">
                  <c:v>0</c:v>
                </c:pt>
                <c:pt idx="4">
                  <c:v>27358434</c:v>
                </c:pt>
                <c:pt idx="5">
                  <c:v>397200</c:v>
                </c:pt>
                <c:pt idx="6">
                  <c:v>5201</c:v>
                </c:pt>
                <c:pt idx="7">
                  <c:v>11393307</c:v>
                </c:pt>
                <c:pt idx="8">
                  <c:v>64414</c:v>
                </c:pt>
                <c:pt idx="9">
                  <c:v>85631</c:v>
                </c:pt>
                <c:pt idx="10">
                  <c:v>14961</c:v>
                </c:pt>
                <c:pt idx="11">
                  <c:v>986</c:v>
                </c:pt>
                <c:pt idx="12">
                  <c:v>334848</c:v>
                </c:pt>
                <c:pt idx="13">
                  <c:v>651734</c:v>
                </c:pt>
                <c:pt idx="14">
                  <c:v>1065498</c:v>
                </c:pt>
                <c:pt idx="15">
                  <c:v>5656271</c:v>
                </c:pt>
                <c:pt idx="16">
                  <c:v>784774</c:v>
                </c:pt>
                <c:pt idx="17">
                  <c:v>732</c:v>
                </c:pt>
                <c:pt idx="18">
                  <c:v>0</c:v>
                </c:pt>
                <c:pt idx="19">
                  <c:v>25320</c:v>
                </c:pt>
                <c:pt idx="20">
                  <c:v>14580</c:v>
                </c:pt>
                <c:pt idx="21">
                  <c:v>402110</c:v>
                </c:pt>
                <c:pt idx="22">
                  <c:v>138707</c:v>
                </c:pt>
                <c:pt idx="23">
                  <c:v>0</c:v>
                </c:pt>
                <c:pt idx="24">
                  <c:v>416623</c:v>
                </c:pt>
                <c:pt idx="25">
                  <c:v>14495422</c:v>
                </c:pt>
                <c:pt idx="26">
                  <c:v>211843</c:v>
                </c:pt>
                <c:pt idx="27">
                  <c:v>1750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E8-48A4-B360-C96A9BBF4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536678"/>
        <c:axId val="30980009"/>
      </c:barChart>
      <c:catAx>
        <c:axId val="1053667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980009"/>
        <c:crosses val="autoZero"/>
        <c:auto val="1"/>
        <c:lblAlgn val="ctr"/>
        <c:lblOffset val="100"/>
        <c:noMultiLvlLbl val="0"/>
      </c:catAx>
      <c:valAx>
        <c:axId val="3098000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53667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7765</c:v>
                </c:pt>
                <c:pt idx="2">
                  <c:v>197</c:v>
                </c:pt>
                <c:pt idx="3">
                  <c:v>0</c:v>
                </c:pt>
                <c:pt idx="4">
                  <c:v>19681878</c:v>
                </c:pt>
                <c:pt idx="5">
                  <c:v>91555</c:v>
                </c:pt>
                <c:pt idx="6">
                  <c:v>42</c:v>
                </c:pt>
                <c:pt idx="7">
                  <c:v>6673427</c:v>
                </c:pt>
                <c:pt idx="8">
                  <c:v>16323</c:v>
                </c:pt>
                <c:pt idx="9">
                  <c:v>3494</c:v>
                </c:pt>
                <c:pt idx="10">
                  <c:v>62031</c:v>
                </c:pt>
                <c:pt idx="11">
                  <c:v>0</c:v>
                </c:pt>
                <c:pt idx="12">
                  <c:v>71582</c:v>
                </c:pt>
                <c:pt idx="13">
                  <c:v>394</c:v>
                </c:pt>
                <c:pt idx="14">
                  <c:v>133013</c:v>
                </c:pt>
                <c:pt idx="15">
                  <c:v>4488888</c:v>
                </c:pt>
                <c:pt idx="16">
                  <c:v>1459385</c:v>
                </c:pt>
                <c:pt idx="17">
                  <c:v>309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582726</c:v>
                </c:pt>
                <c:pt idx="22">
                  <c:v>130395</c:v>
                </c:pt>
                <c:pt idx="23">
                  <c:v>0</c:v>
                </c:pt>
                <c:pt idx="24">
                  <c:v>216</c:v>
                </c:pt>
                <c:pt idx="25">
                  <c:v>13326757</c:v>
                </c:pt>
                <c:pt idx="26">
                  <c:v>132695</c:v>
                </c:pt>
                <c:pt idx="27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1-4CE0-B3B8-715469C6260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9021</c:v>
                </c:pt>
                <c:pt idx="2">
                  <c:v>0</c:v>
                </c:pt>
                <c:pt idx="3">
                  <c:v>0</c:v>
                </c:pt>
                <c:pt idx="4">
                  <c:v>21573809</c:v>
                </c:pt>
                <c:pt idx="5">
                  <c:v>91727</c:v>
                </c:pt>
                <c:pt idx="6">
                  <c:v>6</c:v>
                </c:pt>
                <c:pt idx="7">
                  <c:v>8859041</c:v>
                </c:pt>
                <c:pt idx="8">
                  <c:v>35602</c:v>
                </c:pt>
                <c:pt idx="9">
                  <c:v>0</c:v>
                </c:pt>
                <c:pt idx="10">
                  <c:v>10961</c:v>
                </c:pt>
                <c:pt idx="11">
                  <c:v>0</c:v>
                </c:pt>
                <c:pt idx="12">
                  <c:v>897</c:v>
                </c:pt>
                <c:pt idx="13">
                  <c:v>71</c:v>
                </c:pt>
                <c:pt idx="14">
                  <c:v>87256</c:v>
                </c:pt>
                <c:pt idx="15">
                  <c:v>4373361</c:v>
                </c:pt>
                <c:pt idx="16">
                  <c:v>743044</c:v>
                </c:pt>
                <c:pt idx="17">
                  <c:v>192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390023</c:v>
                </c:pt>
                <c:pt idx="22">
                  <c:v>119491</c:v>
                </c:pt>
                <c:pt idx="23">
                  <c:v>0</c:v>
                </c:pt>
                <c:pt idx="24">
                  <c:v>635</c:v>
                </c:pt>
                <c:pt idx="25">
                  <c:v>14292662</c:v>
                </c:pt>
                <c:pt idx="26">
                  <c:v>138481</c:v>
                </c:pt>
                <c:pt idx="27">
                  <c:v>1750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1-4CE0-B3B8-715469C62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977835"/>
        <c:axId val="27837677"/>
      </c:barChart>
      <c:catAx>
        <c:axId val="497783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837677"/>
        <c:crosses val="autoZero"/>
        <c:auto val="1"/>
        <c:lblAlgn val="ctr"/>
        <c:lblOffset val="100"/>
        <c:noMultiLvlLbl val="0"/>
      </c:catAx>
      <c:valAx>
        <c:axId val="2783767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7783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'Ro-Ro'!$E$7:$E$34</c:f>
              <c:numCache>
                <c:formatCode>#,##0</c:formatCode>
                <c:ptCount val="28"/>
                <c:pt idx="0">
                  <c:v>0</c:v>
                </c:pt>
                <c:pt idx="1">
                  <c:v>30445</c:v>
                </c:pt>
                <c:pt idx="2">
                  <c:v>448395</c:v>
                </c:pt>
                <c:pt idx="3">
                  <c:v>0</c:v>
                </c:pt>
                <c:pt idx="4">
                  <c:v>5858789</c:v>
                </c:pt>
                <c:pt idx="5">
                  <c:v>390817</c:v>
                </c:pt>
                <c:pt idx="6">
                  <c:v>6367541</c:v>
                </c:pt>
                <c:pt idx="7">
                  <c:v>4919637</c:v>
                </c:pt>
                <c:pt idx="8">
                  <c:v>535043</c:v>
                </c:pt>
                <c:pt idx="9">
                  <c:v>366</c:v>
                </c:pt>
                <c:pt idx="10">
                  <c:v>0</c:v>
                </c:pt>
                <c:pt idx="11">
                  <c:v>238314</c:v>
                </c:pt>
                <c:pt idx="12">
                  <c:v>8868</c:v>
                </c:pt>
                <c:pt idx="13">
                  <c:v>0</c:v>
                </c:pt>
                <c:pt idx="14">
                  <c:v>292784</c:v>
                </c:pt>
                <c:pt idx="15">
                  <c:v>2315394</c:v>
                </c:pt>
                <c:pt idx="16">
                  <c:v>180554</c:v>
                </c:pt>
                <c:pt idx="17">
                  <c:v>0</c:v>
                </c:pt>
                <c:pt idx="18">
                  <c:v>190458</c:v>
                </c:pt>
                <c:pt idx="19">
                  <c:v>305052</c:v>
                </c:pt>
                <c:pt idx="20">
                  <c:v>215636</c:v>
                </c:pt>
                <c:pt idx="21">
                  <c:v>1947510</c:v>
                </c:pt>
                <c:pt idx="22">
                  <c:v>911980</c:v>
                </c:pt>
                <c:pt idx="23">
                  <c:v>68102</c:v>
                </c:pt>
                <c:pt idx="24">
                  <c:v>162242</c:v>
                </c:pt>
                <c:pt idx="25">
                  <c:v>5822617</c:v>
                </c:pt>
                <c:pt idx="26">
                  <c:v>580990</c:v>
                </c:pt>
                <c:pt idx="27">
                  <c:v>4778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9-481C-B6E1-E5E25EC171FB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'Ro-Ro'!$D$7:$D$34</c:f>
              <c:numCache>
                <c:formatCode>#,##0</c:formatCode>
                <c:ptCount val="28"/>
                <c:pt idx="0">
                  <c:v>0</c:v>
                </c:pt>
                <c:pt idx="1">
                  <c:v>12463</c:v>
                </c:pt>
                <c:pt idx="2">
                  <c:v>361791</c:v>
                </c:pt>
                <c:pt idx="3">
                  <c:v>0</c:v>
                </c:pt>
                <c:pt idx="4">
                  <c:v>5594408</c:v>
                </c:pt>
                <c:pt idx="5">
                  <c:v>350362</c:v>
                </c:pt>
                <c:pt idx="6">
                  <c:v>6053080</c:v>
                </c:pt>
                <c:pt idx="7">
                  <c:v>4958249</c:v>
                </c:pt>
                <c:pt idx="8">
                  <c:v>449259</c:v>
                </c:pt>
                <c:pt idx="9">
                  <c:v>2462</c:v>
                </c:pt>
                <c:pt idx="10">
                  <c:v>17634</c:v>
                </c:pt>
                <c:pt idx="11">
                  <c:v>237815</c:v>
                </c:pt>
                <c:pt idx="12">
                  <c:v>6655</c:v>
                </c:pt>
                <c:pt idx="13">
                  <c:v>27</c:v>
                </c:pt>
                <c:pt idx="14">
                  <c:v>272828</c:v>
                </c:pt>
                <c:pt idx="15">
                  <c:v>2065254</c:v>
                </c:pt>
                <c:pt idx="16">
                  <c:v>237259</c:v>
                </c:pt>
                <c:pt idx="17">
                  <c:v>0</c:v>
                </c:pt>
                <c:pt idx="18">
                  <c:v>187769</c:v>
                </c:pt>
                <c:pt idx="19">
                  <c:v>235570</c:v>
                </c:pt>
                <c:pt idx="20">
                  <c:v>254437</c:v>
                </c:pt>
                <c:pt idx="21">
                  <c:v>1925550</c:v>
                </c:pt>
                <c:pt idx="22">
                  <c:v>1014381</c:v>
                </c:pt>
                <c:pt idx="23">
                  <c:v>71579</c:v>
                </c:pt>
                <c:pt idx="24">
                  <c:v>154128</c:v>
                </c:pt>
                <c:pt idx="25">
                  <c:v>5940390</c:v>
                </c:pt>
                <c:pt idx="26">
                  <c:v>698804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D9-481C-B6E1-E5E25EC17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2181575"/>
        <c:axId val="51158635"/>
      </c:barChart>
      <c:catAx>
        <c:axId val="5218157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158635"/>
        <c:crosses val="autoZero"/>
        <c:auto val="1"/>
        <c:lblAlgn val="ctr"/>
        <c:lblOffset val="100"/>
        <c:noMultiLvlLbl val="0"/>
      </c:catAx>
      <c:valAx>
        <c:axId val="5115863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18157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UTIS'!$E$7:$E$34</c:f>
              <c:numCache>
                <c:formatCode>#,##0</c:formatCode>
                <c:ptCount val="28"/>
                <c:pt idx="0">
                  <c:v>0</c:v>
                </c:pt>
                <c:pt idx="1">
                  <c:v>540</c:v>
                </c:pt>
                <c:pt idx="2">
                  <c:v>23276</c:v>
                </c:pt>
                <c:pt idx="3">
                  <c:v>0</c:v>
                </c:pt>
                <c:pt idx="4">
                  <c:v>244139</c:v>
                </c:pt>
                <c:pt idx="5">
                  <c:v>14197</c:v>
                </c:pt>
                <c:pt idx="6">
                  <c:v>295152</c:v>
                </c:pt>
                <c:pt idx="7">
                  <c:v>177335</c:v>
                </c:pt>
                <c:pt idx="8">
                  <c:v>19848</c:v>
                </c:pt>
                <c:pt idx="9">
                  <c:v>0</c:v>
                </c:pt>
                <c:pt idx="10">
                  <c:v>0</c:v>
                </c:pt>
                <c:pt idx="11">
                  <c:v>13394</c:v>
                </c:pt>
                <c:pt idx="12">
                  <c:v>10</c:v>
                </c:pt>
                <c:pt idx="13">
                  <c:v>0</c:v>
                </c:pt>
                <c:pt idx="14">
                  <c:v>15766</c:v>
                </c:pt>
                <c:pt idx="15">
                  <c:v>142716</c:v>
                </c:pt>
                <c:pt idx="16">
                  <c:v>8978</c:v>
                </c:pt>
                <c:pt idx="17">
                  <c:v>0</c:v>
                </c:pt>
                <c:pt idx="18">
                  <c:v>12051</c:v>
                </c:pt>
                <c:pt idx="19">
                  <c:v>12849</c:v>
                </c:pt>
                <c:pt idx="20">
                  <c:v>1273</c:v>
                </c:pt>
                <c:pt idx="21">
                  <c:v>123199</c:v>
                </c:pt>
                <c:pt idx="22">
                  <c:v>19877</c:v>
                </c:pt>
                <c:pt idx="23">
                  <c:v>3513</c:v>
                </c:pt>
                <c:pt idx="24">
                  <c:v>0</c:v>
                </c:pt>
                <c:pt idx="25">
                  <c:v>221413</c:v>
                </c:pt>
                <c:pt idx="26">
                  <c:v>7515</c:v>
                </c:pt>
                <c:pt idx="27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7-4CF7-88FA-6129A2ECC02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UTIS'!$D$7:$D$34</c:f>
              <c:numCache>
                <c:formatCode>#,##0</c:formatCode>
                <c:ptCount val="28"/>
                <c:pt idx="0">
                  <c:v>0</c:v>
                </c:pt>
                <c:pt idx="1">
                  <c:v>347</c:v>
                </c:pt>
                <c:pt idx="2">
                  <c:v>18909</c:v>
                </c:pt>
                <c:pt idx="3">
                  <c:v>0</c:v>
                </c:pt>
                <c:pt idx="4">
                  <c:v>231131</c:v>
                </c:pt>
                <c:pt idx="5">
                  <c:v>11400</c:v>
                </c:pt>
                <c:pt idx="6">
                  <c:v>282575</c:v>
                </c:pt>
                <c:pt idx="7">
                  <c:v>178390</c:v>
                </c:pt>
                <c:pt idx="8">
                  <c:v>16520</c:v>
                </c:pt>
                <c:pt idx="9">
                  <c:v>0</c:v>
                </c:pt>
                <c:pt idx="10">
                  <c:v>0</c:v>
                </c:pt>
                <c:pt idx="11">
                  <c:v>14100</c:v>
                </c:pt>
                <c:pt idx="12">
                  <c:v>14</c:v>
                </c:pt>
                <c:pt idx="13">
                  <c:v>0</c:v>
                </c:pt>
                <c:pt idx="14">
                  <c:v>13796</c:v>
                </c:pt>
                <c:pt idx="15">
                  <c:v>139930</c:v>
                </c:pt>
                <c:pt idx="16">
                  <c:v>11462</c:v>
                </c:pt>
                <c:pt idx="17">
                  <c:v>0</c:v>
                </c:pt>
                <c:pt idx="18">
                  <c:v>12587</c:v>
                </c:pt>
                <c:pt idx="19">
                  <c:v>9710</c:v>
                </c:pt>
                <c:pt idx="20">
                  <c:v>1383</c:v>
                </c:pt>
                <c:pt idx="21">
                  <c:v>127701</c:v>
                </c:pt>
                <c:pt idx="22">
                  <c:v>25035</c:v>
                </c:pt>
                <c:pt idx="23">
                  <c:v>3711</c:v>
                </c:pt>
                <c:pt idx="24">
                  <c:v>0</c:v>
                </c:pt>
                <c:pt idx="25">
                  <c:v>215984</c:v>
                </c:pt>
                <c:pt idx="26">
                  <c:v>10514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47-4CF7-88FA-6129A2EC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6121652"/>
        <c:axId val="11437406"/>
      </c:barChart>
      <c:catAx>
        <c:axId val="4612165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437406"/>
        <c:crosses val="autoZero"/>
        <c:auto val="1"/>
        <c:lblAlgn val="ctr"/>
        <c:lblOffset val="100"/>
        <c:noMultiLvlLbl val="0"/>
      </c:catAx>
      <c:valAx>
        <c:axId val="1143740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12165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TEUS!$E$7:$E$34</c:f>
              <c:numCache>
                <c:formatCode>#,##0</c:formatCode>
                <c:ptCount val="28"/>
                <c:pt idx="0">
                  <c:v>2</c:v>
                </c:pt>
                <c:pt idx="1">
                  <c:v>79179</c:v>
                </c:pt>
                <c:pt idx="2">
                  <c:v>8758</c:v>
                </c:pt>
                <c:pt idx="3">
                  <c:v>0</c:v>
                </c:pt>
                <c:pt idx="4">
                  <c:v>1884448</c:v>
                </c:pt>
                <c:pt idx="5">
                  <c:v>88933.75</c:v>
                </c:pt>
                <c:pt idx="6">
                  <c:v>33609</c:v>
                </c:pt>
                <c:pt idx="7">
                  <c:v>1545227.25</c:v>
                </c:pt>
                <c:pt idx="8">
                  <c:v>178788.25</c:v>
                </c:pt>
                <c:pt idx="9">
                  <c:v>18246</c:v>
                </c:pt>
                <c:pt idx="10">
                  <c:v>42651</c:v>
                </c:pt>
                <c:pt idx="11">
                  <c:v>2286</c:v>
                </c:pt>
                <c:pt idx="12">
                  <c:v>11948.75</c:v>
                </c:pt>
                <c:pt idx="13">
                  <c:v>29152</c:v>
                </c:pt>
                <c:pt idx="14">
                  <c:v>64359.75</c:v>
                </c:pt>
                <c:pt idx="15">
                  <c:v>593604</c:v>
                </c:pt>
                <c:pt idx="16">
                  <c:v>143532.5</c:v>
                </c:pt>
                <c:pt idx="17">
                  <c:v>17608.5</c:v>
                </c:pt>
                <c:pt idx="18">
                  <c:v>1950.25</c:v>
                </c:pt>
                <c:pt idx="19">
                  <c:v>128</c:v>
                </c:pt>
                <c:pt idx="20">
                  <c:v>0</c:v>
                </c:pt>
                <c:pt idx="21">
                  <c:v>238882</c:v>
                </c:pt>
                <c:pt idx="22">
                  <c:v>65360.75</c:v>
                </c:pt>
                <c:pt idx="23">
                  <c:v>61581.25</c:v>
                </c:pt>
                <c:pt idx="24">
                  <c:v>6242</c:v>
                </c:pt>
                <c:pt idx="25">
                  <c:v>2345718</c:v>
                </c:pt>
                <c:pt idx="26">
                  <c:v>124976</c:v>
                </c:pt>
                <c:pt idx="27">
                  <c:v>13558.75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4-4719-9577-B5C7A17B8D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TEUS!$D$7:$D$34</c:f>
              <c:numCache>
                <c:formatCode>#,##0</c:formatCode>
                <c:ptCount val="28"/>
                <c:pt idx="0">
                  <c:v>4</c:v>
                </c:pt>
                <c:pt idx="1">
                  <c:v>68596.75</c:v>
                </c:pt>
                <c:pt idx="2">
                  <c:v>6285.25</c:v>
                </c:pt>
                <c:pt idx="3">
                  <c:v>0</c:v>
                </c:pt>
                <c:pt idx="4">
                  <c:v>2004367</c:v>
                </c:pt>
                <c:pt idx="5">
                  <c:v>90409.25</c:v>
                </c:pt>
                <c:pt idx="6">
                  <c:v>34334</c:v>
                </c:pt>
                <c:pt idx="7">
                  <c:v>1638264.5</c:v>
                </c:pt>
                <c:pt idx="8">
                  <c:v>189653.5</c:v>
                </c:pt>
                <c:pt idx="9">
                  <c:v>22147</c:v>
                </c:pt>
                <c:pt idx="10">
                  <c:v>30807.5</c:v>
                </c:pt>
                <c:pt idx="11">
                  <c:v>2329</c:v>
                </c:pt>
                <c:pt idx="12">
                  <c:v>5657.5</c:v>
                </c:pt>
                <c:pt idx="13">
                  <c:v>34732</c:v>
                </c:pt>
                <c:pt idx="14">
                  <c:v>44682.25</c:v>
                </c:pt>
                <c:pt idx="15">
                  <c:v>566971</c:v>
                </c:pt>
                <c:pt idx="16">
                  <c:v>76646</c:v>
                </c:pt>
                <c:pt idx="17">
                  <c:v>18849</c:v>
                </c:pt>
                <c:pt idx="18">
                  <c:v>2387.5</c:v>
                </c:pt>
                <c:pt idx="19">
                  <c:v>183.5</c:v>
                </c:pt>
                <c:pt idx="20">
                  <c:v>0</c:v>
                </c:pt>
                <c:pt idx="21">
                  <c:v>224057</c:v>
                </c:pt>
                <c:pt idx="22">
                  <c:v>57680</c:v>
                </c:pt>
                <c:pt idx="23">
                  <c:v>62622.5</c:v>
                </c:pt>
                <c:pt idx="24">
                  <c:v>5719</c:v>
                </c:pt>
                <c:pt idx="25">
                  <c:v>2241261</c:v>
                </c:pt>
                <c:pt idx="26">
                  <c:v>113041</c:v>
                </c:pt>
                <c:pt idx="27">
                  <c:v>14290.5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4-4719-9577-B5C7A17B8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7796197"/>
        <c:axId val="15856494"/>
      </c:barChart>
      <c:catAx>
        <c:axId val="2779619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856494"/>
        <c:crosses val="autoZero"/>
        <c:auto val="1"/>
        <c:lblAlgn val="ctr"/>
        <c:lblOffset val="100"/>
        <c:noMultiLvlLbl val="0"/>
      </c:catAx>
      <c:valAx>
        <c:axId val="1585649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79619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787</c:v>
                </c:pt>
                <c:pt idx="2">
                  <c:v>90</c:v>
                </c:pt>
                <c:pt idx="3">
                  <c:v>0</c:v>
                </c:pt>
                <c:pt idx="4">
                  <c:v>1635920</c:v>
                </c:pt>
                <c:pt idx="5">
                  <c:v>7565.25</c:v>
                </c:pt>
                <c:pt idx="6">
                  <c:v>8</c:v>
                </c:pt>
                <c:pt idx="7">
                  <c:v>632272</c:v>
                </c:pt>
                <c:pt idx="8">
                  <c:v>1469.5</c:v>
                </c:pt>
                <c:pt idx="9">
                  <c:v>714</c:v>
                </c:pt>
                <c:pt idx="10">
                  <c:v>5097.5</c:v>
                </c:pt>
                <c:pt idx="11">
                  <c:v>0</c:v>
                </c:pt>
                <c:pt idx="12">
                  <c:v>4669.25</c:v>
                </c:pt>
                <c:pt idx="13">
                  <c:v>106</c:v>
                </c:pt>
                <c:pt idx="14">
                  <c:v>12451.5</c:v>
                </c:pt>
                <c:pt idx="15">
                  <c:v>344606</c:v>
                </c:pt>
                <c:pt idx="16">
                  <c:v>128211.75</c:v>
                </c:pt>
                <c:pt idx="17">
                  <c:v>129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46441</c:v>
                </c:pt>
                <c:pt idx="22">
                  <c:v>10573.25</c:v>
                </c:pt>
                <c:pt idx="23">
                  <c:v>0</c:v>
                </c:pt>
                <c:pt idx="24">
                  <c:v>96</c:v>
                </c:pt>
                <c:pt idx="25">
                  <c:v>1097819</c:v>
                </c:pt>
                <c:pt idx="26">
                  <c:v>9752</c:v>
                </c:pt>
                <c:pt idx="2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5-4873-8549-5D52A0BDBFE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941.5</c:v>
                </c:pt>
                <c:pt idx="2">
                  <c:v>0</c:v>
                </c:pt>
                <c:pt idx="3">
                  <c:v>0</c:v>
                </c:pt>
                <c:pt idx="4">
                  <c:v>1716676</c:v>
                </c:pt>
                <c:pt idx="5">
                  <c:v>9168.25</c:v>
                </c:pt>
                <c:pt idx="6">
                  <c:v>6</c:v>
                </c:pt>
                <c:pt idx="7">
                  <c:v>777690.5</c:v>
                </c:pt>
                <c:pt idx="8">
                  <c:v>2517</c:v>
                </c:pt>
                <c:pt idx="9">
                  <c:v>0</c:v>
                </c:pt>
                <c:pt idx="10">
                  <c:v>780</c:v>
                </c:pt>
                <c:pt idx="11">
                  <c:v>0</c:v>
                </c:pt>
                <c:pt idx="12">
                  <c:v>164.25</c:v>
                </c:pt>
                <c:pt idx="13">
                  <c:v>13</c:v>
                </c:pt>
                <c:pt idx="14">
                  <c:v>5776.25</c:v>
                </c:pt>
                <c:pt idx="15">
                  <c:v>320077</c:v>
                </c:pt>
                <c:pt idx="16">
                  <c:v>66235.75</c:v>
                </c:pt>
                <c:pt idx="17">
                  <c:v>12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38192</c:v>
                </c:pt>
                <c:pt idx="22">
                  <c:v>10184</c:v>
                </c:pt>
                <c:pt idx="23">
                  <c:v>0</c:v>
                </c:pt>
                <c:pt idx="24">
                  <c:v>282</c:v>
                </c:pt>
                <c:pt idx="25">
                  <c:v>1136693</c:v>
                </c:pt>
                <c:pt idx="26">
                  <c:v>15105</c:v>
                </c:pt>
                <c:pt idx="27">
                  <c:v>175.75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5-4873-8549-5D52A0BDB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9853362"/>
        <c:axId val="23614291"/>
      </c:barChart>
      <c:catAx>
        <c:axId val="3985336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614291"/>
        <c:crosses val="autoZero"/>
        <c:auto val="1"/>
        <c:lblAlgn val="ctr"/>
        <c:lblOffset val="100"/>
        <c:noMultiLvlLbl val="0"/>
      </c:catAx>
      <c:valAx>
        <c:axId val="2361429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85336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nacional'!$E$7:$E$34</c:f>
              <c:numCache>
                <c:formatCode>#,##0</c:formatCode>
                <c:ptCount val="28"/>
                <c:pt idx="0">
                  <c:v>0</c:v>
                </c:pt>
                <c:pt idx="1">
                  <c:v>65293.25</c:v>
                </c:pt>
                <c:pt idx="2">
                  <c:v>1869</c:v>
                </c:pt>
                <c:pt idx="3">
                  <c:v>0</c:v>
                </c:pt>
                <c:pt idx="4">
                  <c:v>0</c:v>
                </c:pt>
                <c:pt idx="5">
                  <c:v>69082</c:v>
                </c:pt>
                <c:pt idx="6">
                  <c:v>33562</c:v>
                </c:pt>
                <c:pt idx="7">
                  <c:v>92293.25</c:v>
                </c:pt>
                <c:pt idx="8">
                  <c:v>7454</c:v>
                </c:pt>
                <c:pt idx="9">
                  <c:v>3005</c:v>
                </c:pt>
                <c:pt idx="10">
                  <c:v>2558.5</c:v>
                </c:pt>
                <c:pt idx="11">
                  <c:v>2226</c:v>
                </c:pt>
                <c:pt idx="12">
                  <c:v>1768.25</c:v>
                </c:pt>
                <c:pt idx="13">
                  <c:v>5052</c:v>
                </c:pt>
                <c:pt idx="14">
                  <c:v>36981</c:v>
                </c:pt>
                <c:pt idx="15">
                  <c:v>212689</c:v>
                </c:pt>
                <c:pt idx="16">
                  <c:v>3109.25</c:v>
                </c:pt>
                <c:pt idx="17">
                  <c:v>3906.75</c:v>
                </c:pt>
                <c:pt idx="18">
                  <c:v>1950.25</c:v>
                </c:pt>
                <c:pt idx="19">
                  <c:v>0</c:v>
                </c:pt>
                <c:pt idx="20">
                  <c:v>0</c:v>
                </c:pt>
                <c:pt idx="21">
                  <c:v>160098</c:v>
                </c:pt>
                <c:pt idx="22">
                  <c:v>10578.25</c:v>
                </c:pt>
                <c:pt idx="23">
                  <c:v>60559</c:v>
                </c:pt>
                <c:pt idx="24">
                  <c:v>0</c:v>
                </c:pt>
                <c:pt idx="25">
                  <c:v>87450</c:v>
                </c:pt>
                <c:pt idx="26">
                  <c:v>5143</c:v>
                </c:pt>
                <c:pt idx="27">
                  <c:v>11142.25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5-4040-8761-9E0FE1E8312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nacional'!$D$7:$D$34</c:f>
              <c:numCache>
                <c:formatCode>#,##0</c:formatCode>
                <c:ptCount val="28"/>
                <c:pt idx="0">
                  <c:v>0</c:v>
                </c:pt>
                <c:pt idx="1">
                  <c:v>58899.25</c:v>
                </c:pt>
                <c:pt idx="2">
                  <c:v>1711.75</c:v>
                </c:pt>
                <c:pt idx="3">
                  <c:v>0</c:v>
                </c:pt>
                <c:pt idx="4">
                  <c:v>0</c:v>
                </c:pt>
                <c:pt idx="5">
                  <c:v>67830.75</c:v>
                </c:pt>
                <c:pt idx="6">
                  <c:v>34316</c:v>
                </c:pt>
                <c:pt idx="7">
                  <c:v>91381</c:v>
                </c:pt>
                <c:pt idx="8">
                  <c:v>7743.5</c:v>
                </c:pt>
                <c:pt idx="9">
                  <c:v>6300</c:v>
                </c:pt>
                <c:pt idx="10">
                  <c:v>2892</c:v>
                </c:pt>
                <c:pt idx="11">
                  <c:v>2238</c:v>
                </c:pt>
                <c:pt idx="12">
                  <c:v>705</c:v>
                </c:pt>
                <c:pt idx="13">
                  <c:v>2849</c:v>
                </c:pt>
                <c:pt idx="14">
                  <c:v>33739.5</c:v>
                </c:pt>
                <c:pt idx="15">
                  <c:v>213145</c:v>
                </c:pt>
                <c:pt idx="16">
                  <c:v>3317</c:v>
                </c:pt>
                <c:pt idx="17">
                  <c:v>1594.5</c:v>
                </c:pt>
                <c:pt idx="18">
                  <c:v>2370.5</c:v>
                </c:pt>
                <c:pt idx="19">
                  <c:v>0</c:v>
                </c:pt>
                <c:pt idx="20">
                  <c:v>0</c:v>
                </c:pt>
                <c:pt idx="21">
                  <c:v>162183</c:v>
                </c:pt>
                <c:pt idx="22">
                  <c:v>10921.5</c:v>
                </c:pt>
                <c:pt idx="23">
                  <c:v>61850.5</c:v>
                </c:pt>
                <c:pt idx="24">
                  <c:v>0</c:v>
                </c:pt>
                <c:pt idx="25">
                  <c:v>88229</c:v>
                </c:pt>
                <c:pt idx="26">
                  <c:v>5745</c:v>
                </c:pt>
                <c:pt idx="27">
                  <c:v>11285.5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5-4040-8761-9E0FE1E83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2634003"/>
        <c:axId val="25274542"/>
      </c:barChart>
      <c:catAx>
        <c:axId val="4263400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274542"/>
        <c:crosses val="autoZero"/>
        <c:auto val="1"/>
        <c:lblAlgn val="ctr"/>
        <c:lblOffset val="100"/>
        <c:noMultiLvlLbl val="0"/>
      </c:catAx>
      <c:valAx>
        <c:axId val="2527454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63400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exterior'!$E$7:$E$34</c:f>
              <c:numCache>
                <c:formatCode>#,##0</c:formatCode>
                <c:ptCount val="28"/>
                <c:pt idx="0">
                  <c:v>2</c:v>
                </c:pt>
                <c:pt idx="1">
                  <c:v>13098.75</c:v>
                </c:pt>
                <c:pt idx="2">
                  <c:v>6799</c:v>
                </c:pt>
                <c:pt idx="3">
                  <c:v>0</c:v>
                </c:pt>
                <c:pt idx="4">
                  <c:v>248528</c:v>
                </c:pt>
                <c:pt idx="5">
                  <c:v>12286.5</c:v>
                </c:pt>
                <c:pt idx="6">
                  <c:v>39</c:v>
                </c:pt>
                <c:pt idx="7">
                  <c:v>820662</c:v>
                </c:pt>
                <c:pt idx="8">
                  <c:v>169864.75</c:v>
                </c:pt>
                <c:pt idx="9">
                  <c:v>14527</c:v>
                </c:pt>
                <c:pt idx="10">
                  <c:v>34995</c:v>
                </c:pt>
                <c:pt idx="11">
                  <c:v>60</c:v>
                </c:pt>
                <c:pt idx="12">
                  <c:v>5511.25</c:v>
                </c:pt>
                <c:pt idx="13">
                  <c:v>23994</c:v>
                </c:pt>
                <c:pt idx="14">
                  <c:v>14927.25</c:v>
                </c:pt>
                <c:pt idx="15">
                  <c:v>36309</c:v>
                </c:pt>
                <c:pt idx="16">
                  <c:v>12211.5</c:v>
                </c:pt>
                <c:pt idx="17">
                  <c:v>13572.75</c:v>
                </c:pt>
                <c:pt idx="18">
                  <c:v>0</c:v>
                </c:pt>
                <c:pt idx="19">
                  <c:v>128</c:v>
                </c:pt>
                <c:pt idx="20">
                  <c:v>0</c:v>
                </c:pt>
                <c:pt idx="21">
                  <c:v>32343</c:v>
                </c:pt>
                <c:pt idx="22">
                  <c:v>44209.25</c:v>
                </c:pt>
                <c:pt idx="23">
                  <c:v>1022.25</c:v>
                </c:pt>
                <c:pt idx="24">
                  <c:v>6146</c:v>
                </c:pt>
                <c:pt idx="25">
                  <c:v>1160449</c:v>
                </c:pt>
                <c:pt idx="26">
                  <c:v>110081</c:v>
                </c:pt>
                <c:pt idx="27">
                  <c:v>2414.5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9F-468E-AFC3-94BA895CAC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exterior'!$D$7:$D$34</c:f>
              <c:numCache>
                <c:formatCode>#,##0</c:formatCode>
                <c:ptCount val="28"/>
                <c:pt idx="0">
                  <c:v>4</c:v>
                </c:pt>
                <c:pt idx="1">
                  <c:v>8756</c:v>
                </c:pt>
                <c:pt idx="2">
                  <c:v>4573.5</c:v>
                </c:pt>
                <c:pt idx="3">
                  <c:v>0</c:v>
                </c:pt>
                <c:pt idx="4">
                  <c:v>287691</c:v>
                </c:pt>
                <c:pt idx="5">
                  <c:v>13410.25</c:v>
                </c:pt>
                <c:pt idx="6">
                  <c:v>12</c:v>
                </c:pt>
                <c:pt idx="7">
                  <c:v>769193</c:v>
                </c:pt>
                <c:pt idx="8">
                  <c:v>179393</c:v>
                </c:pt>
                <c:pt idx="9">
                  <c:v>15847</c:v>
                </c:pt>
                <c:pt idx="10">
                  <c:v>27135.5</c:v>
                </c:pt>
                <c:pt idx="11">
                  <c:v>91</c:v>
                </c:pt>
                <c:pt idx="12">
                  <c:v>4788.25</c:v>
                </c:pt>
                <c:pt idx="13">
                  <c:v>31870</c:v>
                </c:pt>
                <c:pt idx="14">
                  <c:v>5166.5</c:v>
                </c:pt>
                <c:pt idx="15">
                  <c:v>33749</c:v>
                </c:pt>
                <c:pt idx="16">
                  <c:v>7093.25</c:v>
                </c:pt>
                <c:pt idx="17">
                  <c:v>17242.5</c:v>
                </c:pt>
                <c:pt idx="18">
                  <c:v>17</c:v>
                </c:pt>
                <c:pt idx="19">
                  <c:v>183.5</c:v>
                </c:pt>
                <c:pt idx="20">
                  <c:v>0</c:v>
                </c:pt>
                <c:pt idx="21">
                  <c:v>23682</c:v>
                </c:pt>
                <c:pt idx="22">
                  <c:v>36574.5</c:v>
                </c:pt>
                <c:pt idx="23">
                  <c:v>772</c:v>
                </c:pt>
                <c:pt idx="24">
                  <c:v>5437</c:v>
                </c:pt>
                <c:pt idx="25">
                  <c:v>1016339</c:v>
                </c:pt>
                <c:pt idx="26">
                  <c:v>92191</c:v>
                </c:pt>
                <c:pt idx="27">
                  <c:v>2829.25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9F-468E-AFC3-94BA895CA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3102260"/>
        <c:axId val="545936"/>
      </c:barChart>
      <c:catAx>
        <c:axId val="331022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5936"/>
        <c:crosses val="autoZero"/>
        <c:auto val="1"/>
        <c:lblAlgn val="ctr"/>
        <c:lblOffset val="100"/>
        <c:noMultiLvlLbl val="0"/>
      </c:catAx>
      <c:valAx>
        <c:axId val="54593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10226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número'!$E$7:$E$34</c:f>
              <c:numCache>
                <c:formatCode>#,##0</c:formatCode>
                <c:ptCount val="28"/>
                <c:pt idx="0">
                  <c:v>447</c:v>
                </c:pt>
                <c:pt idx="1">
                  <c:v>337</c:v>
                </c:pt>
                <c:pt idx="2">
                  <c:v>559</c:v>
                </c:pt>
                <c:pt idx="3">
                  <c:v>341</c:v>
                </c:pt>
                <c:pt idx="4">
                  <c:v>11555</c:v>
                </c:pt>
                <c:pt idx="5">
                  <c:v>634</c:v>
                </c:pt>
                <c:pt idx="6">
                  <c:v>16527</c:v>
                </c:pt>
                <c:pt idx="7">
                  <c:v>3273</c:v>
                </c:pt>
                <c:pt idx="8">
                  <c:v>1086</c:v>
                </c:pt>
                <c:pt idx="9">
                  <c:v>846</c:v>
                </c:pt>
                <c:pt idx="10">
                  <c:v>546</c:v>
                </c:pt>
                <c:pt idx="11">
                  <c:v>4183</c:v>
                </c:pt>
                <c:pt idx="12">
                  <c:v>371</c:v>
                </c:pt>
                <c:pt idx="13">
                  <c:v>476</c:v>
                </c:pt>
                <c:pt idx="14">
                  <c:v>932</c:v>
                </c:pt>
                <c:pt idx="15">
                  <c:v>6305</c:v>
                </c:pt>
                <c:pt idx="16">
                  <c:v>520</c:v>
                </c:pt>
                <c:pt idx="17">
                  <c:v>208</c:v>
                </c:pt>
                <c:pt idx="18">
                  <c:v>302</c:v>
                </c:pt>
                <c:pt idx="19">
                  <c:v>365</c:v>
                </c:pt>
                <c:pt idx="20">
                  <c:v>374</c:v>
                </c:pt>
                <c:pt idx="21">
                  <c:v>7489</c:v>
                </c:pt>
                <c:pt idx="22">
                  <c:v>642</c:v>
                </c:pt>
                <c:pt idx="23">
                  <c:v>390</c:v>
                </c:pt>
                <c:pt idx="24">
                  <c:v>883</c:v>
                </c:pt>
                <c:pt idx="25">
                  <c:v>2913</c:v>
                </c:pt>
                <c:pt idx="26">
                  <c:v>704</c:v>
                </c:pt>
                <c:pt idx="27">
                  <c:v>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E-4CEB-A03E-C97F0E5D8C1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número'!$D$7:$D$34</c:f>
              <c:numCache>
                <c:formatCode>#,##0</c:formatCode>
                <c:ptCount val="28"/>
                <c:pt idx="0">
                  <c:v>480</c:v>
                </c:pt>
                <c:pt idx="1">
                  <c:v>314</c:v>
                </c:pt>
                <c:pt idx="2">
                  <c:v>673</c:v>
                </c:pt>
                <c:pt idx="3">
                  <c:v>332</c:v>
                </c:pt>
                <c:pt idx="4">
                  <c:v>11778</c:v>
                </c:pt>
                <c:pt idx="5">
                  <c:v>590</c:v>
                </c:pt>
                <c:pt idx="6">
                  <c:v>17276</c:v>
                </c:pt>
                <c:pt idx="7">
                  <c:v>3399</c:v>
                </c:pt>
                <c:pt idx="8">
                  <c:v>1099</c:v>
                </c:pt>
                <c:pt idx="9">
                  <c:v>872</c:v>
                </c:pt>
                <c:pt idx="10">
                  <c:v>563</c:v>
                </c:pt>
                <c:pt idx="11">
                  <c:v>4026</c:v>
                </c:pt>
                <c:pt idx="12">
                  <c:v>350</c:v>
                </c:pt>
                <c:pt idx="13">
                  <c:v>471</c:v>
                </c:pt>
                <c:pt idx="14">
                  <c:v>962</c:v>
                </c:pt>
                <c:pt idx="15">
                  <c:v>5722</c:v>
                </c:pt>
                <c:pt idx="16">
                  <c:v>636</c:v>
                </c:pt>
                <c:pt idx="17">
                  <c:v>202</c:v>
                </c:pt>
                <c:pt idx="18">
                  <c:v>481</c:v>
                </c:pt>
                <c:pt idx="19">
                  <c:v>392</c:v>
                </c:pt>
                <c:pt idx="20">
                  <c:v>365</c:v>
                </c:pt>
                <c:pt idx="21">
                  <c:v>6998</c:v>
                </c:pt>
                <c:pt idx="22">
                  <c:v>640</c:v>
                </c:pt>
                <c:pt idx="23">
                  <c:v>390</c:v>
                </c:pt>
                <c:pt idx="24">
                  <c:v>978</c:v>
                </c:pt>
                <c:pt idx="25">
                  <c:v>3128</c:v>
                </c:pt>
                <c:pt idx="26">
                  <c:v>784</c:v>
                </c:pt>
                <c:pt idx="27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E-4CEB-A03E-C97F0E5D8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73380"/>
        <c:axId val="9197250"/>
      </c:barChart>
      <c:catAx>
        <c:axId val="1667338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197250"/>
        <c:crosses val="autoZero"/>
        <c:auto val="1"/>
        <c:lblAlgn val="ctr"/>
        <c:lblOffset val="100"/>
        <c:noMultiLvlLbl val="0"/>
      </c:catAx>
      <c:valAx>
        <c:axId val="919725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7338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presentación'!$E$7:$E$34</c:f>
              <c:numCache>
                <c:formatCode>#,##0</c:formatCode>
                <c:ptCount val="28"/>
                <c:pt idx="0">
                  <c:v>5485880</c:v>
                </c:pt>
                <c:pt idx="1">
                  <c:v>1174403</c:v>
                </c:pt>
                <c:pt idx="2">
                  <c:v>2564180</c:v>
                </c:pt>
                <c:pt idx="3">
                  <c:v>1869050</c:v>
                </c:pt>
                <c:pt idx="4">
                  <c:v>40096651</c:v>
                </c:pt>
                <c:pt idx="5">
                  <c:v>2074758</c:v>
                </c:pt>
                <c:pt idx="6">
                  <c:v>7131565</c:v>
                </c:pt>
                <c:pt idx="7">
                  <c:v>28056516</c:v>
                </c:pt>
                <c:pt idx="8">
                  <c:v>13272545</c:v>
                </c:pt>
                <c:pt idx="9">
                  <c:v>13845446</c:v>
                </c:pt>
                <c:pt idx="10">
                  <c:v>7446319</c:v>
                </c:pt>
                <c:pt idx="11">
                  <c:v>562387</c:v>
                </c:pt>
                <c:pt idx="12">
                  <c:v>2765119</c:v>
                </c:pt>
                <c:pt idx="13">
                  <c:v>7252357</c:v>
                </c:pt>
                <c:pt idx="14">
                  <c:v>11994386</c:v>
                </c:pt>
                <c:pt idx="15">
                  <c:v>13620268</c:v>
                </c:pt>
                <c:pt idx="16">
                  <c:v>2217608</c:v>
                </c:pt>
                <c:pt idx="17">
                  <c:v>966158</c:v>
                </c:pt>
                <c:pt idx="18">
                  <c:v>219526</c:v>
                </c:pt>
                <c:pt idx="19">
                  <c:v>1216705</c:v>
                </c:pt>
                <c:pt idx="20">
                  <c:v>1401737</c:v>
                </c:pt>
                <c:pt idx="21">
                  <c:v>5841748</c:v>
                </c:pt>
                <c:pt idx="22">
                  <c:v>2883104</c:v>
                </c:pt>
                <c:pt idx="23">
                  <c:v>1769063</c:v>
                </c:pt>
                <c:pt idx="24">
                  <c:v>11893251</c:v>
                </c:pt>
                <c:pt idx="25">
                  <c:v>33752094</c:v>
                </c:pt>
                <c:pt idx="26">
                  <c:v>2150717</c:v>
                </c:pt>
                <c:pt idx="27">
                  <c:v>600323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9-4755-865B-2A34AFB513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presentación'!$D$7:$D$34</c:f>
              <c:numCache>
                <c:formatCode>#,##0</c:formatCode>
                <c:ptCount val="28"/>
                <c:pt idx="0">
                  <c:v>6267229</c:v>
                </c:pt>
                <c:pt idx="1">
                  <c:v>1324727</c:v>
                </c:pt>
                <c:pt idx="2">
                  <c:v>2177958</c:v>
                </c:pt>
                <c:pt idx="3">
                  <c:v>1890526</c:v>
                </c:pt>
                <c:pt idx="4">
                  <c:v>42169001</c:v>
                </c:pt>
                <c:pt idx="5">
                  <c:v>1999716</c:v>
                </c:pt>
                <c:pt idx="6">
                  <c:v>6832604</c:v>
                </c:pt>
                <c:pt idx="7">
                  <c:v>28611629</c:v>
                </c:pt>
                <c:pt idx="8">
                  <c:v>14889407</c:v>
                </c:pt>
                <c:pt idx="9">
                  <c:v>15704577</c:v>
                </c:pt>
                <c:pt idx="10">
                  <c:v>7148928</c:v>
                </c:pt>
                <c:pt idx="11">
                  <c:v>467054</c:v>
                </c:pt>
                <c:pt idx="12">
                  <c:v>3037120</c:v>
                </c:pt>
                <c:pt idx="13">
                  <c:v>6487199</c:v>
                </c:pt>
                <c:pt idx="14">
                  <c:v>13247240</c:v>
                </c:pt>
                <c:pt idx="15">
                  <c:v>11699644</c:v>
                </c:pt>
                <c:pt idx="16">
                  <c:v>1767628</c:v>
                </c:pt>
                <c:pt idx="17">
                  <c:v>1043667</c:v>
                </c:pt>
                <c:pt idx="18">
                  <c:v>219979</c:v>
                </c:pt>
                <c:pt idx="19">
                  <c:v>1207884</c:v>
                </c:pt>
                <c:pt idx="20">
                  <c:v>1386272</c:v>
                </c:pt>
                <c:pt idx="21">
                  <c:v>5530532</c:v>
                </c:pt>
                <c:pt idx="22">
                  <c:v>3031968</c:v>
                </c:pt>
                <c:pt idx="23">
                  <c:v>1750429</c:v>
                </c:pt>
                <c:pt idx="24">
                  <c:v>13388301</c:v>
                </c:pt>
                <c:pt idx="25">
                  <c:v>33922240</c:v>
                </c:pt>
                <c:pt idx="26">
                  <c:v>2107373</c:v>
                </c:pt>
                <c:pt idx="27">
                  <c:v>609518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9-4755-865B-2A34AFB51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02558"/>
        <c:axId val="22086739"/>
      </c:barChart>
      <c:catAx>
        <c:axId val="30255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086739"/>
        <c:crosses val="autoZero"/>
        <c:auto val="1"/>
        <c:lblAlgn val="ctr"/>
        <c:lblOffset val="100"/>
        <c:noMultiLvlLbl val="0"/>
      </c:catAx>
      <c:valAx>
        <c:axId val="2208673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255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GT'!$E$7:$E$34</c:f>
              <c:numCache>
                <c:formatCode>#,##0</c:formatCode>
                <c:ptCount val="28"/>
                <c:pt idx="0">
                  <c:v>12150927</c:v>
                </c:pt>
                <c:pt idx="1">
                  <c:v>6257619</c:v>
                </c:pt>
                <c:pt idx="2">
                  <c:v>9912973</c:v>
                </c:pt>
                <c:pt idx="3">
                  <c:v>2326271</c:v>
                </c:pt>
                <c:pt idx="4">
                  <c:v>217320070</c:v>
                </c:pt>
                <c:pt idx="5">
                  <c:v>13559905</c:v>
                </c:pt>
                <c:pt idx="6">
                  <c:v>102061445</c:v>
                </c:pt>
                <c:pt idx="7">
                  <c:v>141866983</c:v>
                </c:pt>
                <c:pt idx="8">
                  <c:v>21317043</c:v>
                </c:pt>
                <c:pt idx="9">
                  <c:v>19416334</c:v>
                </c:pt>
                <c:pt idx="10">
                  <c:v>8058561</c:v>
                </c:pt>
                <c:pt idx="11">
                  <c:v>30659469</c:v>
                </c:pt>
                <c:pt idx="12">
                  <c:v>6618492</c:v>
                </c:pt>
                <c:pt idx="13">
                  <c:v>8225655</c:v>
                </c:pt>
                <c:pt idx="14">
                  <c:v>17033380</c:v>
                </c:pt>
                <c:pt idx="15">
                  <c:v>151923095</c:v>
                </c:pt>
                <c:pt idx="16">
                  <c:v>25100393</c:v>
                </c:pt>
                <c:pt idx="17">
                  <c:v>1353313</c:v>
                </c:pt>
                <c:pt idx="18">
                  <c:v>8571839</c:v>
                </c:pt>
                <c:pt idx="19">
                  <c:v>6088846</c:v>
                </c:pt>
                <c:pt idx="20">
                  <c:v>2848252</c:v>
                </c:pt>
                <c:pt idx="21">
                  <c:v>101839568</c:v>
                </c:pt>
                <c:pt idx="22">
                  <c:v>12223068</c:v>
                </c:pt>
                <c:pt idx="23">
                  <c:v>2412809</c:v>
                </c:pt>
                <c:pt idx="24">
                  <c:v>17961647</c:v>
                </c:pt>
                <c:pt idx="25">
                  <c:v>118490925</c:v>
                </c:pt>
                <c:pt idx="26">
                  <c:v>19093607</c:v>
                </c:pt>
                <c:pt idx="27">
                  <c:v>1217130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BF-4206-8A10-BBCF0B8B449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GT'!$D$7:$D$34</c:f>
              <c:numCache>
                <c:formatCode>#,##0</c:formatCode>
                <c:ptCount val="28"/>
                <c:pt idx="0">
                  <c:v>11203406</c:v>
                </c:pt>
                <c:pt idx="1">
                  <c:v>6165712</c:v>
                </c:pt>
                <c:pt idx="2">
                  <c:v>10879079</c:v>
                </c:pt>
                <c:pt idx="3">
                  <c:v>2603570</c:v>
                </c:pt>
                <c:pt idx="4">
                  <c:v>225792663</c:v>
                </c:pt>
                <c:pt idx="5">
                  <c:v>13983620</c:v>
                </c:pt>
                <c:pt idx="6">
                  <c:v>102869961</c:v>
                </c:pt>
                <c:pt idx="7">
                  <c:v>141127056</c:v>
                </c:pt>
                <c:pt idx="8">
                  <c:v>23303878</c:v>
                </c:pt>
                <c:pt idx="9">
                  <c:v>18613685</c:v>
                </c:pt>
                <c:pt idx="10">
                  <c:v>7968044</c:v>
                </c:pt>
                <c:pt idx="11">
                  <c:v>28597062</c:v>
                </c:pt>
                <c:pt idx="12">
                  <c:v>5085126</c:v>
                </c:pt>
                <c:pt idx="13">
                  <c:v>8206286</c:v>
                </c:pt>
                <c:pt idx="14">
                  <c:v>17646849</c:v>
                </c:pt>
                <c:pt idx="15">
                  <c:v>134349126</c:v>
                </c:pt>
                <c:pt idx="16">
                  <c:v>22317433</c:v>
                </c:pt>
                <c:pt idx="17">
                  <c:v>1433941</c:v>
                </c:pt>
                <c:pt idx="18">
                  <c:v>13607533</c:v>
                </c:pt>
                <c:pt idx="19">
                  <c:v>5392527</c:v>
                </c:pt>
                <c:pt idx="20">
                  <c:v>2984984</c:v>
                </c:pt>
                <c:pt idx="21">
                  <c:v>94087661</c:v>
                </c:pt>
                <c:pt idx="22">
                  <c:v>12402752</c:v>
                </c:pt>
                <c:pt idx="23">
                  <c:v>2357013</c:v>
                </c:pt>
                <c:pt idx="24">
                  <c:v>19195350</c:v>
                </c:pt>
                <c:pt idx="25">
                  <c:v>124269233</c:v>
                </c:pt>
                <c:pt idx="26">
                  <c:v>18381599</c:v>
                </c:pt>
                <c:pt idx="27">
                  <c:v>1182495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BF-4206-8A10-BBCF0B8B4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3592871"/>
        <c:axId val="28163012"/>
      </c:barChart>
      <c:catAx>
        <c:axId val="4359287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163012"/>
        <c:crosses val="autoZero"/>
        <c:auto val="1"/>
        <c:lblAlgn val="ctr"/>
        <c:lblOffset val="100"/>
        <c:noMultiLvlLbl val="0"/>
      </c:catAx>
      <c:valAx>
        <c:axId val="2816301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59287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Cruceros!$E$7:$E$34</c:f>
              <c:numCache>
                <c:formatCode>#,##0</c:formatCode>
                <c:ptCount val="28"/>
                <c:pt idx="0">
                  <c:v>59</c:v>
                </c:pt>
                <c:pt idx="1">
                  <c:v>31</c:v>
                </c:pt>
                <c:pt idx="2">
                  <c:v>12</c:v>
                </c:pt>
                <c:pt idx="3">
                  <c:v>0</c:v>
                </c:pt>
                <c:pt idx="4">
                  <c:v>0</c:v>
                </c:pt>
                <c:pt idx="5">
                  <c:v>115</c:v>
                </c:pt>
                <c:pt idx="6">
                  <c:v>253</c:v>
                </c:pt>
                <c:pt idx="7">
                  <c:v>299</c:v>
                </c:pt>
                <c:pt idx="8">
                  <c:v>26</c:v>
                </c:pt>
                <c:pt idx="9">
                  <c:v>68</c:v>
                </c:pt>
                <c:pt idx="10">
                  <c:v>1</c:v>
                </c:pt>
                <c:pt idx="11">
                  <c:v>7</c:v>
                </c:pt>
                <c:pt idx="12">
                  <c:v>11</c:v>
                </c:pt>
                <c:pt idx="13">
                  <c:v>11</c:v>
                </c:pt>
                <c:pt idx="14">
                  <c:v>4</c:v>
                </c:pt>
                <c:pt idx="15">
                  <c:v>451</c:v>
                </c:pt>
                <c:pt idx="16">
                  <c:v>127</c:v>
                </c:pt>
                <c:pt idx="17">
                  <c:v>0</c:v>
                </c:pt>
                <c:pt idx="18">
                  <c:v>7</c:v>
                </c:pt>
                <c:pt idx="19">
                  <c:v>20</c:v>
                </c:pt>
                <c:pt idx="20">
                  <c:v>1</c:v>
                </c:pt>
                <c:pt idx="21">
                  <c:v>390</c:v>
                </c:pt>
                <c:pt idx="22">
                  <c:v>15</c:v>
                </c:pt>
                <c:pt idx="23">
                  <c:v>33</c:v>
                </c:pt>
                <c:pt idx="24">
                  <c:v>17</c:v>
                </c:pt>
                <c:pt idx="25">
                  <c:v>104</c:v>
                </c:pt>
                <c:pt idx="26">
                  <c:v>42</c:v>
                </c:pt>
                <c:pt idx="2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6-4A50-99F9-0DBF01617224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Cruceros!$D$7:$D$34</c:f>
              <c:numCache>
                <c:formatCode>#,##0</c:formatCode>
                <c:ptCount val="28"/>
                <c:pt idx="0">
                  <c:v>52</c:v>
                </c:pt>
                <c:pt idx="1">
                  <c:v>34</c:v>
                </c:pt>
                <c:pt idx="2">
                  <c:v>6</c:v>
                </c:pt>
                <c:pt idx="3">
                  <c:v>0</c:v>
                </c:pt>
                <c:pt idx="4">
                  <c:v>0</c:v>
                </c:pt>
                <c:pt idx="5">
                  <c:v>104</c:v>
                </c:pt>
                <c:pt idx="6">
                  <c:v>220</c:v>
                </c:pt>
                <c:pt idx="7">
                  <c:v>247</c:v>
                </c:pt>
                <c:pt idx="8">
                  <c:v>22</c:v>
                </c:pt>
                <c:pt idx="9">
                  <c:v>47</c:v>
                </c:pt>
                <c:pt idx="10">
                  <c:v>1</c:v>
                </c:pt>
                <c:pt idx="11">
                  <c:v>2</c:v>
                </c:pt>
                <c:pt idx="12">
                  <c:v>10</c:v>
                </c:pt>
                <c:pt idx="13">
                  <c:v>8</c:v>
                </c:pt>
                <c:pt idx="14">
                  <c:v>6</c:v>
                </c:pt>
                <c:pt idx="15">
                  <c:v>334</c:v>
                </c:pt>
                <c:pt idx="16">
                  <c:v>90</c:v>
                </c:pt>
                <c:pt idx="17">
                  <c:v>1</c:v>
                </c:pt>
                <c:pt idx="18">
                  <c:v>4</c:v>
                </c:pt>
                <c:pt idx="19">
                  <c:v>11</c:v>
                </c:pt>
                <c:pt idx="20">
                  <c:v>2</c:v>
                </c:pt>
                <c:pt idx="21">
                  <c:v>283</c:v>
                </c:pt>
                <c:pt idx="22">
                  <c:v>7</c:v>
                </c:pt>
                <c:pt idx="23">
                  <c:v>27</c:v>
                </c:pt>
                <c:pt idx="24">
                  <c:v>20</c:v>
                </c:pt>
                <c:pt idx="25">
                  <c:v>93</c:v>
                </c:pt>
                <c:pt idx="26">
                  <c:v>28</c:v>
                </c:pt>
                <c:pt idx="2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6-4A50-99F9-0DBF01617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9624290"/>
        <c:axId val="15089561"/>
      </c:barChart>
      <c:catAx>
        <c:axId val="2962429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089561"/>
        <c:crosses val="autoZero"/>
        <c:auto val="1"/>
        <c:lblAlgn val="ctr"/>
        <c:lblOffset val="100"/>
        <c:noMultiLvlLbl val="0"/>
      </c:catAx>
      <c:valAx>
        <c:axId val="1508956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62429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total'!$E$7:$E$34</c:f>
              <c:numCache>
                <c:formatCode>#,##0</c:formatCode>
                <c:ptCount val="28"/>
                <c:pt idx="0">
                  <c:v>145250</c:v>
                </c:pt>
                <c:pt idx="1">
                  <c:v>125998</c:v>
                </c:pt>
                <c:pt idx="2">
                  <c:v>159632</c:v>
                </c:pt>
                <c:pt idx="3">
                  <c:v>0</c:v>
                </c:pt>
                <c:pt idx="4">
                  <c:v>1826337</c:v>
                </c:pt>
                <c:pt idx="5">
                  <c:v>184121</c:v>
                </c:pt>
                <c:pt idx="6">
                  <c:v>2859224</c:v>
                </c:pt>
                <c:pt idx="7">
                  <c:v>1718078</c:v>
                </c:pt>
                <c:pt idx="8">
                  <c:v>77829</c:v>
                </c:pt>
                <c:pt idx="9">
                  <c:v>85426</c:v>
                </c:pt>
                <c:pt idx="10">
                  <c:v>362</c:v>
                </c:pt>
                <c:pt idx="11">
                  <c:v>731528</c:v>
                </c:pt>
                <c:pt idx="12">
                  <c:v>10384</c:v>
                </c:pt>
                <c:pt idx="13">
                  <c:v>19154</c:v>
                </c:pt>
                <c:pt idx="14">
                  <c:v>18910</c:v>
                </c:pt>
                <c:pt idx="15">
                  <c:v>1736194</c:v>
                </c:pt>
                <c:pt idx="16">
                  <c:v>284857</c:v>
                </c:pt>
                <c:pt idx="17">
                  <c:v>0</c:v>
                </c:pt>
                <c:pt idx="18">
                  <c:v>178379</c:v>
                </c:pt>
                <c:pt idx="19">
                  <c:v>51293</c:v>
                </c:pt>
                <c:pt idx="20">
                  <c:v>422</c:v>
                </c:pt>
                <c:pt idx="21">
                  <c:v>3163142</c:v>
                </c:pt>
                <c:pt idx="22">
                  <c:v>72921</c:v>
                </c:pt>
                <c:pt idx="23">
                  <c:v>7283</c:v>
                </c:pt>
                <c:pt idx="24">
                  <c:v>18032</c:v>
                </c:pt>
                <c:pt idx="25">
                  <c:v>493027</c:v>
                </c:pt>
                <c:pt idx="26">
                  <c:v>93366</c:v>
                </c:pt>
                <c:pt idx="27">
                  <c:v>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F-4435-B65C-C639A4EB950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total'!$D$7:$D$34</c:f>
              <c:numCache>
                <c:formatCode>#,##0</c:formatCode>
                <c:ptCount val="28"/>
                <c:pt idx="0">
                  <c:v>117035</c:v>
                </c:pt>
                <c:pt idx="1">
                  <c:v>119386</c:v>
                </c:pt>
                <c:pt idx="2">
                  <c:v>152044</c:v>
                </c:pt>
                <c:pt idx="3">
                  <c:v>0</c:v>
                </c:pt>
                <c:pt idx="4">
                  <c:v>1644640</c:v>
                </c:pt>
                <c:pt idx="5">
                  <c:v>202388</c:v>
                </c:pt>
                <c:pt idx="6">
                  <c:v>2717063</c:v>
                </c:pt>
                <c:pt idx="7">
                  <c:v>1518317</c:v>
                </c:pt>
                <c:pt idx="8">
                  <c:v>72850</c:v>
                </c:pt>
                <c:pt idx="9">
                  <c:v>45109</c:v>
                </c:pt>
                <c:pt idx="10">
                  <c:v>743</c:v>
                </c:pt>
                <c:pt idx="11">
                  <c:v>669794</c:v>
                </c:pt>
                <c:pt idx="12">
                  <c:v>6963</c:v>
                </c:pt>
                <c:pt idx="13">
                  <c:v>9399</c:v>
                </c:pt>
                <c:pt idx="14">
                  <c:v>21967</c:v>
                </c:pt>
                <c:pt idx="15">
                  <c:v>1490755</c:v>
                </c:pt>
                <c:pt idx="16">
                  <c:v>240657</c:v>
                </c:pt>
                <c:pt idx="17">
                  <c:v>765</c:v>
                </c:pt>
                <c:pt idx="18">
                  <c:v>176758</c:v>
                </c:pt>
                <c:pt idx="19">
                  <c:v>44399</c:v>
                </c:pt>
                <c:pt idx="20">
                  <c:v>558</c:v>
                </c:pt>
                <c:pt idx="21">
                  <c:v>2820961</c:v>
                </c:pt>
                <c:pt idx="22">
                  <c:v>80209</c:v>
                </c:pt>
                <c:pt idx="23">
                  <c:v>8157</c:v>
                </c:pt>
                <c:pt idx="24">
                  <c:v>29945</c:v>
                </c:pt>
                <c:pt idx="25">
                  <c:v>491119</c:v>
                </c:pt>
                <c:pt idx="26">
                  <c:v>46336</c:v>
                </c:pt>
                <c:pt idx="27">
                  <c:v>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F-4435-B65C-C639A4EB9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6948174"/>
        <c:axId val="4664687"/>
      </c:barChart>
      <c:catAx>
        <c:axId val="4694817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64687"/>
        <c:crosses val="autoZero"/>
        <c:auto val="1"/>
        <c:lblAlgn val="ctr"/>
        <c:lblOffset val="100"/>
        <c:noMultiLvlLbl val="0"/>
      </c:catAx>
      <c:valAx>
        <c:axId val="466468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94817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regulares'!$E$7:$E$34</c:f>
              <c:numCache>
                <c:formatCode>#,##0</c:formatCode>
                <c:ptCount val="28"/>
                <c:pt idx="0">
                  <c:v>0</c:v>
                </c:pt>
                <c:pt idx="1">
                  <c:v>50039</c:v>
                </c:pt>
                <c:pt idx="2">
                  <c:v>154327</c:v>
                </c:pt>
                <c:pt idx="3">
                  <c:v>0</c:v>
                </c:pt>
                <c:pt idx="4">
                  <c:v>1826337</c:v>
                </c:pt>
                <c:pt idx="5">
                  <c:v>15369</c:v>
                </c:pt>
                <c:pt idx="6">
                  <c:v>2119687</c:v>
                </c:pt>
                <c:pt idx="7">
                  <c:v>472391</c:v>
                </c:pt>
                <c:pt idx="8">
                  <c:v>45279</c:v>
                </c:pt>
                <c:pt idx="9">
                  <c:v>0</c:v>
                </c:pt>
                <c:pt idx="10">
                  <c:v>0</c:v>
                </c:pt>
                <c:pt idx="11">
                  <c:v>724984</c:v>
                </c:pt>
                <c:pt idx="12">
                  <c:v>0</c:v>
                </c:pt>
                <c:pt idx="13">
                  <c:v>0</c:v>
                </c:pt>
                <c:pt idx="14">
                  <c:v>17272</c:v>
                </c:pt>
                <c:pt idx="15">
                  <c:v>560174</c:v>
                </c:pt>
                <c:pt idx="16">
                  <c:v>110982</c:v>
                </c:pt>
                <c:pt idx="17">
                  <c:v>0</c:v>
                </c:pt>
                <c:pt idx="18">
                  <c:v>174986</c:v>
                </c:pt>
                <c:pt idx="19">
                  <c:v>34435</c:v>
                </c:pt>
                <c:pt idx="20">
                  <c:v>3</c:v>
                </c:pt>
                <c:pt idx="21">
                  <c:v>2269087</c:v>
                </c:pt>
                <c:pt idx="22">
                  <c:v>62019</c:v>
                </c:pt>
                <c:pt idx="23">
                  <c:v>0</c:v>
                </c:pt>
                <c:pt idx="24">
                  <c:v>0</c:v>
                </c:pt>
                <c:pt idx="25">
                  <c:v>271093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C-43D5-B0A4-02B0546F78B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regulares'!$D$7:$D$34</c:f>
              <c:numCache>
                <c:formatCode>#,##0</c:formatCode>
                <c:ptCount val="28"/>
                <c:pt idx="0">
                  <c:v>0</c:v>
                </c:pt>
                <c:pt idx="1">
                  <c:v>46248</c:v>
                </c:pt>
                <c:pt idx="2">
                  <c:v>150067</c:v>
                </c:pt>
                <c:pt idx="3">
                  <c:v>0</c:v>
                </c:pt>
                <c:pt idx="4">
                  <c:v>1644640</c:v>
                </c:pt>
                <c:pt idx="5">
                  <c:v>10651</c:v>
                </c:pt>
                <c:pt idx="6">
                  <c:v>2077648</c:v>
                </c:pt>
                <c:pt idx="7">
                  <c:v>482638</c:v>
                </c:pt>
                <c:pt idx="8">
                  <c:v>33140</c:v>
                </c:pt>
                <c:pt idx="9">
                  <c:v>0</c:v>
                </c:pt>
                <c:pt idx="10">
                  <c:v>0</c:v>
                </c:pt>
                <c:pt idx="11">
                  <c:v>669670</c:v>
                </c:pt>
                <c:pt idx="12">
                  <c:v>0</c:v>
                </c:pt>
                <c:pt idx="13">
                  <c:v>0</c:v>
                </c:pt>
                <c:pt idx="14">
                  <c:v>21360</c:v>
                </c:pt>
                <c:pt idx="15">
                  <c:v>570214</c:v>
                </c:pt>
                <c:pt idx="16">
                  <c:v>104852</c:v>
                </c:pt>
                <c:pt idx="17">
                  <c:v>0</c:v>
                </c:pt>
                <c:pt idx="18">
                  <c:v>174889</c:v>
                </c:pt>
                <c:pt idx="19">
                  <c:v>34888</c:v>
                </c:pt>
                <c:pt idx="20">
                  <c:v>0</c:v>
                </c:pt>
                <c:pt idx="21">
                  <c:v>2187015</c:v>
                </c:pt>
                <c:pt idx="22">
                  <c:v>72517</c:v>
                </c:pt>
                <c:pt idx="23">
                  <c:v>0</c:v>
                </c:pt>
                <c:pt idx="24">
                  <c:v>0</c:v>
                </c:pt>
                <c:pt idx="25">
                  <c:v>263207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C-43D5-B0A4-02B0546F7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6722701"/>
        <c:axId val="38918986"/>
      </c:barChart>
      <c:catAx>
        <c:axId val="6672270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918986"/>
        <c:crosses val="autoZero"/>
        <c:auto val="1"/>
        <c:lblAlgn val="ctr"/>
        <c:lblOffset val="100"/>
        <c:noMultiLvlLbl val="0"/>
      </c:catAx>
      <c:valAx>
        <c:axId val="3891898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72270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crucero'!$E$7:$E$34</c:f>
              <c:numCache>
                <c:formatCode>#,##0</c:formatCode>
                <c:ptCount val="28"/>
                <c:pt idx="0">
                  <c:v>145250</c:v>
                </c:pt>
                <c:pt idx="1">
                  <c:v>75959</c:v>
                </c:pt>
                <c:pt idx="2">
                  <c:v>5305</c:v>
                </c:pt>
                <c:pt idx="3">
                  <c:v>0</c:v>
                </c:pt>
                <c:pt idx="4">
                  <c:v>0</c:v>
                </c:pt>
                <c:pt idx="5">
                  <c:v>168752</c:v>
                </c:pt>
                <c:pt idx="6">
                  <c:v>739537</c:v>
                </c:pt>
                <c:pt idx="7">
                  <c:v>1245687</c:v>
                </c:pt>
                <c:pt idx="8">
                  <c:v>32550</c:v>
                </c:pt>
                <c:pt idx="9">
                  <c:v>85426</c:v>
                </c:pt>
                <c:pt idx="10">
                  <c:v>362</c:v>
                </c:pt>
                <c:pt idx="11">
                  <c:v>6544</c:v>
                </c:pt>
                <c:pt idx="12">
                  <c:v>10384</c:v>
                </c:pt>
                <c:pt idx="13">
                  <c:v>19154</c:v>
                </c:pt>
                <c:pt idx="14">
                  <c:v>1638</c:v>
                </c:pt>
                <c:pt idx="15">
                  <c:v>1176020</c:v>
                </c:pt>
                <c:pt idx="16">
                  <c:v>173875</c:v>
                </c:pt>
                <c:pt idx="17">
                  <c:v>0</c:v>
                </c:pt>
                <c:pt idx="18">
                  <c:v>3393</c:v>
                </c:pt>
                <c:pt idx="19">
                  <c:v>16858</c:v>
                </c:pt>
                <c:pt idx="20">
                  <c:v>419</c:v>
                </c:pt>
                <c:pt idx="21">
                  <c:v>894055</c:v>
                </c:pt>
                <c:pt idx="22">
                  <c:v>10902</c:v>
                </c:pt>
                <c:pt idx="23">
                  <c:v>7283</c:v>
                </c:pt>
                <c:pt idx="24">
                  <c:v>18032</c:v>
                </c:pt>
                <c:pt idx="25">
                  <c:v>221934</c:v>
                </c:pt>
                <c:pt idx="26">
                  <c:v>93366</c:v>
                </c:pt>
                <c:pt idx="27">
                  <c:v>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4-4CA6-AE04-1A99204756F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crucero'!$D$7:$D$34</c:f>
              <c:numCache>
                <c:formatCode>#,##0</c:formatCode>
                <c:ptCount val="28"/>
                <c:pt idx="0">
                  <c:v>117035</c:v>
                </c:pt>
                <c:pt idx="1">
                  <c:v>73138</c:v>
                </c:pt>
                <c:pt idx="2">
                  <c:v>1977</c:v>
                </c:pt>
                <c:pt idx="3">
                  <c:v>0</c:v>
                </c:pt>
                <c:pt idx="4">
                  <c:v>0</c:v>
                </c:pt>
                <c:pt idx="5">
                  <c:v>191737</c:v>
                </c:pt>
                <c:pt idx="6">
                  <c:v>639415</c:v>
                </c:pt>
                <c:pt idx="7">
                  <c:v>1035679</c:v>
                </c:pt>
                <c:pt idx="8">
                  <c:v>39710</c:v>
                </c:pt>
                <c:pt idx="9">
                  <c:v>45109</c:v>
                </c:pt>
                <c:pt idx="10">
                  <c:v>743</c:v>
                </c:pt>
                <c:pt idx="11">
                  <c:v>124</c:v>
                </c:pt>
                <c:pt idx="12">
                  <c:v>6963</c:v>
                </c:pt>
                <c:pt idx="13">
                  <c:v>9399</c:v>
                </c:pt>
                <c:pt idx="14">
                  <c:v>607</c:v>
                </c:pt>
                <c:pt idx="15">
                  <c:v>920541</c:v>
                </c:pt>
                <c:pt idx="16">
                  <c:v>135805</c:v>
                </c:pt>
                <c:pt idx="17">
                  <c:v>765</c:v>
                </c:pt>
                <c:pt idx="18">
                  <c:v>1869</c:v>
                </c:pt>
                <c:pt idx="19">
                  <c:v>9511</c:v>
                </c:pt>
                <c:pt idx="20">
                  <c:v>558</c:v>
                </c:pt>
                <c:pt idx="21">
                  <c:v>633946</c:v>
                </c:pt>
                <c:pt idx="22">
                  <c:v>7692</c:v>
                </c:pt>
                <c:pt idx="23">
                  <c:v>8157</c:v>
                </c:pt>
                <c:pt idx="24">
                  <c:v>29945</c:v>
                </c:pt>
                <c:pt idx="25">
                  <c:v>227912</c:v>
                </c:pt>
                <c:pt idx="26">
                  <c:v>46336</c:v>
                </c:pt>
                <c:pt idx="27">
                  <c:v>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B4-4CA6-AE04-1A9920475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407703"/>
        <c:axId val="27456009"/>
      </c:barChart>
      <c:catAx>
        <c:axId val="1140770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456009"/>
        <c:crosses val="autoZero"/>
        <c:auto val="1"/>
        <c:lblAlgn val="ctr"/>
        <c:lblOffset val="100"/>
        <c:noMultiLvlLbl val="0"/>
      </c:catAx>
      <c:valAx>
        <c:axId val="2745600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40770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pasaje'!$E$7:$E$34</c:f>
              <c:numCache>
                <c:formatCode>#,##0</c:formatCode>
                <c:ptCount val="28"/>
                <c:pt idx="0">
                  <c:v>0</c:v>
                </c:pt>
                <c:pt idx="1">
                  <c:v>21456</c:v>
                </c:pt>
                <c:pt idx="2">
                  <c:v>49795</c:v>
                </c:pt>
                <c:pt idx="3">
                  <c:v>0</c:v>
                </c:pt>
                <c:pt idx="4">
                  <c:v>401360</c:v>
                </c:pt>
                <c:pt idx="5">
                  <c:v>9381</c:v>
                </c:pt>
                <c:pt idx="6">
                  <c:v>451565</c:v>
                </c:pt>
                <c:pt idx="7">
                  <c:v>147181</c:v>
                </c:pt>
                <c:pt idx="8">
                  <c:v>21979</c:v>
                </c:pt>
                <c:pt idx="9">
                  <c:v>0</c:v>
                </c:pt>
                <c:pt idx="10">
                  <c:v>0</c:v>
                </c:pt>
                <c:pt idx="11">
                  <c:v>186639</c:v>
                </c:pt>
                <c:pt idx="12">
                  <c:v>0</c:v>
                </c:pt>
                <c:pt idx="13">
                  <c:v>0</c:v>
                </c:pt>
                <c:pt idx="14">
                  <c:v>10610</c:v>
                </c:pt>
                <c:pt idx="15">
                  <c:v>245206</c:v>
                </c:pt>
                <c:pt idx="16">
                  <c:v>24885</c:v>
                </c:pt>
                <c:pt idx="17">
                  <c:v>0</c:v>
                </c:pt>
                <c:pt idx="18">
                  <c:v>44742</c:v>
                </c:pt>
                <c:pt idx="19">
                  <c:v>9405</c:v>
                </c:pt>
                <c:pt idx="20">
                  <c:v>0</c:v>
                </c:pt>
                <c:pt idx="21">
                  <c:v>715952</c:v>
                </c:pt>
                <c:pt idx="22">
                  <c:v>30684</c:v>
                </c:pt>
                <c:pt idx="23">
                  <c:v>0</c:v>
                </c:pt>
                <c:pt idx="24">
                  <c:v>0</c:v>
                </c:pt>
                <c:pt idx="25">
                  <c:v>78063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3-4BE3-8B92-16935B3EE76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pasaje'!$D$7:$D$34</c:f>
              <c:numCache>
                <c:formatCode>#,##0</c:formatCode>
                <c:ptCount val="28"/>
                <c:pt idx="0">
                  <c:v>0</c:v>
                </c:pt>
                <c:pt idx="1">
                  <c:v>17205</c:v>
                </c:pt>
                <c:pt idx="2">
                  <c:v>45995</c:v>
                </c:pt>
                <c:pt idx="3">
                  <c:v>0</c:v>
                </c:pt>
                <c:pt idx="4">
                  <c:v>351571</c:v>
                </c:pt>
                <c:pt idx="5">
                  <c:v>6652</c:v>
                </c:pt>
                <c:pt idx="6">
                  <c:v>421311</c:v>
                </c:pt>
                <c:pt idx="7">
                  <c:v>135946</c:v>
                </c:pt>
                <c:pt idx="8">
                  <c:v>16515</c:v>
                </c:pt>
                <c:pt idx="9">
                  <c:v>0</c:v>
                </c:pt>
                <c:pt idx="10">
                  <c:v>0</c:v>
                </c:pt>
                <c:pt idx="11">
                  <c:v>165876</c:v>
                </c:pt>
                <c:pt idx="12">
                  <c:v>0</c:v>
                </c:pt>
                <c:pt idx="13">
                  <c:v>0</c:v>
                </c:pt>
                <c:pt idx="14">
                  <c:v>12837</c:v>
                </c:pt>
                <c:pt idx="15">
                  <c:v>246464</c:v>
                </c:pt>
                <c:pt idx="16">
                  <c:v>22792</c:v>
                </c:pt>
                <c:pt idx="17">
                  <c:v>0</c:v>
                </c:pt>
                <c:pt idx="18">
                  <c:v>43550</c:v>
                </c:pt>
                <c:pt idx="19">
                  <c:v>11150</c:v>
                </c:pt>
                <c:pt idx="20">
                  <c:v>0</c:v>
                </c:pt>
                <c:pt idx="21">
                  <c:v>685100</c:v>
                </c:pt>
                <c:pt idx="22">
                  <c:v>35042</c:v>
                </c:pt>
                <c:pt idx="23">
                  <c:v>0</c:v>
                </c:pt>
                <c:pt idx="24">
                  <c:v>0</c:v>
                </c:pt>
                <c:pt idx="25">
                  <c:v>73676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3-4BE3-8B92-16935B3EE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858530"/>
        <c:axId val="42692922"/>
      </c:barChart>
      <c:catAx>
        <c:axId val="885853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692922"/>
        <c:crosses val="autoZero"/>
        <c:auto val="1"/>
        <c:lblAlgn val="ctr"/>
        <c:lblOffset val="100"/>
        <c:noMultiLvlLbl val="0"/>
      </c:catAx>
      <c:valAx>
        <c:axId val="4269292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85853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mercancía'!$E$7:$E$34</c:f>
              <c:numCache>
                <c:formatCode>#,##0</c:formatCode>
                <c:ptCount val="28"/>
                <c:pt idx="0">
                  <c:v>0</c:v>
                </c:pt>
                <c:pt idx="1">
                  <c:v>3654</c:v>
                </c:pt>
                <c:pt idx="2">
                  <c:v>1913</c:v>
                </c:pt>
                <c:pt idx="3">
                  <c:v>0</c:v>
                </c:pt>
                <c:pt idx="4">
                  <c:v>2786</c:v>
                </c:pt>
                <c:pt idx="5">
                  <c:v>15349</c:v>
                </c:pt>
                <c:pt idx="6">
                  <c:v>68732</c:v>
                </c:pt>
                <c:pt idx="7">
                  <c:v>300781</c:v>
                </c:pt>
                <c:pt idx="8">
                  <c:v>9683</c:v>
                </c:pt>
                <c:pt idx="9">
                  <c:v>288</c:v>
                </c:pt>
                <c:pt idx="10">
                  <c:v>55</c:v>
                </c:pt>
                <c:pt idx="11">
                  <c:v>634</c:v>
                </c:pt>
                <c:pt idx="12">
                  <c:v>3251</c:v>
                </c:pt>
                <c:pt idx="13">
                  <c:v>145</c:v>
                </c:pt>
                <c:pt idx="14">
                  <c:v>8969</c:v>
                </c:pt>
                <c:pt idx="15">
                  <c:v>207078</c:v>
                </c:pt>
                <c:pt idx="16">
                  <c:v>60267</c:v>
                </c:pt>
                <c:pt idx="17">
                  <c:v>275</c:v>
                </c:pt>
                <c:pt idx="18">
                  <c:v>912</c:v>
                </c:pt>
                <c:pt idx="19">
                  <c:v>2138</c:v>
                </c:pt>
                <c:pt idx="20">
                  <c:v>84396</c:v>
                </c:pt>
                <c:pt idx="21">
                  <c:v>36105</c:v>
                </c:pt>
                <c:pt idx="22">
                  <c:v>163418</c:v>
                </c:pt>
                <c:pt idx="23">
                  <c:v>7594</c:v>
                </c:pt>
                <c:pt idx="24">
                  <c:v>110634</c:v>
                </c:pt>
                <c:pt idx="25">
                  <c:v>202495</c:v>
                </c:pt>
                <c:pt idx="26">
                  <c:v>280457</c:v>
                </c:pt>
                <c:pt idx="27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E-4967-B55B-08375064A4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mercancía'!$D$7:$D$34</c:f>
              <c:numCache>
                <c:formatCode>#,##0</c:formatCode>
                <c:ptCount val="28"/>
                <c:pt idx="0">
                  <c:v>0</c:v>
                </c:pt>
                <c:pt idx="1">
                  <c:v>1174</c:v>
                </c:pt>
                <c:pt idx="2">
                  <c:v>2092</c:v>
                </c:pt>
                <c:pt idx="3">
                  <c:v>0</c:v>
                </c:pt>
                <c:pt idx="4">
                  <c:v>1754</c:v>
                </c:pt>
                <c:pt idx="5">
                  <c:v>16119</c:v>
                </c:pt>
                <c:pt idx="6">
                  <c:v>57729</c:v>
                </c:pt>
                <c:pt idx="7">
                  <c:v>323563</c:v>
                </c:pt>
                <c:pt idx="8">
                  <c:v>10447</c:v>
                </c:pt>
                <c:pt idx="9">
                  <c:v>2038</c:v>
                </c:pt>
                <c:pt idx="10">
                  <c:v>220</c:v>
                </c:pt>
                <c:pt idx="11">
                  <c:v>984</c:v>
                </c:pt>
                <c:pt idx="12">
                  <c:v>0</c:v>
                </c:pt>
                <c:pt idx="13">
                  <c:v>7</c:v>
                </c:pt>
                <c:pt idx="14">
                  <c:v>8271</c:v>
                </c:pt>
                <c:pt idx="15">
                  <c:v>131824</c:v>
                </c:pt>
                <c:pt idx="16">
                  <c:v>42661</c:v>
                </c:pt>
                <c:pt idx="17">
                  <c:v>204</c:v>
                </c:pt>
                <c:pt idx="18">
                  <c:v>11638</c:v>
                </c:pt>
                <c:pt idx="19">
                  <c:v>1561</c:v>
                </c:pt>
                <c:pt idx="20">
                  <c:v>106427</c:v>
                </c:pt>
                <c:pt idx="21">
                  <c:v>33217</c:v>
                </c:pt>
                <c:pt idx="22">
                  <c:v>158861</c:v>
                </c:pt>
                <c:pt idx="23">
                  <c:v>3892</c:v>
                </c:pt>
                <c:pt idx="24">
                  <c:v>105749</c:v>
                </c:pt>
                <c:pt idx="25">
                  <c:v>254374</c:v>
                </c:pt>
                <c:pt idx="26">
                  <c:v>275237</c:v>
                </c:pt>
                <c:pt idx="27">
                  <c:v>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E-4967-B55B-08375064A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4919801"/>
        <c:axId val="57920013"/>
      </c:barChart>
      <c:catAx>
        <c:axId val="4491980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920013"/>
        <c:crosses val="autoZero"/>
        <c:auto val="1"/>
        <c:lblAlgn val="ctr"/>
        <c:lblOffset val="100"/>
        <c:noMultiLvlLbl val="0"/>
      </c:catAx>
      <c:valAx>
        <c:axId val="5792001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91980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total'!$E$7:$E$34</c:f>
              <c:numCache>
                <c:formatCode>#,##0</c:formatCode>
                <c:ptCount val="28"/>
                <c:pt idx="0">
                  <c:v>3625231</c:v>
                </c:pt>
                <c:pt idx="1">
                  <c:v>328016</c:v>
                </c:pt>
                <c:pt idx="2">
                  <c:v>399017</c:v>
                </c:pt>
                <c:pt idx="3">
                  <c:v>735909</c:v>
                </c:pt>
                <c:pt idx="4">
                  <c:v>7367359</c:v>
                </c:pt>
                <c:pt idx="5">
                  <c:v>389377</c:v>
                </c:pt>
                <c:pt idx="6">
                  <c:v>118783</c:v>
                </c:pt>
                <c:pt idx="7">
                  <c:v>7597966</c:v>
                </c:pt>
                <c:pt idx="8">
                  <c:v>8739078</c:v>
                </c:pt>
                <c:pt idx="9">
                  <c:v>10076293</c:v>
                </c:pt>
                <c:pt idx="10">
                  <c:v>5269278</c:v>
                </c:pt>
                <c:pt idx="11">
                  <c:v>189095</c:v>
                </c:pt>
                <c:pt idx="12">
                  <c:v>1879740</c:v>
                </c:pt>
                <c:pt idx="13">
                  <c:v>5010452</c:v>
                </c:pt>
                <c:pt idx="14">
                  <c:v>6259285</c:v>
                </c:pt>
                <c:pt idx="15">
                  <c:v>815210</c:v>
                </c:pt>
                <c:pt idx="16">
                  <c:v>359617</c:v>
                </c:pt>
                <c:pt idx="17">
                  <c:v>670281</c:v>
                </c:pt>
                <c:pt idx="18">
                  <c:v>92</c:v>
                </c:pt>
                <c:pt idx="19">
                  <c:v>559976</c:v>
                </c:pt>
                <c:pt idx="20">
                  <c:v>939717</c:v>
                </c:pt>
                <c:pt idx="21">
                  <c:v>527945</c:v>
                </c:pt>
                <c:pt idx="22">
                  <c:v>1134000</c:v>
                </c:pt>
                <c:pt idx="23">
                  <c:v>901697</c:v>
                </c:pt>
                <c:pt idx="24">
                  <c:v>8599864</c:v>
                </c:pt>
                <c:pt idx="25">
                  <c:v>7122523</c:v>
                </c:pt>
                <c:pt idx="26">
                  <c:v>744106</c:v>
                </c:pt>
                <c:pt idx="27">
                  <c:v>323582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DD-4555-9A22-99AD9699093E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total'!$D$7:$D$34</c:f>
              <c:numCache>
                <c:formatCode>#,##0</c:formatCode>
                <c:ptCount val="28"/>
                <c:pt idx="0">
                  <c:v>3827744</c:v>
                </c:pt>
                <c:pt idx="1">
                  <c:v>399494</c:v>
                </c:pt>
                <c:pt idx="2">
                  <c:v>357809</c:v>
                </c:pt>
                <c:pt idx="3">
                  <c:v>943951</c:v>
                </c:pt>
                <c:pt idx="4">
                  <c:v>7607362</c:v>
                </c:pt>
                <c:pt idx="5">
                  <c:v>472876</c:v>
                </c:pt>
                <c:pt idx="6">
                  <c:v>209591</c:v>
                </c:pt>
                <c:pt idx="7">
                  <c:v>6938281</c:v>
                </c:pt>
                <c:pt idx="8">
                  <c:v>9971802</c:v>
                </c:pt>
                <c:pt idx="9">
                  <c:v>10635169</c:v>
                </c:pt>
                <c:pt idx="10">
                  <c:v>5062994</c:v>
                </c:pt>
                <c:pt idx="11">
                  <c:v>141445</c:v>
                </c:pt>
                <c:pt idx="12">
                  <c:v>1944382</c:v>
                </c:pt>
                <c:pt idx="13">
                  <c:v>4066881</c:v>
                </c:pt>
                <c:pt idx="14">
                  <c:v>7178475</c:v>
                </c:pt>
                <c:pt idx="15">
                  <c:v>885749</c:v>
                </c:pt>
                <c:pt idx="16">
                  <c:v>556441</c:v>
                </c:pt>
                <c:pt idx="17">
                  <c:v>716936</c:v>
                </c:pt>
                <c:pt idx="18">
                  <c:v>12</c:v>
                </c:pt>
                <c:pt idx="19">
                  <c:v>606613</c:v>
                </c:pt>
                <c:pt idx="20">
                  <c:v>869366</c:v>
                </c:pt>
                <c:pt idx="21">
                  <c:v>375455</c:v>
                </c:pt>
                <c:pt idx="22">
                  <c:v>1409105</c:v>
                </c:pt>
                <c:pt idx="23">
                  <c:v>934309</c:v>
                </c:pt>
                <c:pt idx="24">
                  <c:v>9983850</c:v>
                </c:pt>
                <c:pt idx="25">
                  <c:v>6726841</c:v>
                </c:pt>
                <c:pt idx="26">
                  <c:v>707874</c:v>
                </c:pt>
                <c:pt idx="27">
                  <c:v>328249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DD-4555-9A22-99AD969909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887331"/>
        <c:axId val="33013130"/>
      </c:barChart>
      <c:catAx>
        <c:axId val="688733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013130"/>
        <c:crosses val="autoZero"/>
        <c:auto val="1"/>
        <c:lblAlgn val="ctr"/>
        <c:lblOffset val="100"/>
        <c:noMultiLvlLbl val="0"/>
      </c:catAx>
      <c:valAx>
        <c:axId val="3301313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88733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GL'!$E$7:$E$34</c:f>
              <c:numCache>
                <c:formatCode>#,##0</c:formatCode>
                <c:ptCount val="28"/>
                <c:pt idx="0">
                  <c:v>2412567</c:v>
                </c:pt>
                <c:pt idx="1">
                  <c:v>2000</c:v>
                </c:pt>
                <c:pt idx="2">
                  <c:v>17432</c:v>
                </c:pt>
                <c:pt idx="3">
                  <c:v>115845</c:v>
                </c:pt>
                <c:pt idx="4">
                  <c:v>4764986</c:v>
                </c:pt>
                <c:pt idx="5">
                  <c:v>25662</c:v>
                </c:pt>
                <c:pt idx="6">
                  <c:v>82340</c:v>
                </c:pt>
                <c:pt idx="7">
                  <c:v>3164166</c:v>
                </c:pt>
                <c:pt idx="8">
                  <c:v>6313711</c:v>
                </c:pt>
                <c:pt idx="9">
                  <c:v>7940610</c:v>
                </c:pt>
                <c:pt idx="10">
                  <c:v>2660999</c:v>
                </c:pt>
                <c:pt idx="11">
                  <c:v>188426</c:v>
                </c:pt>
                <c:pt idx="12">
                  <c:v>936125</c:v>
                </c:pt>
                <c:pt idx="13">
                  <c:v>469166</c:v>
                </c:pt>
                <c:pt idx="14">
                  <c:v>5054010</c:v>
                </c:pt>
                <c:pt idx="15">
                  <c:v>491105</c:v>
                </c:pt>
                <c:pt idx="16">
                  <c:v>12659</c:v>
                </c:pt>
                <c:pt idx="17">
                  <c:v>0</c:v>
                </c:pt>
                <c:pt idx="18">
                  <c:v>0</c:v>
                </c:pt>
                <c:pt idx="19">
                  <c:v>333323</c:v>
                </c:pt>
                <c:pt idx="20">
                  <c:v>0</c:v>
                </c:pt>
                <c:pt idx="21">
                  <c:v>233119</c:v>
                </c:pt>
                <c:pt idx="22">
                  <c:v>59933</c:v>
                </c:pt>
                <c:pt idx="23">
                  <c:v>175626</c:v>
                </c:pt>
                <c:pt idx="24">
                  <c:v>5613789</c:v>
                </c:pt>
                <c:pt idx="25">
                  <c:v>1158893</c:v>
                </c:pt>
                <c:pt idx="26">
                  <c:v>6435</c:v>
                </c:pt>
                <c:pt idx="27">
                  <c:v>139638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66-4572-81D4-54637B0D2F55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GL'!$D$7:$D$34</c:f>
              <c:numCache>
                <c:formatCode>#,##0</c:formatCode>
                <c:ptCount val="28"/>
                <c:pt idx="0">
                  <c:v>2440018</c:v>
                </c:pt>
                <c:pt idx="1">
                  <c:v>5201</c:v>
                </c:pt>
                <c:pt idx="2">
                  <c:v>32921</c:v>
                </c:pt>
                <c:pt idx="3">
                  <c:v>109196</c:v>
                </c:pt>
                <c:pt idx="4">
                  <c:v>5107318</c:v>
                </c:pt>
                <c:pt idx="5">
                  <c:v>18504</c:v>
                </c:pt>
                <c:pt idx="6">
                  <c:v>159920</c:v>
                </c:pt>
                <c:pt idx="7">
                  <c:v>2588843</c:v>
                </c:pt>
                <c:pt idx="8">
                  <c:v>7466424</c:v>
                </c:pt>
                <c:pt idx="9">
                  <c:v>8185468</c:v>
                </c:pt>
                <c:pt idx="10">
                  <c:v>2513661</c:v>
                </c:pt>
                <c:pt idx="11">
                  <c:v>140192</c:v>
                </c:pt>
                <c:pt idx="12">
                  <c:v>910323</c:v>
                </c:pt>
                <c:pt idx="13">
                  <c:v>517974</c:v>
                </c:pt>
                <c:pt idx="14">
                  <c:v>5802001</c:v>
                </c:pt>
                <c:pt idx="15">
                  <c:v>632492</c:v>
                </c:pt>
                <c:pt idx="16">
                  <c:v>25209</c:v>
                </c:pt>
                <c:pt idx="17">
                  <c:v>0</c:v>
                </c:pt>
                <c:pt idx="18">
                  <c:v>0</c:v>
                </c:pt>
                <c:pt idx="19">
                  <c:v>413854</c:v>
                </c:pt>
                <c:pt idx="20">
                  <c:v>0</c:v>
                </c:pt>
                <c:pt idx="21">
                  <c:v>184678</c:v>
                </c:pt>
                <c:pt idx="22">
                  <c:v>66410</c:v>
                </c:pt>
                <c:pt idx="23">
                  <c:v>257187</c:v>
                </c:pt>
                <c:pt idx="24">
                  <c:v>6050534</c:v>
                </c:pt>
                <c:pt idx="25">
                  <c:v>1005970</c:v>
                </c:pt>
                <c:pt idx="26">
                  <c:v>15000</c:v>
                </c:pt>
                <c:pt idx="27">
                  <c:v>125430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66-4572-81D4-54637B0D2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1148321"/>
        <c:axId val="34642472"/>
      </c:barChart>
      <c:catAx>
        <c:axId val="6114832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642472"/>
        <c:crosses val="autoZero"/>
        <c:auto val="1"/>
        <c:lblAlgn val="ctr"/>
        <c:lblOffset val="100"/>
        <c:noMultiLvlLbl val="0"/>
      </c:catAx>
      <c:valAx>
        <c:axId val="3464247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14832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GS'!$E$7:$E$34</c:f>
              <c:numCache>
                <c:formatCode>#,##0</c:formatCode>
                <c:ptCount val="28"/>
                <c:pt idx="0">
                  <c:v>1100106</c:v>
                </c:pt>
                <c:pt idx="1">
                  <c:v>237791</c:v>
                </c:pt>
                <c:pt idx="2">
                  <c:v>102589</c:v>
                </c:pt>
                <c:pt idx="3">
                  <c:v>586213</c:v>
                </c:pt>
                <c:pt idx="4">
                  <c:v>91047</c:v>
                </c:pt>
                <c:pt idx="5">
                  <c:v>336494</c:v>
                </c:pt>
                <c:pt idx="6">
                  <c:v>31140</c:v>
                </c:pt>
                <c:pt idx="7">
                  <c:v>933647</c:v>
                </c:pt>
                <c:pt idx="8">
                  <c:v>874600</c:v>
                </c:pt>
                <c:pt idx="9">
                  <c:v>1925070</c:v>
                </c:pt>
                <c:pt idx="10">
                  <c:v>2564520</c:v>
                </c:pt>
                <c:pt idx="11">
                  <c:v>0</c:v>
                </c:pt>
                <c:pt idx="12">
                  <c:v>907121</c:v>
                </c:pt>
                <c:pt idx="13">
                  <c:v>4283790</c:v>
                </c:pt>
                <c:pt idx="14">
                  <c:v>1163463</c:v>
                </c:pt>
                <c:pt idx="15">
                  <c:v>140383</c:v>
                </c:pt>
                <c:pt idx="16">
                  <c:v>272410</c:v>
                </c:pt>
                <c:pt idx="17">
                  <c:v>484528</c:v>
                </c:pt>
                <c:pt idx="18">
                  <c:v>92</c:v>
                </c:pt>
                <c:pt idx="19">
                  <c:v>74030</c:v>
                </c:pt>
                <c:pt idx="20">
                  <c:v>377075</c:v>
                </c:pt>
                <c:pt idx="21">
                  <c:v>67519</c:v>
                </c:pt>
                <c:pt idx="22">
                  <c:v>698686</c:v>
                </c:pt>
                <c:pt idx="23">
                  <c:v>645164</c:v>
                </c:pt>
                <c:pt idx="24">
                  <c:v>2546137</c:v>
                </c:pt>
                <c:pt idx="25">
                  <c:v>791101</c:v>
                </c:pt>
                <c:pt idx="26">
                  <c:v>26019</c:v>
                </c:pt>
                <c:pt idx="27">
                  <c:v>67525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D8-4B6B-AF3A-8BC5B53A97B0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GS'!$D$7:$D$34</c:f>
              <c:numCache>
                <c:formatCode>#,##0</c:formatCode>
                <c:ptCount val="28"/>
                <c:pt idx="0">
                  <c:v>1220092</c:v>
                </c:pt>
                <c:pt idx="1">
                  <c:v>345764</c:v>
                </c:pt>
                <c:pt idx="2">
                  <c:v>95328</c:v>
                </c:pt>
                <c:pt idx="3">
                  <c:v>665995</c:v>
                </c:pt>
                <c:pt idx="4">
                  <c:v>42624</c:v>
                </c:pt>
                <c:pt idx="5">
                  <c:v>435365</c:v>
                </c:pt>
                <c:pt idx="6">
                  <c:v>42756</c:v>
                </c:pt>
                <c:pt idx="7">
                  <c:v>1061451</c:v>
                </c:pt>
                <c:pt idx="8">
                  <c:v>897001</c:v>
                </c:pt>
                <c:pt idx="9">
                  <c:v>2236942</c:v>
                </c:pt>
                <c:pt idx="10">
                  <c:v>2472005</c:v>
                </c:pt>
                <c:pt idx="11">
                  <c:v>0</c:v>
                </c:pt>
                <c:pt idx="12">
                  <c:v>993079</c:v>
                </c:pt>
                <c:pt idx="13">
                  <c:v>3183177</c:v>
                </c:pt>
                <c:pt idx="14">
                  <c:v>1286940</c:v>
                </c:pt>
                <c:pt idx="15">
                  <c:v>77682</c:v>
                </c:pt>
                <c:pt idx="16">
                  <c:v>445530</c:v>
                </c:pt>
                <c:pt idx="17">
                  <c:v>569744</c:v>
                </c:pt>
                <c:pt idx="18">
                  <c:v>0</c:v>
                </c:pt>
                <c:pt idx="19">
                  <c:v>61219</c:v>
                </c:pt>
                <c:pt idx="20">
                  <c:v>281432</c:v>
                </c:pt>
                <c:pt idx="21">
                  <c:v>50346</c:v>
                </c:pt>
                <c:pt idx="22">
                  <c:v>992472</c:v>
                </c:pt>
                <c:pt idx="23">
                  <c:v>571264</c:v>
                </c:pt>
                <c:pt idx="24">
                  <c:v>3472978</c:v>
                </c:pt>
                <c:pt idx="25">
                  <c:v>854504</c:v>
                </c:pt>
                <c:pt idx="26">
                  <c:v>27776</c:v>
                </c:pt>
                <c:pt idx="27">
                  <c:v>95587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D8-4B6B-AF3A-8BC5B53A9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494213"/>
        <c:axId val="10206641"/>
      </c:barChart>
      <c:catAx>
        <c:axId val="749421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206641"/>
        <c:crosses val="autoZero"/>
        <c:auto val="1"/>
        <c:lblAlgn val="ctr"/>
        <c:lblOffset val="100"/>
        <c:noMultiLvlLbl val="0"/>
      </c:catAx>
      <c:valAx>
        <c:axId val="1020664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49421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Líquidos!$E$7:$E$34</c:f>
              <c:numCache>
                <c:formatCode>#,##0</c:formatCode>
                <c:ptCount val="28"/>
                <c:pt idx="0">
                  <c:v>3783588</c:v>
                </c:pt>
                <c:pt idx="1">
                  <c:v>21040</c:v>
                </c:pt>
                <c:pt idx="2">
                  <c:v>31663</c:v>
                </c:pt>
                <c:pt idx="3">
                  <c:v>262640</c:v>
                </c:pt>
                <c:pt idx="4">
                  <c:v>11869389</c:v>
                </c:pt>
                <c:pt idx="5">
                  <c:v>359676</c:v>
                </c:pt>
                <c:pt idx="6">
                  <c:v>579686</c:v>
                </c:pt>
                <c:pt idx="7">
                  <c:v>6674516</c:v>
                </c:pt>
                <c:pt idx="8">
                  <c:v>8017265</c:v>
                </c:pt>
                <c:pt idx="9">
                  <c:v>10630951</c:v>
                </c:pt>
                <c:pt idx="10">
                  <c:v>3869114</c:v>
                </c:pt>
                <c:pt idx="11">
                  <c:v>292597</c:v>
                </c:pt>
                <c:pt idx="12">
                  <c:v>1000957</c:v>
                </c:pt>
                <c:pt idx="13">
                  <c:v>643826</c:v>
                </c:pt>
                <c:pt idx="14">
                  <c:v>9043702</c:v>
                </c:pt>
                <c:pt idx="15">
                  <c:v>4521858</c:v>
                </c:pt>
                <c:pt idx="16">
                  <c:v>40364</c:v>
                </c:pt>
                <c:pt idx="17">
                  <c:v>0</c:v>
                </c:pt>
                <c:pt idx="18">
                  <c:v>25311</c:v>
                </c:pt>
                <c:pt idx="19">
                  <c:v>579878</c:v>
                </c:pt>
                <c:pt idx="20">
                  <c:v>0</c:v>
                </c:pt>
                <c:pt idx="21">
                  <c:v>1472718</c:v>
                </c:pt>
                <c:pt idx="22">
                  <c:v>79845</c:v>
                </c:pt>
                <c:pt idx="23">
                  <c:v>190885</c:v>
                </c:pt>
                <c:pt idx="24">
                  <c:v>7707380</c:v>
                </c:pt>
                <c:pt idx="25">
                  <c:v>1596498</c:v>
                </c:pt>
                <c:pt idx="26">
                  <c:v>6458</c:v>
                </c:pt>
                <c:pt idx="27">
                  <c:v>139638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2-4C19-B9CE-87D70C8FD9E3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Líquidos!$D$7:$D$34</c:f>
              <c:numCache>
                <c:formatCode>#,##0</c:formatCode>
                <c:ptCount val="28"/>
                <c:pt idx="0">
                  <c:v>4268301</c:v>
                </c:pt>
                <c:pt idx="1">
                  <c:v>26143</c:v>
                </c:pt>
                <c:pt idx="2">
                  <c:v>75633</c:v>
                </c:pt>
                <c:pt idx="3">
                  <c:v>275189</c:v>
                </c:pt>
                <c:pt idx="4">
                  <c:v>12433979</c:v>
                </c:pt>
                <c:pt idx="5">
                  <c:v>286065</c:v>
                </c:pt>
                <c:pt idx="6">
                  <c:v>576490</c:v>
                </c:pt>
                <c:pt idx="7">
                  <c:v>5410828</c:v>
                </c:pt>
                <c:pt idx="8">
                  <c:v>9684411</c:v>
                </c:pt>
                <c:pt idx="9">
                  <c:v>11428623</c:v>
                </c:pt>
                <c:pt idx="10">
                  <c:v>3704002</c:v>
                </c:pt>
                <c:pt idx="11">
                  <c:v>222967</c:v>
                </c:pt>
                <c:pt idx="12">
                  <c:v>1009324</c:v>
                </c:pt>
                <c:pt idx="13">
                  <c:v>694134</c:v>
                </c:pt>
                <c:pt idx="14">
                  <c:v>10362216</c:v>
                </c:pt>
                <c:pt idx="15">
                  <c:v>3328689</c:v>
                </c:pt>
                <c:pt idx="16">
                  <c:v>51256</c:v>
                </c:pt>
                <c:pt idx="17">
                  <c:v>0</c:v>
                </c:pt>
                <c:pt idx="18">
                  <c:v>25210</c:v>
                </c:pt>
                <c:pt idx="19">
                  <c:v>563523</c:v>
                </c:pt>
                <c:pt idx="20">
                  <c:v>0</c:v>
                </c:pt>
                <c:pt idx="21">
                  <c:v>1719057</c:v>
                </c:pt>
                <c:pt idx="22">
                  <c:v>71541</c:v>
                </c:pt>
                <c:pt idx="23">
                  <c:v>266018</c:v>
                </c:pt>
                <c:pt idx="24">
                  <c:v>8768037</c:v>
                </c:pt>
                <c:pt idx="25">
                  <c:v>1447905</c:v>
                </c:pt>
                <c:pt idx="26">
                  <c:v>15000</c:v>
                </c:pt>
                <c:pt idx="27">
                  <c:v>127620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2-4C19-B9CE-87D70C8FD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8131614"/>
        <c:axId val="15749441"/>
      </c:barChart>
      <c:catAx>
        <c:axId val="5813161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49441"/>
        <c:crosses val="autoZero"/>
        <c:auto val="1"/>
        <c:lblAlgn val="ctr"/>
        <c:lblOffset val="100"/>
        <c:noMultiLvlLbl val="0"/>
      </c:catAx>
      <c:valAx>
        <c:axId val="1574944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13161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MG'!$E$7:$E$34</c:f>
              <c:numCache>
                <c:formatCode>#,##0</c:formatCode>
                <c:ptCount val="28"/>
                <c:pt idx="0">
                  <c:v>112558</c:v>
                </c:pt>
                <c:pt idx="1">
                  <c:v>88225</c:v>
                </c:pt>
                <c:pt idx="2">
                  <c:v>278996</c:v>
                </c:pt>
                <c:pt idx="3">
                  <c:v>33851</c:v>
                </c:pt>
                <c:pt idx="4">
                  <c:v>2511326</c:v>
                </c:pt>
                <c:pt idx="5">
                  <c:v>27221</c:v>
                </c:pt>
                <c:pt idx="6">
                  <c:v>5303</c:v>
                </c:pt>
                <c:pt idx="7">
                  <c:v>3500153</c:v>
                </c:pt>
                <c:pt idx="8">
                  <c:v>1550767</c:v>
                </c:pt>
                <c:pt idx="9">
                  <c:v>210613</c:v>
                </c:pt>
                <c:pt idx="10">
                  <c:v>43759</c:v>
                </c:pt>
                <c:pt idx="11">
                  <c:v>669</c:v>
                </c:pt>
                <c:pt idx="12">
                  <c:v>36494</c:v>
                </c:pt>
                <c:pt idx="13">
                  <c:v>257496</c:v>
                </c:pt>
                <c:pt idx="14">
                  <c:v>41812</c:v>
                </c:pt>
                <c:pt idx="15">
                  <c:v>183722</c:v>
                </c:pt>
                <c:pt idx="16">
                  <c:v>74548</c:v>
                </c:pt>
                <c:pt idx="17">
                  <c:v>185753</c:v>
                </c:pt>
                <c:pt idx="18">
                  <c:v>0</c:v>
                </c:pt>
                <c:pt idx="19">
                  <c:v>152623</c:v>
                </c:pt>
                <c:pt idx="20">
                  <c:v>562642</c:v>
                </c:pt>
                <c:pt idx="21">
                  <c:v>227307</c:v>
                </c:pt>
                <c:pt idx="22">
                  <c:v>375381</c:v>
                </c:pt>
                <c:pt idx="23">
                  <c:v>80907</c:v>
                </c:pt>
                <c:pt idx="24">
                  <c:v>439938</c:v>
                </c:pt>
                <c:pt idx="25">
                  <c:v>5172529</c:v>
                </c:pt>
                <c:pt idx="26">
                  <c:v>711652</c:v>
                </c:pt>
                <c:pt idx="27">
                  <c:v>116419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90-4A35-9C92-34ACE578A5BE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MG'!$D$7:$D$34</c:f>
              <c:numCache>
                <c:formatCode>#,##0</c:formatCode>
                <c:ptCount val="28"/>
                <c:pt idx="0">
                  <c:v>167634</c:v>
                </c:pt>
                <c:pt idx="1">
                  <c:v>48529</c:v>
                </c:pt>
                <c:pt idx="2">
                  <c:v>229560</c:v>
                </c:pt>
                <c:pt idx="3">
                  <c:v>168760</c:v>
                </c:pt>
                <c:pt idx="4">
                  <c:v>2457420</c:v>
                </c:pt>
                <c:pt idx="5">
                  <c:v>19007</c:v>
                </c:pt>
                <c:pt idx="6">
                  <c:v>6915</c:v>
                </c:pt>
                <c:pt idx="7">
                  <c:v>3287987</c:v>
                </c:pt>
                <c:pt idx="8">
                  <c:v>1608377</c:v>
                </c:pt>
                <c:pt idx="9">
                  <c:v>212759</c:v>
                </c:pt>
                <c:pt idx="10">
                  <c:v>77328</c:v>
                </c:pt>
                <c:pt idx="11">
                  <c:v>1253</c:v>
                </c:pt>
                <c:pt idx="12">
                  <c:v>40980</c:v>
                </c:pt>
                <c:pt idx="13">
                  <c:v>365730</c:v>
                </c:pt>
                <c:pt idx="14">
                  <c:v>89534</c:v>
                </c:pt>
                <c:pt idx="15">
                  <c:v>175575</c:v>
                </c:pt>
                <c:pt idx="16">
                  <c:v>85702</c:v>
                </c:pt>
                <c:pt idx="17">
                  <c:v>147192</c:v>
                </c:pt>
                <c:pt idx="18">
                  <c:v>12</c:v>
                </c:pt>
                <c:pt idx="19">
                  <c:v>131540</c:v>
                </c:pt>
                <c:pt idx="20">
                  <c:v>587934</c:v>
                </c:pt>
                <c:pt idx="21">
                  <c:v>140431</c:v>
                </c:pt>
                <c:pt idx="22">
                  <c:v>350223</c:v>
                </c:pt>
                <c:pt idx="23">
                  <c:v>105858</c:v>
                </c:pt>
                <c:pt idx="24">
                  <c:v>460338</c:v>
                </c:pt>
                <c:pt idx="25">
                  <c:v>4866367</c:v>
                </c:pt>
                <c:pt idx="26">
                  <c:v>665098</c:v>
                </c:pt>
                <c:pt idx="27">
                  <c:v>107232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90-4A35-9C92-34ACE578A5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833777"/>
        <c:axId val="29103704"/>
      </c:barChart>
      <c:catAx>
        <c:axId val="683377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103704"/>
        <c:crosses val="autoZero"/>
        <c:auto val="1"/>
        <c:lblAlgn val="ctr"/>
        <c:lblOffset val="100"/>
        <c:noMultiLvlLbl val="0"/>
      </c:catAx>
      <c:valAx>
        <c:axId val="2910370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83377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72500000000000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total'!$E$7:$E$34</c:f>
              <c:numCache>
                <c:formatCode>#,##0</c:formatCode>
                <c:ptCount val="28"/>
                <c:pt idx="0">
                  <c:v>993173</c:v>
                </c:pt>
                <c:pt idx="1">
                  <c:v>231703</c:v>
                </c:pt>
                <c:pt idx="2">
                  <c:v>1635470</c:v>
                </c:pt>
                <c:pt idx="3">
                  <c:v>993874</c:v>
                </c:pt>
                <c:pt idx="4">
                  <c:v>3614142</c:v>
                </c:pt>
                <c:pt idx="5">
                  <c:v>351106</c:v>
                </c:pt>
                <c:pt idx="6">
                  <c:v>2470</c:v>
                </c:pt>
                <c:pt idx="7">
                  <c:v>4802303</c:v>
                </c:pt>
                <c:pt idx="8">
                  <c:v>3373680</c:v>
                </c:pt>
                <c:pt idx="9">
                  <c:v>2727027</c:v>
                </c:pt>
                <c:pt idx="10">
                  <c:v>1180802</c:v>
                </c:pt>
                <c:pt idx="11">
                  <c:v>4537</c:v>
                </c:pt>
                <c:pt idx="12">
                  <c:v>678608</c:v>
                </c:pt>
                <c:pt idx="13">
                  <c:v>1451928</c:v>
                </c:pt>
                <c:pt idx="14">
                  <c:v>2197237</c:v>
                </c:pt>
                <c:pt idx="15">
                  <c:v>461287</c:v>
                </c:pt>
                <c:pt idx="16">
                  <c:v>204322</c:v>
                </c:pt>
                <c:pt idx="17">
                  <c:v>258292</c:v>
                </c:pt>
                <c:pt idx="18">
                  <c:v>65</c:v>
                </c:pt>
                <c:pt idx="19">
                  <c:v>258218</c:v>
                </c:pt>
                <c:pt idx="20">
                  <c:v>436294</c:v>
                </c:pt>
                <c:pt idx="21">
                  <c:v>117570</c:v>
                </c:pt>
                <c:pt idx="22">
                  <c:v>1244814</c:v>
                </c:pt>
                <c:pt idx="23">
                  <c:v>296317</c:v>
                </c:pt>
                <c:pt idx="24">
                  <c:v>1414996</c:v>
                </c:pt>
                <c:pt idx="25">
                  <c:v>6205162</c:v>
                </c:pt>
                <c:pt idx="26">
                  <c:v>802451</c:v>
                </c:pt>
                <c:pt idx="27">
                  <c:v>132966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9F-4D15-A1A6-EB48E23B81C3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total'!$D$7:$D$34</c:f>
              <c:numCache>
                <c:formatCode>#,##0</c:formatCode>
                <c:ptCount val="28"/>
                <c:pt idx="0">
                  <c:v>1170949</c:v>
                </c:pt>
                <c:pt idx="1">
                  <c:v>406207</c:v>
                </c:pt>
                <c:pt idx="2">
                  <c:v>1370017</c:v>
                </c:pt>
                <c:pt idx="3">
                  <c:v>778673</c:v>
                </c:pt>
                <c:pt idx="4">
                  <c:v>3888285</c:v>
                </c:pt>
                <c:pt idx="5">
                  <c:v>274374</c:v>
                </c:pt>
                <c:pt idx="6">
                  <c:v>4292</c:v>
                </c:pt>
                <c:pt idx="7">
                  <c:v>4915634</c:v>
                </c:pt>
                <c:pt idx="8">
                  <c:v>3541859</c:v>
                </c:pt>
                <c:pt idx="9">
                  <c:v>3839649</c:v>
                </c:pt>
                <c:pt idx="10">
                  <c:v>1296008</c:v>
                </c:pt>
                <c:pt idx="11">
                  <c:v>0</c:v>
                </c:pt>
                <c:pt idx="12">
                  <c:v>693130</c:v>
                </c:pt>
                <c:pt idx="13">
                  <c:v>1302866</c:v>
                </c:pt>
                <c:pt idx="14">
                  <c:v>2797898</c:v>
                </c:pt>
                <c:pt idx="15">
                  <c:v>159122</c:v>
                </c:pt>
                <c:pt idx="16">
                  <c:v>212365</c:v>
                </c:pt>
                <c:pt idx="17">
                  <c:v>271015</c:v>
                </c:pt>
                <c:pt idx="18">
                  <c:v>0</c:v>
                </c:pt>
                <c:pt idx="19">
                  <c:v>298449</c:v>
                </c:pt>
                <c:pt idx="20">
                  <c:v>475947</c:v>
                </c:pt>
                <c:pt idx="21">
                  <c:v>145070</c:v>
                </c:pt>
                <c:pt idx="22">
                  <c:v>1059427</c:v>
                </c:pt>
                <c:pt idx="23">
                  <c:v>211572</c:v>
                </c:pt>
                <c:pt idx="24">
                  <c:v>1675801</c:v>
                </c:pt>
                <c:pt idx="25">
                  <c:v>6109640</c:v>
                </c:pt>
                <c:pt idx="26">
                  <c:v>804525</c:v>
                </c:pt>
                <c:pt idx="27">
                  <c:v>152796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9F-4D15-A1A6-EB48E23B8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4195677"/>
        <c:axId val="5058992"/>
      </c:barChart>
      <c:catAx>
        <c:axId val="4419567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58992"/>
        <c:crosses val="autoZero"/>
        <c:auto val="1"/>
        <c:lblAlgn val="ctr"/>
        <c:lblOffset val="100"/>
        <c:noMultiLvlLbl val="0"/>
      </c:catAx>
      <c:valAx>
        <c:axId val="505899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19567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GL'!$E$7:$E$34</c:f>
              <c:numCache>
                <c:formatCode>#,##0</c:formatCode>
                <c:ptCount val="28"/>
                <c:pt idx="0">
                  <c:v>694922</c:v>
                </c:pt>
                <c:pt idx="1">
                  <c:v>6</c:v>
                </c:pt>
                <c:pt idx="2">
                  <c:v>14231</c:v>
                </c:pt>
                <c:pt idx="3">
                  <c:v>98656</c:v>
                </c:pt>
                <c:pt idx="4">
                  <c:v>1224942</c:v>
                </c:pt>
                <c:pt idx="5">
                  <c:v>4009</c:v>
                </c:pt>
                <c:pt idx="6">
                  <c:v>0</c:v>
                </c:pt>
                <c:pt idx="7">
                  <c:v>148674</c:v>
                </c:pt>
                <c:pt idx="8">
                  <c:v>1151660</c:v>
                </c:pt>
                <c:pt idx="9">
                  <c:v>1795753</c:v>
                </c:pt>
                <c:pt idx="10">
                  <c:v>450512</c:v>
                </c:pt>
                <c:pt idx="11">
                  <c:v>4498</c:v>
                </c:pt>
                <c:pt idx="12">
                  <c:v>48243</c:v>
                </c:pt>
                <c:pt idx="13">
                  <c:v>24540</c:v>
                </c:pt>
                <c:pt idx="14">
                  <c:v>1357152</c:v>
                </c:pt>
                <c:pt idx="15">
                  <c:v>81152</c:v>
                </c:pt>
                <c:pt idx="16">
                  <c:v>15120</c:v>
                </c:pt>
                <c:pt idx="17">
                  <c:v>0</c:v>
                </c:pt>
                <c:pt idx="18">
                  <c:v>0</c:v>
                </c:pt>
                <c:pt idx="19">
                  <c:v>3577</c:v>
                </c:pt>
                <c:pt idx="20">
                  <c:v>0</c:v>
                </c:pt>
                <c:pt idx="21">
                  <c:v>39525</c:v>
                </c:pt>
                <c:pt idx="22">
                  <c:v>7012</c:v>
                </c:pt>
                <c:pt idx="23">
                  <c:v>0</c:v>
                </c:pt>
                <c:pt idx="24">
                  <c:v>1103444</c:v>
                </c:pt>
                <c:pt idx="25">
                  <c:v>89134</c:v>
                </c:pt>
                <c:pt idx="26">
                  <c:v>23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44-49AE-AB52-8B3768973623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GL'!$D$7:$D$34</c:f>
              <c:numCache>
                <c:formatCode>#,##0</c:formatCode>
                <c:ptCount val="28"/>
                <c:pt idx="0">
                  <c:v>835914</c:v>
                </c:pt>
                <c:pt idx="1">
                  <c:v>3423</c:v>
                </c:pt>
                <c:pt idx="2">
                  <c:v>42712</c:v>
                </c:pt>
                <c:pt idx="3">
                  <c:v>101660</c:v>
                </c:pt>
                <c:pt idx="4">
                  <c:v>1775607</c:v>
                </c:pt>
                <c:pt idx="5">
                  <c:v>3004</c:v>
                </c:pt>
                <c:pt idx="6">
                  <c:v>0</c:v>
                </c:pt>
                <c:pt idx="7">
                  <c:v>207765</c:v>
                </c:pt>
                <c:pt idx="8">
                  <c:v>1451590</c:v>
                </c:pt>
                <c:pt idx="9">
                  <c:v>2308172</c:v>
                </c:pt>
                <c:pt idx="10">
                  <c:v>575899</c:v>
                </c:pt>
                <c:pt idx="11">
                  <c:v>0</c:v>
                </c:pt>
                <c:pt idx="12">
                  <c:v>69836</c:v>
                </c:pt>
                <c:pt idx="13">
                  <c:v>34879</c:v>
                </c:pt>
                <c:pt idx="14">
                  <c:v>2073084</c:v>
                </c:pt>
                <c:pt idx="15">
                  <c:v>56665</c:v>
                </c:pt>
                <c:pt idx="16">
                  <c:v>15562</c:v>
                </c:pt>
                <c:pt idx="17">
                  <c:v>0</c:v>
                </c:pt>
                <c:pt idx="18">
                  <c:v>0</c:v>
                </c:pt>
                <c:pt idx="19">
                  <c:v>3457</c:v>
                </c:pt>
                <c:pt idx="20">
                  <c:v>0</c:v>
                </c:pt>
                <c:pt idx="21">
                  <c:v>102857</c:v>
                </c:pt>
                <c:pt idx="22">
                  <c:v>4852</c:v>
                </c:pt>
                <c:pt idx="23">
                  <c:v>0</c:v>
                </c:pt>
                <c:pt idx="24">
                  <c:v>1288641</c:v>
                </c:pt>
                <c:pt idx="25">
                  <c:v>90050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44-49AE-AB52-8B37689736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6593951"/>
        <c:axId val="29520244"/>
      </c:barChart>
      <c:catAx>
        <c:axId val="6659395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520244"/>
        <c:crosses val="autoZero"/>
        <c:auto val="1"/>
        <c:lblAlgn val="ctr"/>
        <c:lblOffset val="100"/>
        <c:noMultiLvlLbl val="0"/>
      </c:catAx>
      <c:valAx>
        <c:axId val="2952024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59395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GS'!$E$7:$E$34</c:f>
              <c:numCache>
                <c:formatCode>#,##0</c:formatCode>
                <c:ptCount val="28"/>
                <c:pt idx="0">
                  <c:v>261156</c:v>
                </c:pt>
                <c:pt idx="1">
                  <c:v>184643</c:v>
                </c:pt>
                <c:pt idx="2">
                  <c:v>1419190</c:v>
                </c:pt>
                <c:pt idx="3">
                  <c:v>396901</c:v>
                </c:pt>
                <c:pt idx="4">
                  <c:v>5140</c:v>
                </c:pt>
                <c:pt idx="5">
                  <c:v>210971</c:v>
                </c:pt>
                <c:pt idx="6">
                  <c:v>47</c:v>
                </c:pt>
                <c:pt idx="7">
                  <c:v>511528</c:v>
                </c:pt>
                <c:pt idx="8">
                  <c:v>940301</c:v>
                </c:pt>
                <c:pt idx="9">
                  <c:v>789546</c:v>
                </c:pt>
                <c:pt idx="10">
                  <c:v>401836</c:v>
                </c:pt>
                <c:pt idx="11">
                  <c:v>0</c:v>
                </c:pt>
                <c:pt idx="12">
                  <c:v>366442</c:v>
                </c:pt>
                <c:pt idx="13">
                  <c:v>1052847</c:v>
                </c:pt>
                <c:pt idx="14">
                  <c:v>743075</c:v>
                </c:pt>
                <c:pt idx="15">
                  <c:v>17</c:v>
                </c:pt>
                <c:pt idx="16">
                  <c:v>132161</c:v>
                </c:pt>
                <c:pt idx="17">
                  <c:v>5036</c:v>
                </c:pt>
                <c:pt idx="18">
                  <c:v>65</c:v>
                </c:pt>
                <c:pt idx="19">
                  <c:v>215965</c:v>
                </c:pt>
                <c:pt idx="20">
                  <c:v>48620</c:v>
                </c:pt>
                <c:pt idx="21">
                  <c:v>1981</c:v>
                </c:pt>
                <c:pt idx="22">
                  <c:v>529561</c:v>
                </c:pt>
                <c:pt idx="23">
                  <c:v>179706</c:v>
                </c:pt>
                <c:pt idx="24">
                  <c:v>20774</c:v>
                </c:pt>
                <c:pt idx="25">
                  <c:v>274099</c:v>
                </c:pt>
                <c:pt idx="26">
                  <c:v>0</c:v>
                </c:pt>
                <c:pt idx="27">
                  <c:v>20929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C4-48D0-8337-88A3432CB746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GS'!$D$7:$D$34</c:f>
              <c:numCache>
                <c:formatCode>#,##0</c:formatCode>
                <c:ptCount val="28"/>
                <c:pt idx="0">
                  <c:v>277571</c:v>
                </c:pt>
                <c:pt idx="1">
                  <c:v>376863</c:v>
                </c:pt>
                <c:pt idx="2">
                  <c:v>1167501</c:v>
                </c:pt>
                <c:pt idx="3">
                  <c:v>352711</c:v>
                </c:pt>
                <c:pt idx="4">
                  <c:v>0</c:v>
                </c:pt>
                <c:pt idx="5">
                  <c:v>163635</c:v>
                </c:pt>
                <c:pt idx="6">
                  <c:v>23</c:v>
                </c:pt>
                <c:pt idx="7">
                  <c:v>745277</c:v>
                </c:pt>
                <c:pt idx="8">
                  <c:v>774495</c:v>
                </c:pt>
                <c:pt idx="9">
                  <c:v>1369513</c:v>
                </c:pt>
                <c:pt idx="10">
                  <c:v>437648</c:v>
                </c:pt>
                <c:pt idx="11">
                  <c:v>0</c:v>
                </c:pt>
                <c:pt idx="12">
                  <c:v>405963</c:v>
                </c:pt>
                <c:pt idx="13">
                  <c:v>864109</c:v>
                </c:pt>
                <c:pt idx="14">
                  <c:v>623873</c:v>
                </c:pt>
                <c:pt idx="15">
                  <c:v>6762</c:v>
                </c:pt>
                <c:pt idx="16">
                  <c:v>133976</c:v>
                </c:pt>
                <c:pt idx="17">
                  <c:v>6996</c:v>
                </c:pt>
                <c:pt idx="18">
                  <c:v>0</c:v>
                </c:pt>
                <c:pt idx="19">
                  <c:v>267202</c:v>
                </c:pt>
                <c:pt idx="20">
                  <c:v>39700</c:v>
                </c:pt>
                <c:pt idx="21">
                  <c:v>0</c:v>
                </c:pt>
                <c:pt idx="22">
                  <c:v>407984</c:v>
                </c:pt>
                <c:pt idx="23">
                  <c:v>126595</c:v>
                </c:pt>
                <c:pt idx="24">
                  <c:v>164339</c:v>
                </c:pt>
                <c:pt idx="25">
                  <c:v>276616</c:v>
                </c:pt>
                <c:pt idx="26">
                  <c:v>0</c:v>
                </c:pt>
                <c:pt idx="27">
                  <c:v>44003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C4-48D0-8337-88A3432CB7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3762122"/>
        <c:axId val="48715820"/>
      </c:barChart>
      <c:catAx>
        <c:axId val="3376212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715820"/>
        <c:crosses val="autoZero"/>
        <c:auto val="1"/>
        <c:lblAlgn val="ctr"/>
        <c:lblOffset val="100"/>
        <c:noMultiLvlLbl val="0"/>
      </c:catAx>
      <c:valAx>
        <c:axId val="4871582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76212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MG'!$E$7:$E$34</c:f>
              <c:numCache>
                <c:formatCode>#,##0</c:formatCode>
                <c:ptCount val="28"/>
                <c:pt idx="0">
                  <c:v>37095</c:v>
                </c:pt>
                <c:pt idx="1">
                  <c:v>47054</c:v>
                </c:pt>
                <c:pt idx="2">
                  <c:v>202049</c:v>
                </c:pt>
                <c:pt idx="3">
                  <c:v>498317</c:v>
                </c:pt>
                <c:pt idx="4">
                  <c:v>2384060</c:v>
                </c:pt>
                <c:pt idx="5">
                  <c:v>136126</c:v>
                </c:pt>
                <c:pt idx="6">
                  <c:v>2423</c:v>
                </c:pt>
                <c:pt idx="7">
                  <c:v>4142101</c:v>
                </c:pt>
                <c:pt idx="8">
                  <c:v>1281719</c:v>
                </c:pt>
                <c:pt idx="9">
                  <c:v>141728</c:v>
                </c:pt>
                <c:pt idx="10">
                  <c:v>328454</c:v>
                </c:pt>
                <c:pt idx="11">
                  <c:v>39</c:v>
                </c:pt>
                <c:pt idx="12">
                  <c:v>263923</c:v>
                </c:pt>
                <c:pt idx="13">
                  <c:v>374541</c:v>
                </c:pt>
                <c:pt idx="14">
                  <c:v>97010</c:v>
                </c:pt>
                <c:pt idx="15">
                  <c:v>380118</c:v>
                </c:pt>
                <c:pt idx="16">
                  <c:v>57041</c:v>
                </c:pt>
                <c:pt idx="17">
                  <c:v>253256</c:v>
                </c:pt>
                <c:pt idx="18">
                  <c:v>0</c:v>
                </c:pt>
                <c:pt idx="19">
                  <c:v>38676</c:v>
                </c:pt>
                <c:pt idx="20">
                  <c:v>387674</c:v>
                </c:pt>
                <c:pt idx="21">
                  <c:v>76064</c:v>
                </c:pt>
                <c:pt idx="22">
                  <c:v>708241</c:v>
                </c:pt>
                <c:pt idx="23">
                  <c:v>116611</c:v>
                </c:pt>
                <c:pt idx="24">
                  <c:v>290778</c:v>
                </c:pt>
                <c:pt idx="25">
                  <c:v>5841929</c:v>
                </c:pt>
                <c:pt idx="26">
                  <c:v>802428</c:v>
                </c:pt>
                <c:pt idx="27">
                  <c:v>112037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87-4750-9E35-225DF10B2EC5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MG'!$D$7:$D$34</c:f>
              <c:numCache>
                <c:formatCode>#,##0</c:formatCode>
                <c:ptCount val="28"/>
                <c:pt idx="0">
                  <c:v>57464</c:v>
                </c:pt>
                <c:pt idx="1">
                  <c:v>25921</c:v>
                </c:pt>
                <c:pt idx="2">
                  <c:v>159804</c:v>
                </c:pt>
                <c:pt idx="3">
                  <c:v>324302</c:v>
                </c:pt>
                <c:pt idx="4">
                  <c:v>2112678</c:v>
                </c:pt>
                <c:pt idx="5">
                  <c:v>107735</c:v>
                </c:pt>
                <c:pt idx="6">
                  <c:v>4269</c:v>
                </c:pt>
                <c:pt idx="7">
                  <c:v>3962592</c:v>
                </c:pt>
                <c:pt idx="8">
                  <c:v>1315774</c:v>
                </c:pt>
                <c:pt idx="9">
                  <c:v>161964</c:v>
                </c:pt>
                <c:pt idx="10">
                  <c:v>282461</c:v>
                </c:pt>
                <c:pt idx="11">
                  <c:v>0</c:v>
                </c:pt>
                <c:pt idx="12">
                  <c:v>217331</c:v>
                </c:pt>
                <c:pt idx="13">
                  <c:v>403878</c:v>
                </c:pt>
                <c:pt idx="14">
                  <c:v>100941</c:v>
                </c:pt>
                <c:pt idx="15">
                  <c:v>95695</c:v>
                </c:pt>
                <c:pt idx="16">
                  <c:v>62827</c:v>
                </c:pt>
                <c:pt idx="17">
                  <c:v>264019</c:v>
                </c:pt>
                <c:pt idx="18">
                  <c:v>0</c:v>
                </c:pt>
                <c:pt idx="19">
                  <c:v>27790</c:v>
                </c:pt>
                <c:pt idx="20">
                  <c:v>436247</c:v>
                </c:pt>
                <c:pt idx="21">
                  <c:v>42213</c:v>
                </c:pt>
                <c:pt idx="22">
                  <c:v>646591</c:v>
                </c:pt>
                <c:pt idx="23">
                  <c:v>84977</c:v>
                </c:pt>
                <c:pt idx="24">
                  <c:v>222821</c:v>
                </c:pt>
                <c:pt idx="25">
                  <c:v>5742974</c:v>
                </c:pt>
                <c:pt idx="26">
                  <c:v>804525</c:v>
                </c:pt>
                <c:pt idx="27">
                  <c:v>108793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87-4750-9E35-225DF10B2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3161117"/>
        <c:axId val="21237502"/>
      </c:barChart>
      <c:catAx>
        <c:axId val="1316111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237502"/>
        <c:crosses val="autoZero"/>
        <c:auto val="1"/>
        <c:lblAlgn val="ctr"/>
        <c:lblOffset val="100"/>
        <c:noMultiLvlLbl val="0"/>
      </c:catAx>
      <c:valAx>
        <c:axId val="2123750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16111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42954366.037</c:v>
              </c:pt>
              <c:pt idx="1">
                <c:v>43829497.092000008</c:v>
              </c:pt>
              <c:pt idx="2">
                <c:v>48118413.593000002</c:v>
              </c:pt>
              <c:pt idx="3">
                <c:v>47575433.348999999</c:v>
              </c:pt>
              <c:pt idx="4">
                <c:v>47788700.608000003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739-416E-AD5A-61ACF83C64FD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45802248.104000002</c:v>
              </c:pt>
              <c:pt idx="1">
                <c:v>43053947.325999998</c:v>
              </c:pt>
              <c:pt idx="2">
                <c:v>47402194.138999999</c:v>
              </c:pt>
              <c:pt idx="3">
                <c:v>49066162.272999987</c:v>
              </c:pt>
              <c:pt idx="4">
                <c:v>51164383.700000003</c:v>
              </c:pt>
              <c:pt idx="5">
                <c:v>47357704.738000013</c:v>
              </c:pt>
              <c:pt idx="6">
                <c:v>47190661.565999992</c:v>
              </c:pt>
              <c:pt idx="7">
                <c:v>46226834.43500001</c:v>
              </c:pt>
              <c:pt idx="8">
                <c:v>45256765.763999999</c:v>
              </c:pt>
              <c:pt idx="9">
                <c:v>46096047.083999999</c:v>
              </c:pt>
              <c:pt idx="10">
                <c:v>44621965.461999997</c:v>
              </c:pt>
              <c:pt idx="11">
                <c:v>44518895.811999992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739-416E-AD5A-61ACF83C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83723"/>
        <c:axId val="12002929"/>
      </c:lineChart>
      <c:catAx>
        <c:axId val="108372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002929"/>
        <c:crosses val="autoZero"/>
        <c:auto val="1"/>
        <c:lblAlgn val="ctr"/>
        <c:lblOffset val="100"/>
        <c:noMultiLvlLbl val="0"/>
      </c:catAx>
      <c:valAx>
        <c:axId val="12002929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8372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14038800</c:v>
              </c:pt>
              <c:pt idx="1">
                <c:v>13768045</c:v>
              </c:pt>
              <c:pt idx="2">
                <c:v>15168818</c:v>
              </c:pt>
              <c:pt idx="3">
                <c:v>15711799</c:v>
              </c:pt>
              <c:pt idx="4">
                <c:v>14753981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9F5-4674-BF75-A0A6AD54861B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15704313</c:v>
              </c:pt>
              <c:pt idx="1">
                <c:v>14195440</c:v>
              </c:pt>
              <c:pt idx="2">
                <c:v>15149848</c:v>
              </c:pt>
              <c:pt idx="3">
                <c:v>15812280</c:v>
              </c:pt>
              <c:pt idx="4">
                <c:v>15980280</c:v>
              </c:pt>
              <c:pt idx="5">
                <c:v>14978481</c:v>
              </c:pt>
              <c:pt idx="6">
                <c:v>14898329</c:v>
              </c:pt>
              <c:pt idx="7">
                <c:v>15252986</c:v>
              </c:pt>
              <c:pt idx="8">
                <c:v>13846393</c:v>
              </c:pt>
              <c:pt idx="9">
                <c:v>13920528</c:v>
              </c:pt>
              <c:pt idx="10">
                <c:v>14422837</c:v>
              </c:pt>
              <c:pt idx="11">
                <c:v>14626282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9F5-4674-BF75-A0A6AD548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653404"/>
        <c:axId val="22078033"/>
      </c:lineChart>
      <c:catAx>
        <c:axId val="6465340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078033"/>
        <c:crosses val="autoZero"/>
        <c:auto val="1"/>
        <c:lblAlgn val="ctr"/>
        <c:lblOffset val="100"/>
        <c:noMultiLvlLbl val="0"/>
      </c:catAx>
      <c:valAx>
        <c:axId val="22078033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653404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6173538</c:v>
              </c:pt>
              <c:pt idx="1">
                <c:v>6804325</c:v>
              </c:pt>
              <c:pt idx="2">
                <c:v>7348558</c:v>
              </c:pt>
              <c:pt idx="3">
                <c:v>6615376</c:v>
              </c:pt>
              <c:pt idx="4">
                <c:v>6460994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171-4B9D-8757-D70770613533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7525006</c:v>
              </c:pt>
              <c:pt idx="1">
                <c:v>6083667</c:v>
              </c:pt>
              <c:pt idx="2">
                <c:v>6618753</c:v>
              </c:pt>
              <c:pt idx="3">
                <c:v>6989586</c:v>
              </c:pt>
              <c:pt idx="4">
                <c:v>7796176</c:v>
              </c:pt>
              <c:pt idx="5">
                <c:v>6896027</c:v>
              </c:pt>
              <c:pt idx="6">
                <c:v>7253325</c:v>
              </c:pt>
              <c:pt idx="7">
                <c:v>7179789</c:v>
              </c:pt>
              <c:pt idx="8">
                <c:v>7448997</c:v>
              </c:pt>
              <c:pt idx="9">
                <c:v>7099572</c:v>
              </c:pt>
              <c:pt idx="10">
                <c:v>7013469</c:v>
              </c:pt>
              <c:pt idx="11">
                <c:v>6859220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171-4B9D-8757-D70770613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219718"/>
        <c:axId val="922843"/>
      </c:lineChart>
      <c:catAx>
        <c:axId val="4321971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22843"/>
        <c:crosses val="autoZero"/>
        <c:auto val="1"/>
        <c:lblAlgn val="ctr"/>
        <c:lblOffset val="100"/>
        <c:noMultiLvlLbl val="0"/>
      </c:catAx>
      <c:valAx>
        <c:axId val="922843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21971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21591606</c:v>
              </c:pt>
              <c:pt idx="1">
                <c:v>21977945</c:v>
              </c:pt>
              <c:pt idx="2">
                <c:v>24367717</c:v>
              </c:pt>
              <c:pt idx="3">
                <c:v>23995085</c:v>
              </c:pt>
              <c:pt idx="4">
                <c:v>25347277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E82-472A-962A-34F5C5D36412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21203288</c:v>
              </c:pt>
              <c:pt idx="1">
                <c:v>21601259</c:v>
              </c:pt>
              <c:pt idx="2">
                <c:v>24441186</c:v>
              </c:pt>
              <c:pt idx="3">
                <c:v>24783631</c:v>
              </c:pt>
              <c:pt idx="4">
                <c:v>26035637</c:v>
              </c:pt>
              <c:pt idx="5">
                <c:v>24141374</c:v>
              </c:pt>
              <c:pt idx="6">
                <c:v>23713925</c:v>
              </c:pt>
              <c:pt idx="7">
                <c:v>22459861</c:v>
              </c:pt>
              <c:pt idx="8">
                <c:v>22715875</c:v>
              </c:pt>
              <c:pt idx="9">
                <c:v>23689503</c:v>
              </c:pt>
              <c:pt idx="10">
                <c:v>21913756</c:v>
              </c:pt>
              <c:pt idx="11">
                <c:v>21808930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E82-472A-962A-34F5C5D36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29747"/>
        <c:axId val="62747445"/>
      </c:lineChart>
      <c:catAx>
        <c:axId val="1372974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747445"/>
        <c:crosses val="autoZero"/>
        <c:auto val="1"/>
        <c:lblAlgn val="ctr"/>
        <c:lblOffset val="100"/>
        <c:noMultiLvlLbl val="0"/>
      </c:catAx>
      <c:valAx>
        <c:axId val="62747445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72974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14972133</c:v>
              </c:pt>
              <c:pt idx="1">
                <c:v>14857834</c:v>
              </c:pt>
              <c:pt idx="2">
                <c:v>16006612</c:v>
              </c:pt>
              <c:pt idx="3">
                <c:v>16500314</c:v>
              </c:pt>
              <c:pt idx="4">
                <c:v>17105260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9A7-49D5-BF6B-AC71CD2B8E29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14680986</c:v>
              </c:pt>
              <c:pt idx="1">
                <c:v>14982710</c:v>
              </c:pt>
              <c:pt idx="2">
                <c:v>16973279</c:v>
              </c:pt>
              <c:pt idx="3">
                <c:v>17086572</c:v>
              </c:pt>
              <c:pt idx="4">
                <c:v>17788782</c:v>
              </c:pt>
              <c:pt idx="5">
                <c:v>16928243</c:v>
              </c:pt>
              <c:pt idx="6">
                <c:v>16329235</c:v>
              </c:pt>
              <c:pt idx="7">
                <c:v>16127623</c:v>
              </c:pt>
              <c:pt idx="8">
                <c:v>15738935</c:v>
              </c:pt>
              <c:pt idx="9">
                <c:v>16295812</c:v>
              </c:pt>
              <c:pt idx="10">
                <c:v>14866761</c:v>
              </c:pt>
              <c:pt idx="11">
                <c:v>15190838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9A7-49D5-BF6B-AC71CD2B8E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245345"/>
        <c:axId val="53507450"/>
      </c:lineChart>
      <c:catAx>
        <c:axId val="6324534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507450"/>
        <c:crosses val="autoZero"/>
        <c:auto val="1"/>
        <c:lblAlgn val="ctr"/>
        <c:lblOffset val="100"/>
        <c:noMultiLvlLbl val="0"/>
      </c:catAx>
      <c:valAx>
        <c:axId val="53507450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245345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Sólidos!$E$7:$E$34</c:f>
              <c:numCache>
                <c:formatCode>#,##0</c:formatCode>
                <c:ptCount val="28"/>
                <c:pt idx="0">
                  <c:v>1549752</c:v>
                </c:pt>
                <c:pt idx="1">
                  <c:v>574412</c:v>
                </c:pt>
                <c:pt idx="2">
                  <c:v>1806860</c:v>
                </c:pt>
                <c:pt idx="3">
                  <c:v>1066004</c:v>
                </c:pt>
                <c:pt idx="4">
                  <c:v>154941</c:v>
                </c:pt>
                <c:pt idx="5">
                  <c:v>668018</c:v>
                </c:pt>
                <c:pt idx="6">
                  <c:v>145130</c:v>
                </c:pt>
                <c:pt idx="7">
                  <c:v>1495746</c:v>
                </c:pt>
                <c:pt idx="8">
                  <c:v>1862800</c:v>
                </c:pt>
                <c:pt idx="9">
                  <c:v>2818998</c:v>
                </c:pt>
                <c:pt idx="10">
                  <c:v>3056894</c:v>
                </c:pt>
                <c:pt idx="11">
                  <c:v>2700</c:v>
                </c:pt>
                <c:pt idx="12">
                  <c:v>1352784</c:v>
                </c:pt>
                <c:pt idx="13">
                  <c:v>5906945</c:v>
                </c:pt>
                <c:pt idx="14">
                  <c:v>2169109</c:v>
                </c:pt>
                <c:pt idx="15">
                  <c:v>185591</c:v>
                </c:pt>
                <c:pt idx="16">
                  <c:v>408071</c:v>
                </c:pt>
                <c:pt idx="17">
                  <c:v>489564</c:v>
                </c:pt>
                <c:pt idx="18">
                  <c:v>3757</c:v>
                </c:pt>
                <c:pt idx="19">
                  <c:v>294887</c:v>
                </c:pt>
                <c:pt idx="20">
                  <c:v>425695</c:v>
                </c:pt>
                <c:pt idx="21">
                  <c:v>163934</c:v>
                </c:pt>
                <c:pt idx="22">
                  <c:v>1234074</c:v>
                </c:pt>
                <c:pt idx="23">
                  <c:v>870134</c:v>
                </c:pt>
                <c:pt idx="24">
                  <c:v>3362820</c:v>
                </c:pt>
                <c:pt idx="25">
                  <c:v>1076187</c:v>
                </c:pt>
                <c:pt idx="26">
                  <c:v>118583</c:v>
                </c:pt>
                <c:pt idx="27">
                  <c:v>138401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1-42E3-ACB5-3B07B6FB803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Sólidos!$D$7:$D$34</c:f>
              <c:numCache>
                <c:formatCode>#,##0</c:formatCode>
                <c:ptCount val="28"/>
                <c:pt idx="0">
                  <c:v>1773822</c:v>
                </c:pt>
                <c:pt idx="1">
                  <c:v>820093</c:v>
                </c:pt>
                <c:pt idx="2">
                  <c:v>1510281</c:v>
                </c:pt>
                <c:pt idx="3">
                  <c:v>1090484</c:v>
                </c:pt>
                <c:pt idx="4">
                  <c:v>70158</c:v>
                </c:pt>
                <c:pt idx="5">
                  <c:v>762127</c:v>
                </c:pt>
                <c:pt idx="6">
                  <c:v>154769</c:v>
                </c:pt>
                <c:pt idx="7">
                  <c:v>1841971</c:v>
                </c:pt>
                <c:pt idx="8">
                  <c:v>1721828</c:v>
                </c:pt>
                <c:pt idx="9">
                  <c:v>3799406</c:v>
                </c:pt>
                <c:pt idx="10">
                  <c:v>3002777</c:v>
                </c:pt>
                <c:pt idx="11">
                  <c:v>2726</c:v>
                </c:pt>
                <c:pt idx="12">
                  <c:v>1735714</c:v>
                </c:pt>
                <c:pt idx="13">
                  <c:v>4942109</c:v>
                </c:pt>
                <c:pt idx="14">
                  <c:v>2114533</c:v>
                </c:pt>
                <c:pt idx="15">
                  <c:v>149103</c:v>
                </c:pt>
                <c:pt idx="16">
                  <c:v>621186</c:v>
                </c:pt>
                <c:pt idx="17">
                  <c:v>576740</c:v>
                </c:pt>
                <c:pt idx="18">
                  <c:v>7000</c:v>
                </c:pt>
                <c:pt idx="19">
                  <c:v>370086</c:v>
                </c:pt>
                <c:pt idx="20">
                  <c:v>321132</c:v>
                </c:pt>
                <c:pt idx="21">
                  <c:v>127676</c:v>
                </c:pt>
                <c:pt idx="22">
                  <c:v>1422083</c:v>
                </c:pt>
                <c:pt idx="23">
                  <c:v>771563</c:v>
                </c:pt>
                <c:pt idx="24">
                  <c:v>3897045</c:v>
                </c:pt>
                <c:pt idx="25">
                  <c:v>1145061</c:v>
                </c:pt>
                <c:pt idx="26">
                  <c:v>96452</c:v>
                </c:pt>
                <c:pt idx="27">
                  <c:v>165263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1-42E3-ACB5-3B07B6FB8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9575562"/>
        <c:axId val="11532379"/>
      </c:barChart>
      <c:catAx>
        <c:axId val="2957556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532379"/>
        <c:crosses val="autoZero"/>
        <c:auto val="1"/>
        <c:lblAlgn val="ctr"/>
        <c:lblOffset val="100"/>
        <c:noMultiLvlLbl val="0"/>
      </c:catAx>
      <c:valAx>
        <c:axId val="1153237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57556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1413441.25</c:v>
              </c:pt>
              <c:pt idx="1">
                <c:v>1418229</c:v>
              </c:pt>
              <c:pt idx="2">
                <c:v>1502234.5</c:v>
              </c:pt>
              <c:pt idx="3">
                <c:v>1575096.25</c:v>
              </c:pt>
              <c:pt idx="4">
                <c:v>1691729.75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123-4355-8D73-403C8D32E253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1348425.5</c:v>
              </c:pt>
              <c:pt idx="1">
                <c:v>1394121.5</c:v>
              </c:pt>
              <c:pt idx="2">
                <c:v>1558968.25</c:v>
              </c:pt>
              <c:pt idx="3">
                <c:v>1575020</c:v>
              </c:pt>
              <c:pt idx="4">
                <c:v>1679442.25</c:v>
              </c:pt>
              <c:pt idx="5">
                <c:v>1589349.5</c:v>
              </c:pt>
              <c:pt idx="6">
                <c:v>1537545.25</c:v>
              </c:pt>
              <c:pt idx="7">
                <c:v>1542783.75</c:v>
              </c:pt>
              <c:pt idx="8">
                <c:v>1502867.5</c:v>
              </c:pt>
              <c:pt idx="9">
                <c:v>1550963</c:v>
              </c:pt>
              <c:pt idx="10">
                <c:v>1422870.5</c:v>
              </c:pt>
              <c:pt idx="11">
                <c:v>1429860.5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123-4355-8D73-403C8D32E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57171"/>
        <c:axId val="51427847"/>
      </c:lineChart>
      <c:catAx>
        <c:axId val="3655717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427847"/>
        <c:crosses val="autoZero"/>
        <c:auto val="1"/>
        <c:lblAlgn val="ctr"/>
        <c:lblOffset val="100"/>
        <c:noMultiLvlLbl val="0"/>
      </c:catAx>
      <c:valAx>
        <c:axId val="51427847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557171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-6.2177779145982333E-2</c:v>
              </c:pt>
              <c:pt idx="1">
                <c:v>-2.3322316367152651E-2</c:v>
              </c:pt>
              <c:pt idx="2">
                <c:v>-9.9525089889109797E-3</c:v>
              </c:pt>
              <c:pt idx="3">
                <c:v>-1.536138489317429E-2</c:v>
              </c:pt>
              <c:pt idx="4">
                <c:v>-2.6312118360797051E-2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321-40A5-8523-5416DDA234C4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3.8132099784458078E-2</c:v>
              </c:pt>
              <c:pt idx="1">
                <c:v>2.5838305418782511E-2</c:v>
              </c:pt>
              <c:pt idx="2">
                <c:v>1.6063493503377439E-2</c:v>
              </c:pt>
              <c:pt idx="3">
                <c:v>2.366454969395226E-2</c:v>
              </c:pt>
              <c:pt idx="4">
                <c:v>3.5924640040090113E-2</c:v>
              </c:pt>
              <c:pt idx="5">
                <c:v>3.5601150428503203E-2</c:v>
              </c:pt>
              <c:pt idx="6">
                <c:v>3.2583336418717128E-2</c:v>
              </c:pt>
              <c:pt idx="7">
                <c:v>3.2505402499305891E-2</c:v>
              </c:pt>
              <c:pt idx="8">
                <c:v>3.1926992873863913E-2</c:v>
              </c:pt>
              <c:pt idx="9">
                <c:v>3.0806019343518679E-2</c:v>
              </c:pt>
              <c:pt idx="10">
                <c:v>2.7195375934575109E-2</c:v>
              </c:pt>
              <c:pt idx="11">
                <c:v>2.7013461676145271E-2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321-40A5-8523-5416DDA23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17345"/>
        <c:axId val="62478730"/>
      </c:lineChart>
      <c:catAx>
        <c:axId val="5141734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478730"/>
        <c:crosses val="autoZero"/>
        <c:auto val="1"/>
        <c:lblAlgn val="ctr"/>
        <c:lblOffset val="100"/>
        <c:noMultiLvlLbl val="0"/>
      </c:catAx>
      <c:valAx>
        <c:axId val="6247873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41734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-0.10605449598463811</c:v>
              </c:pt>
              <c:pt idx="1">
                <c:v>-6.9997501317151323E-2</c:v>
              </c:pt>
              <c:pt idx="2">
                <c:v>-4.6036767340070339E-2</c:v>
              </c:pt>
              <c:pt idx="3">
                <c:v>-3.5727108072785341E-2</c:v>
              </c:pt>
              <c:pt idx="4">
                <c:v>-4.4255887077407907E-2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FD4-401C-80A6-188376272B87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6.10695373169583E-2</c:v>
              </c:pt>
              <c:pt idx="1">
                <c:v>1.638590785274063E-2</c:v>
              </c:pt>
              <c:pt idx="2">
                <c:v>1.544529642925241E-2</c:v>
              </c:pt>
              <c:pt idx="3">
                <c:v>1.2242028669912971E-2</c:v>
              </c:pt>
              <c:pt idx="4">
                <c:v>3.3103738176175179E-2</c:v>
              </c:pt>
              <c:pt idx="5">
                <c:v>4.554890216197105E-2</c:v>
              </c:pt>
              <c:pt idx="6">
                <c:v>3.910029365771539E-2</c:v>
              </c:pt>
              <c:pt idx="7">
                <c:v>3.8740542743572748E-2</c:v>
              </c:pt>
              <c:pt idx="8">
                <c:v>3.3682939622981627E-2</c:v>
              </c:pt>
              <c:pt idx="9">
                <c:v>2.641473504999858E-2</c:v>
              </c:pt>
              <c:pt idx="10">
                <c:v>2.358294633352576E-2</c:v>
              </c:pt>
              <c:pt idx="11">
                <c:v>2.307533091799252E-2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FD4-401C-80A6-188376272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76038"/>
        <c:axId val="28217867"/>
      </c:lineChart>
      <c:catAx>
        <c:axId val="1417603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217867"/>
        <c:crosses val="autoZero"/>
        <c:auto val="1"/>
        <c:lblAlgn val="ctr"/>
        <c:lblOffset val="100"/>
        <c:noMultiLvlLbl val="0"/>
      </c:catAx>
      <c:valAx>
        <c:axId val="2821786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17603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-0.17959693321174769</c:v>
              </c:pt>
              <c:pt idx="1">
                <c:v>-4.6353527636383007E-2</c:v>
              </c:pt>
              <c:pt idx="2">
                <c:v>4.8940977462974544E-3</c:v>
              </c:pt>
              <c:pt idx="3">
                <c:v>-1.0111874146949029E-2</c:v>
              </c:pt>
              <c:pt idx="4">
                <c:v>-4.5994012313303252E-2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D5F-40BD-969A-87D29C0CB16F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-7.8850347392493636E-2</c:v>
              </c:pt>
              <c:pt idx="1">
                <c:v>-0.1068803563691415</c:v>
              </c:pt>
              <c:pt idx="2">
                <c:v>-0.14091989245649519</c:v>
              </c:pt>
              <c:pt idx="3">
                <c:v>-0.12894955689804791</c:v>
              </c:pt>
              <c:pt idx="4">
                <c:v>-9.5284554257235254E-2</c:v>
              </c:pt>
              <c:pt idx="5">
                <c:v>-0.11183731114824851</c:v>
              </c:pt>
              <c:pt idx="6">
                <c:v>-9.8965317033732236E-2</c:v>
              </c:pt>
              <c:pt idx="7">
                <c:v>-9.1965872414617067E-2</c:v>
              </c:pt>
              <c:pt idx="8">
                <c:v>-8.169704788940324E-2</c:v>
              </c:pt>
              <c:pt idx="9">
                <c:v>-7.4688310375760958E-2</c:v>
              </c:pt>
              <c:pt idx="10">
                <c:v>-6.7731382203297996E-2</c:v>
              </c:pt>
              <c:pt idx="11">
                <c:v>-6.3873681836189466E-2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D5F-40BD-969A-87D29C0CB1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111608"/>
        <c:axId val="44772630"/>
      </c:lineChart>
      <c:catAx>
        <c:axId val="2911160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772630"/>
        <c:crosses val="autoZero"/>
        <c:auto val="1"/>
        <c:lblAlgn val="ctr"/>
        <c:lblOffset val="100"/>
        <c:noMultiLvlLbl val="0"/>
      </c:catAx>
      <c:valAx>
        <c:axId val="4477263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11160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1.8314046387522431E-2</c:v>
              </c:pt>
              <c:pt idx="1">
                <c:v>1.7872026539610401E-2</c:v>
              </c:pt>
              <c:pt idx="2">
                <c:v>1.0283700826043461E-2</c:v>
              </c:pt>
              <c:pt idx="3">
                <c:v>-1.0541309402073431E-3</c:v>
              </c:pt>
              <c:pt idx="4">
                <c:v>-6.652022134823854E-3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622-4979-B897-24F071AD8246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6.0290945724372109E-2</c:v>
              </c:pt>
              <c:pt idx="1">
                <c:v>7.5250766179228767E-2</c:v>
              </c:pt>
              <c:pt idx="2">
                <c:v>7.2734190579708313E-2</c:v>
              </c:pt>
              <c:pt idx="3">
                <c:v>8.3516595249207848E-2</c:v>
              </c:pt>
              <c:pt idx="4">
                <c:v>8.1741247807232575E-2</c:v>
              </c:pt>
              <c:pt idx="5">
                <c:v>7.9319104041970512E-2</c:v>
              </c:pt>
              <c:pt idx="6">
                <c:v>7.2762222663875109E-2</c:v>
              </c:pt>
              <c:pt idx="7">
                <c:v>7.0907914305724074E-2</c:v>
              </c:pt>
              <c:pt idx="8">
                <c:v>6.9739974318663966E-2</c:v>
              </c:pt>
              <c:pt idx="9">
                <c:v>6.9480740676881148E-2</c:v>
              </c:pt>
              <c:pt idx="10">
                <c:v>6.1715398386098068E-2</c:v>
              </c:pt>
              <c:pt idx="11">
                <c:v>6.0955507015301169E-2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622-4979-B897-24F071AD8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230052"/>
        <c:axId val="398789"/>
      </c:lineChart>
      <c:catAx>
        <c:axId val="2023005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8789"/>
        <c:crosses val="autoZero"/>
        <c:auto val="1"/>
        <c:lblAlgn val="ctr"/>
        <c:lblOffset val="100"/>
        <c:noMultiLvlLbl val="0"/>
      </c:catAx>
      <c:valAx>
        <c:axId val="39878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23005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1.9831569895918388E-2</c:v>
              </c:pt>
              <c:pt idx="1">
                <c:v>5.6052017253682704E-3</c:v>
              </c:pt>
              <c:pt idx="2">
                <c:v>-1.7162262346560819E-2</c:v>
              </c:pt>
              <c:pt idx="3">
                <c:v>-2.176046477764337E-2</c:v>
              </c:pt>
              <c:pt idx="4">
                <c:v>-2.5397090543198719E-2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E40-4560-8269-93DFCE6D8C10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6.3526518498685292E-2</c:v>
              </c:pt>
              <c:pt idx="1">
                <c:v>9.4217100740566551E-2</c:v>
              </c:pt>
              <c:pt idx="2">
                <c:v>0.1060968936844577</c:v>
              </c:pt>
              <c:pt idx="3">
                <c:v>0.11138305614339911</c:v>
              </c:pt>
              <c:pt idx="4">
                <c:v>0.1076459056551813</c:v>
              </c:pt>
              <c:pt idx="5">
                <c:v>0.1112022408046376</c:v>
              </c:pt>
              <c:pt idx="6">
                <c:v>0.1016086056269403</c:v>
              </c:pt>
              <c:pt idx="7">
                <c:v>9.9351523560216481E-2</c:v>
              </c:pt>
              <c:pt idx="8">
                <c:v>9.7052015589776941E-2</c:v>
              </c:pt>
              <c:pt idx="9">
                <c:v>9.407283736407912E-2</c:v>
              </c:pt>
              <c:pt idx="10">
                <c:v>8.3692875581897974E-2</c:v>
              </c:pt>
              <c:pt idx="11">
                <c:v>7.986123932034106E-2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E40-4560-8269-93DFCE6D8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403868"/>
        <c:axId val="277124"/>
      </c:lineChart>
      <c:catAx>
        <c:axId val="5240386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7124"/>
        <c:crosses val="autoZero"/>
        <c:auto val="1"/>
        <c:lblAlgn val="ctr"/>
        <c:lblOffset val="100"/>
        <c:noMultiLvlLbl val="0"/>
      </c:catAx>
      <c:valAx>
        <c:axId val="27712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40386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4.8216049014202067E-2</c:v>
              </c:pt>
              <c:pt idx="1">
                <c:v>3.2496526039480722E-2</c:v>
              </c:pt>
              <c:pt idx="2">
                <c:v>7.5297884855807249E-3</c:v>
              </c:pt>
              <c:pt idx="3">
                <c:v>5.524641411791098E-3</c:v>
              </c:pt>
              <c:pt idx="4">
                <c:v>5.9228934972344049E-3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0B9-4089-8CBE-C6E418A22EFB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6.0650997242037041E-2</c:v>
              </c:pt>
              <c:pt idx="1">
                <c:v>9.8074159074286404E-2</c:v>
              </c:pt>
              <c:pt idx="2">
                <c:v>0.1112098433494171</c:v>
              </c:pt>
              <c:pt idx="3">
                <c:v>0.12266672296046011</c:v>
              </c:pt>
              <c:pt idx="4">
                <c:v>0.12631715850024669</c:v>
              </c:pt>
              <c:pt idx="5">
                <c:v>0.13025018821638601</c:v>
              </c:pt>
              <c:pt idx="6">
                <c:v>0.1207795517342258</c:v>
              </c:pt>
              <c:pt idx="7">
                <c:v>0.11863774892386079</c:v>
              </c:pt>
              <c:pt idx="8">
                <c:v>0.1193670387107419</c:v>
              </c:pt>
              <c:pt idx="9">
                <c:v>0.1187454795406846</c:v>
              </c:pt>
              <c:pt idx="10">
                <c:v>0.1105826097099529</c:v>
              </c:pt>
              <c:pt idx="11">
                <c:v>0.107325615826835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0B9-4089-8CBE-C6E418A22E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70488"/>
        <c:axId val="19103851"/>
      </c:lineChart>
      <c:catAx>
        <c:axId val="1497048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103851"/>
        <c:crosses val="autoZero"/>
        <c:auto val="1"/>
        <c:lblAlgn val="ctr"/>
        <c:lblOffset val="100"/>
        <c:noMultiLvlLbl val="0"/>
      </c:catAx>
      <c:valAx>
        <c:axId val="1910385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97048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40-490E-B3C8-4D52EF3BD87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40-490E-B3C8-4D52EF3BD87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40-490E-B3C8-4D52EF3BD87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40-490E-B3C8-4D52EF3BD87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40-490E-B3C8-4D52EF3BD87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40-490E-B3C8-4D52EF3BD87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40-490E-B3C8-4D52EF3BD87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40-490E-B3C8-4D52EF3BD87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40-490E-B3C8-4D52EF3BD87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40-490E-B3C8-4D52EF3BD87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40-490E-B3C8-4D52EF3BD874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jun.-24</c:v>
              </c:pt>
              <c:pt idx="1">
                <c:v>jul.-24</c:v>
              </c:pt>
              <c:pt idx="2">
                <c:v>ago.-24</c:v>
              </c:pt>
              <c:pt idx="3">
                <c:v>sep.-24</c:v>
              </c:pt>
              <c:pt idx="4">
                <c:v>oct.-24</c:v>
              </c:pt>
              <c:pt idx="5">
                <c:v>nov.-24</c:v>
              </c:pt>
              <c:pt idx="6">
                <c:v>dic.-24</c:v>
              </c:pt>
              <c:pt idx="7">
                <c:v>ene.-25</c:v>
              </c:pt>
              <c:pt idx="8">
                <c:v>feb.-25</c:v>
              </c:pt>
              <c:pt idx="9">
                <c:v>mar.-25</c:v>
              </c:pt>
              <c:pt idx="10">
                <c:v>abr.-25</c:v>
              </c:pt>
              <c:pt idx="11">
                <c:v>may.-25</c:v>
              </c:pt>
            </c:strLit>
          </c:cat>
          <c:val>
            <c:numLit>
              <c:formatCode>#,##0.00</c:formatCode>
              <c:ptCount val="12"/>
              <c:pt idx="0">
                <c:v>552.84502193299966</c:v>
              </c:pt>
              <c:pt idx="1">
                <c:v>553.53308289799986</c:v>
              </c:pt>
              <c:pt idx="2">
                <c:v>554.96420075399988</c:v>
              </c:pt>
              <c:pt idx="3">
                <c:v>556.15960415100005</c:v>
              </c:pt>
              <c:pt idx="4">
                <c:v>557.09193752100009</c:v>
              </c:pt>
              <c:pt idx="5">
                <c:v>556.67533589200002</c:v>
              </c:pt>
              <c:pt idx="6">
                <c:v>557.75781040300001</c:v>
              </c:pt>
              <c:pt idx="7">
                <c:v>554.90992833600001</c:v>
              </c:pt>
              <c:pt idx="8">
                <c:v>555.68547810199993</c:v>
              </c:pt>
              <c:pt idx="9">
                <c:v>556.40169755600004</c:v>
              </c:pt>
              <c:pt idx="10">
                <c:v>554.91096863200016</c:v>
              </c:pt>
              <c:pt idx="11">
                <c:v>551.5352855399999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8140-490E-B3C8-4D52EF3BD87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6638416"/>
        <c:axId val="49161214"/>
      </c:lineChart>
      <c:catAx>
        <c:axId val="4663841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161214"/>
        <c:crosses val="autoZero"/>
        <c:auto val="1"/>
        <c:lblAlgn val="ctr"/>
        <c:lblOffset val="100"/>
        <c:noMultiLvlLbl val="0"/>
      </c:catAx>
      <c:valAx>
        <c:axId val="4916121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63841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D4-4EFD-BE59-21BAE08268E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D4-4EFD-BE59-21BAE08268E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D4-4EFD-BE59-21BAE08268E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D4-4EFD-BE59-21BAE08268E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D4-4EFD-BE59-21BAE08268E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D4-4EFD-BE59-21BAE08268E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D4-4EFD-BE59-21BAE08268E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D4-4EFD-BE59-21BAE08268E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D4-4EFD-BE59-21BAE08268E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D4-4EFD-BE59-21BAE08268E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D4-4EFD-BE59-21BAE08268E3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jun.-24</c:v>
              </c:pt>
              <c:pt idx="1">
                <c:v>jul.-24</c:v>
              </c:pt>
              <c:pt idx="2">
                <c:v>ago.-24</c:v>
              </c:pt>
              <c:pt idx="3">
                <c:v>sep.-24</c:v>
              </c:pt>
              <c:pt idx="4">
                <c:v>oct.-24</c:v>
              </c:pt>
              <c:pt idx="5">
                <c:v>nov.-24</c:v>
              </c:pt>
              <c:pt idx="6">
                <c:v>dic.-24</c:v>
              </c:pt>
              <c:pt idx="7">
                <c:v>ene.-25</c:v>
              </c:pt>
              <c:pt idx="8">
                <c:v>feb.-25</c:v>
              </c:pt>
              <c:pt idx="9">
                <c:v>mar.-25</c:v>
              </c:pt>
              <c:pt idx="10">
                <c:v>abr.-25</c:v>
              </c:pt>
              <c:pt idx="11">
                <c:v>may.-25</c:v>
              </c:pt>
            </c:strLit>
          </c:cat>
          <c:val>
            <c:numLit>
              <c:formatCode>#,##0.00</c:formatCode>
              <c:ptCount val="12"/>
              <c:pt idx="0">
                <c:v>178.755585</c:v>
              </c:pt>
              <c:pt idx="1">
                <c:v>178.77118400000001</c:v>
              </c:pt>
              <c:pt idx="2">
                <c:v>179.304485</c:v>
              </c:pt>
              <c:pt idx="3">
                <c:v>179.18114800000001</c:v>
              </c:pt>
              <c:pt idx="4">
                <c:v>178.60898</c:v>
              </c:pt>
              <c:pt idx="5">
                <c:v>178.537678</c:v>
              </c:pt>
              <c:pt idx="6">
                <c:v>178.78799699999999</c:v>
              </c:pt>
              <c:pt idx="7">
                <c:v>177.12248399999999</c:v>
              </c:pt>
              <c:pt idx="8">
                <c:v>176.695089</c:v>
              </c:pt>
              <c:pt idx="9">
                <c:v>176.71405899999999</c:v>
              </c:pt>
              <c:pt idx="10">
                <c:v>176.61357799999999</c:v>
              </c:pt>
              <c:pt idx="11">
                <c:v>175.38727900000001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03D4-4EFD-BE59-21BAE08268E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9854355"/>
        <c:axId val="23686834"/>
      </c:lineChart>
      <c:catAx>
        <c:axId val="3985435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686834"/>
        <c:crosses val="autoZero"/>
        <c:auto val="1"/>
        <c:lblAlgn val="ctr"/>
        <c:lblOffset val="100"/>
        <c:noMultiLvlLbl val="0"/>
      </c:catAx>
      <c:valAx>
        <c:axId val="2368683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85435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3C-40D4-A0D6-1B1F6186C6A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3C-40D4-A0D6-1B1F6186C6A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3C-40D4-A0D6-1B1F6186C6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3C-40D4-A0D6-1B1F6186C6A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3C-40D4-A0D6-1B1F6186C6A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3C-40D4-A0D6-1B1F6186C6A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3C-40D4-A0D6-1B1F6186C6A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3C-40D4-A0D6-1B1F6186C6A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3C-40D4-A0D6-1B1F6186C6A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3C-40D4-A0D6-1B1F6186C6A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73C-40D4-A0D6-1B1F6186C6A0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jun.-24</c:v>
              </c:pt>
              <c:pt idx="1">
                <c:v>jul.-24</c:v>
              </c:pt>
              <c:pt idx="2">
                <c:v>ago.-24</c:v>
              </c:pt>
              <c:pt idx="3">
                <c:v>sep.-24</c:v>
              </c:pt>
              <c:pt idx="4">
                <c:v>oct.-24</c:v>
              </c:pt>
              <c:pt idx="5">
                <c:v>nov.-24</c:v>
              </c:pt>
              <c:pt idx="6">
                <c:v>dic.-24</c:v>
              </c:pt>
              <c:pt idx="7">
                <c:v>ene.-25</c:v>
              </c:pt>
              <c:pt idx="8">
                <c:v>feb.-25</c:v>
              </c:pt>
              <c:pt idx="9">
                <c:v>mar.-25</c:v>
              </c:pt>
              <c:pt idx="10">
                <c:v>abr.-25</c:v>
              </c:pt>
              <c:pt idx="11">
                <c:v>may.-25</c:v>
              </c:pt>
            </c:strLit>
          </c:cat>
          <c:val>
            <c:numLit>
              <c:formatCode>#,##0.00</c:formatCode>
              <c:ptCount val="12"/>
              <c:pt idx="0">
                <c:v>85.269965999999997</c:v>
              </c:pt>
              <c:pt idx="1">
                <c:v>85.147390999999999</c:v>
              </c:pt>
              <c:pt idx="2">
                <c:v>84.840806000000001</c:v>
              </c:pt>
              <c:pt idx="3">
                <c:v>84.871956999999995</c:v>
              </c:pt>
              <c:pt idx="4">
                <c:v>84.825072999999989</c:v>
              </c:pt>
              <c:pt idx="5">
                <c:v>84.887242999999998</c:v>
              </c:pt>
              <c:pt idx="6">
                <c:v>84.763587000000001</c:v>
              </c:pt>
              <c:pt idx="7">
                <c:v>83.41211899999999</c:v>
              </c:pt>
              <c:pt idx="8">
                <c:v>84.13277699999999</c:v>
              </c:pt>
              <c:pt idx="9">
                <c:v>84.862581999999989</c:v>
              </c:pt>
              <c:pt idx="10">
                <c:v>84.488371999999998</c:v>
              </c:pt>
              <c:pt idx="11">
                <c:v>83.153189999999995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473C-40D4-A0D6-1B1F6186C6A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592733"/>
        <c:axId val="50439094"/>
      </c:lineChart>
      <c:catAx>
        <c:axId val="2459273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439094"/>
        <c:crosses val="autoZero"/>
        <c:auto val="1"/>
        <c:lblAlgn val="ctr"/>
        <c:lblOffset val="100"/>
        <c:noMultiLvlLbl val="0"/>
      </c:catAx>
      <c:valAx>
        <c:axId val="5043909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59273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general'!$E$7:$E$34</c:f>
              <c:numCache>
                <c:formatCode>#,##0</c:formatCode>
                <c:ptCount val="28"/>
                <c:pt idx="0">
                  <c:v>152540</c:v>
                </c:pt>
                <c:pt idx="1">
                  <c:v>578951</c:v>
                </c:pt>
                <c:pt idx="2">
                  <c:v>725657</c:v>
                </c:pt>
                <c:pt idx="3">
                  <c:v>540406</c:v>
                </c:pt>
                <c:pt idx="4">
                  <c:v>28072321</c:v>
                </c:pt>
                <c:pt idx="5">
                  <c:v>1047064</c:v>
                </c:pt>
                <c:pt idx="6">
                  <c:v>6406749</c:v>
                </c:pt>
                <c:pt idx="7">
                  <c:v>19886254</c:v>
                </c:pt>
                <c:pt idx="8">
                  <c:v>3392480</c:v>
                </c:pt>
                <c:pt idx="9">
                  <c:v>395497</c:v>
                </c:pt>
                <c:pt idx="10">
                  <c:v>520311</c:v>
                </c:pt>
                <c:pt idx="11">
                  <c:v>267090</c:v>
                </c:pt>
                <c:pt idx="12">
                  <c:v>411378</c:v>
                </c:pt>
                <c:pt idx="13">
                  <c:v>701586</c:v>
                </c:pt>
                <c:pt idx="14">
                  <c:v>781575</c:v>
                </c:pt>
                <c:pt idx="15">
                  <c:v>8912819</c:v>
                </c:pt>
                <c:pt idx="16">
                  <c:v>1769173</c:v>
                </c:pt>
                <c:pt idx="17">
                  <c:v>476594</c:v>
                </c:pt>
                <c:pt idx="18">
                  <c:v>190458</c:v>
                </c:pt>
                <c:pt idx="19">
                  <c:v>341940</c:v>
                </c:pt>
                <c:pt idx="20">
                  <c:v>976042</c:v>
                </c:pt>
                <c:pt idx="21">
                  <c:v>4205096</c:v>
                </c:pt>
                <c:pt idx="22">
                  <c:v>1569185</c:v>
                </c:pt>
                <c:pt idx="23">
                  <c:v>708044</c:v>
                </c:pt>
                <c:pt idx="24">
                  <c:v>823051</c:v>
                </c:pt>
                <c:pt idx="25">
                  <c:v>31079409</c:v>
                </c:pt>
                <c:pt idx="26">
                  <c:v>2025676</c:v>
                </c:pt>
                <c:pt idx="27">
                  <c:v>322284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2-4C4C-9BEB-C715C2B1A4C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general'!$D$7:$D$34</c:f>
              <c:numCache>
                <c:formatCode>#,##0</c:formatCode>
                <c:ptCount val="28"/>
                <c:pt idx="0">
                  <c:v>225106</c:v>
                </c:pt>
                <c:pt idx="1">
                  <c:v>478491</c:v>
                </c:pt>
                <c:pt idx="2">
                  <c:v>592044</c:v>
                </c:pt>
                <c:pt idx="3">
                  <c:v>524853</c:v>
                </c:pt>
                <c:pt idx="4">
                  <c:v>29664864</c:v>
                </c:pt>
                <c:pt idx="5">
                  <c:v>951524</c:v>
                </c:pt>
                <c:pt idx="6">
                  <c:v>6101345</c:v>
                </c:pt>
                <c:pt idx="7">
                  <c:v>21358830</c:v>
                </c:pt>
                <c:pt idx="8">
                  <c:v>3483168</c:v>
                </c:pt>
                <c:pt idx="9">
                  <c:v>476548</c:v>
                </c:pt>
                <c:pt idx="10">
                  <c:v>442149</c:v>
                </c:pt>
                <c:pt idx="11">
                  <c:v>241361</c:v>
                </c:pt>
                <c:pt idx="12">
                  <c:v>292082</c:v>
                </c:pt>
                <c:pt idx="13">
                  <c:v>850956</c:v>
                </c:pt>
                <c:pt idx="14">
                  <c:v>770491</c:v>
                </c:pt>
                <c:pt idx="15">
                  <c:v>8221852</c:v>
                </c:pt>
                <c:pt idx="16">
                  <c:v>1095186</c:v>
                </c:pt>
                <c:pt idx="17">
                  <c:v>466927</c:v>
                </c:pt>
                <c:pt idx="18">
                  <c:v>187769</c:v>
                </c:pt>
                <c:pt idx="19">
                  <c:v>274275</c:v>
                </c:pt>
                <c:pt idx="20">
                  <c:v>1065140</c:v>
                </c:pt>
                <c:pt idx="21">
                  <c:v>3683799</c:v>
                </c:pt>
                <c:pt idx="22">
                  <c:v>1538344</c:v>
                </c:pt>
                <c:pt idx="23">
                  <c:v>712848</c:v>
                </c:pt>
                <c:pt idx="24">
                  <c:v>723219</c:v>
                </c:pt>
                <c:pt idx="25">
                  <c:v>31329274</c:v>
                </c:pt>
                <c:pt idx="26">
                  <c:v>1995921</c:v>
                </c:pt>
                <c:pt idx="27">
                  <c:v>316635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2-4C4C-9BEB-C715C2B1A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19263"/>
        <c:axId val="58397370"/>
      </c:barChart>
      <c:catAx>
        <c:axId val="171926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397370"/>
        <c:crosses val="autoZero"/>
        <c:auto val="1"/>
        <c:lblAlgn val="ctr"/>
        <c:lblOffset val="100"/>
        <c:noMultiLvlLbl val="0"/>
      </c:catAx>
      <c:valAx>
        <c:axId val="5839737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1926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6B9-493C-88DC-071CF642963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B9-493C-88DC-071CF642963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B9-493C-88DC-071CF642963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B9-493C-88DC-071CF642963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B9-493C-88DC-071CF642963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B9-493C-88DC-071CF642963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B9-493C-88DC-071CF642963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B9-493C-88DC-071CF642963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6B9-493C-88DC-071CF642963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B9-493C-88DC-071CF642963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6B9-493C-88DC-071CF642963C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jun.-24</c:v>
              </c:pt>
              <c:pt idx="1">
                <c:v>jul.-24</c:v>
              </c:pt>
              <c:pt idx="2">
                <c:v>ago.-24</c:v>
              </c:pt>
              <c:pt idx="3">
                <c:v>sep.-24</c:v>
              </c:pt>
              <c:pt idx="4">
                <c:v>oct.-24</c:v>
              </c:pt>
              <c:pt idx="5">
                <c:v>nov.-24</c:v>
              </c:pt>
              <c:pt idx="6">
                <c:v>dic.-24</c:v>
              </c:pt>
              <c:pt idx="7">
                <c:v>ene.-25</c:v>
              </c:pt>
              <c:pt idx="8">
                <c:v>feb.-25</c:v>
              </c:pt>
              <c:pt idx="9">
                <c:v>mar.-25</c:v>
              </c:pt>
              <c:pt idx="10">
                <c:v>abr.-25</c:v>
              </c:pt>
              <c:pt idx="11">
                <c:v>may.-25</c:v>
              </c:pt>
            </c:strLit>
          </c:cat>
          <c:val>
            <c:numLit>
              <c:formatCode>#,##0.00</c:formatCode>
              <c:ptCount val="12"/>
              <c:pt idx="0">
                <c:v>272.957718</c:v>
              </c:pt>
              <c:pt idx="1">
                <c:v>273.760852</c:v>
              </c:pt>
              <c:pt idx="2">
                <c:v>274.98017499999997</c:v>
              </c:pt>
              <c:pt idx="3">
                <c:v>276.26904500000001</c:v>
              </c:pt>
              <c:pt idx="4">
                <c:v>277.760244</c:v>
              </c:pt>
              <c:pt idx="5">
                <c:v>277.42839700000002</c:v>
              </c:pt>
              <c:pt idx="6">
                <c:v>278.50822499999998</c:v>
              </c:pt>
              <c:pt idx="7">
                <c:v>278.89654300000001</c:v>
              </c:pt>
              <c:pt idx="8">
                <c:v>279.27322900000001</c:v>
              </c:pt>
              <c:pt idx="9">
                <c:v>279.19976000000003</c:v>
              </c:pt>
              <c:pt idx="10">
                <c:v>278.41121399999997</c:v>
              </c:pt>
              <c:pt idx="11">
                <c:v>277.72285399999998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06B9-493C-88DC-071CF64296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8072645"/>
        <c:axId val="19642176"/>
      </c:lineChart>
      <c:catAx>
        <c:axId val="4807264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642176"/>
        <c:crosses val="autoZero"/>
        <c:auto val="1"/>
        <c:lblAlgn val="ctr"/>
        <c:lblOffset val="100"/>
        <c:noMultiLvlLbl val="0"/>
      </c:catAx>
      <c:valAx>
        <c:axId val="1964217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07264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79E-4805-9B35-A47E5C51CB4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9E-4805-9B35-A47E5C51CB4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9E-4805-9B35-A47E5C51CB4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9E-4805-9B35-A47E5C51CB4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9E-4805-9B35-A47E5C51CB4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9E-4805-9B35-A47E5C51CB4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9E-4805-9B35-A47E5C51CB4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9E-4805-9B35-A47E5C51CB4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9E-4805-9B35-A47E5C51CB4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9E-4805-9B35-A47E5C51CB4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79E-4805-9B35-A47E5C51CB4E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jun.-24</c:v>
              </c:pt>
              <c:pt idx="1">
                <c:v>jul.-24</c:v>
              </c:pt>
              <c:pt idx="2">
                <c:v>ago.-24</c:v>
              </c:pt>
              <c:pt idx="3">
                <c:v>sep.-24</c:v>
              </c:pt>
              <c:pt idx="4">
                <c:v>oct.-24</c:v>
              </c:pt>
              <c:pt idx="5">
                <c:v>nov.-24</c:v>
              </c:pt>
              <c:pt idx="6">
                <c:v>dic.-24</c:v>
              </c:pt>
              <c:pt idx="7">
                <c:v>ene.-25</c:v>
              </c:pt>
              <c:pt idx="8">
                <c:v>feb.-25</c:v>
              </c:pt>
              <c:pt idx="9">
                <c:v>mar.-25</c:v>
              </c:pt>
              <c:pt idx="10">
                <c:v>abr.-25</c:v>
              </c:pt>
              <c:pt idx="11">
                <c:v>may.-25</c:v>
              </c:pt>
            </c:strLit>
          </c:cat>
          <c:val>
            <c:numLit>
              <c:formatCode>#,##0.00</c:formatCode>
              <c:ptCount val="12"/>
              <c:pt idx="0">
                <c:v>188.568522</c:v>
              </c:pt>
              <c:pt idx="1">
                <c:v>189.30317299999999</c:v>
              </c:pt>
              <c:pt idx="2">
                <c:v>190.546772</c:v>
              </c:pt>
              <c:pt idx="3">
                <c:v>191.68956</c:v>
              </c:pt>
              <c:pt idx="4">
                <c:v>192.72677100000001</c:v>
              </c:pt>
              <c:pt idx="5">
                <c:v>192.44849199999999</c:v>
              </c:pt>
              <c:pt idx="6">
                <c:v>192.98977600000001</c:v>
              </c:pt>
              <c:pt idx="7">
                <c:v>193.280923</c:v>
              </c:pt>
              <c:pt idx="8">
                <c:v>193.156047</c:v>
              </c:pt>
              <c:pt idx="9">
                <c:v>192.18938</c:v>
              </c:pt>
              <c:pt idx="10">
                <c:v>191.60312200000001</c:v>
              </c:pt>
              <c:pt idx="11">
                <c:v>190.9196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979E-4805-9B35-A47E5C51CB4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8367737"/>
        <c:axId val="49381403"/>
      </c:lineChart>
      <c:catAx>
        <c:axId val="3836773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381403"/>
        <c:crosses val="autoZero"/>
        <c:auto val="1"/>
        <c:lblAlgn val="ctr"/>
        <c:lblOffset val="100"/>
        <c:noMultiLvlLbl val="0"/>
      </c:catAx>
      <c:valAx>
        <c:axId val="4938140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36773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29-46CD-B5F9-F4288074EFE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29-46CD-B5F9-F4288074EFE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29-46CD-B5F9-F4288074EFE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29-46CD-B5F9-F4288074EFE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29-46CD-B5F9-F4288074EFE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29-46CD-B5F9-F4288074EFE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29-46CD-B5F9-F4288074EFE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29-46CD-B5F9-F4288074EFE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29-46CD-B5F9-F4288074E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29-46CD-B5F9-F4288074EFE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29-46CD-B5F9-F4288074EFE1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jun.-24</c:v>
              </c:pt>
              <c:pt idx="1">
                <c:v>jul.-24</c:v>
              </c:pt>
              <c:pt idx="2">
                <c:v>ago.-24</c:v>
              </c:pt>
              <c:pt idx="3">
                <c:v>sep.-24</c:v>
              </c:pt>
              <c:pt idx="4">
                <c:v>oct.-24</c:v>
              </c:pt>
              <c:pt idx="5">
                <c:v>nov.-24</c:v>
              </c:pt>
              <c:pt idx="6">
                <c:v>dic.-24</c:v>
              </c:pt>
              <c:pt idx="7">
                <c:v>ene.-25</c:v>
              </c:pt>
              <c:pt idx="8">
                <c:v>feb.-25</c:v>
              </c:pt>
              <c:pt idx="9">
                <c:v>mar.-25</c:v>
              </c:pt>
              <c:pt idx="10">
                <c:v>abr.-25</c:v>
              </c:pt>
              <c:pt idx="11">
                <c:v>may.-25</c:v>
              </c:pt>
            </c:strLit>
          </c:cat>
          <c:val>
            <c:numLit>
              <c:formatCode>#,##0.00</c:formatCode>
              <c:ptCount val="12"/>
              <c:pt idx="0">
                <c:v>17.4286925</c:v>
              </c:pt>
              <c:pt idx="1">
                <c:v>17.526011499999999</c:v>
              </c:pt>
              <c:pt idx="2">
                <c:v>17.6713825</c:v>
              </c:pt>
              <c:pt idx="3">
                <c:v>17.83876575</c:v>
              </c:pt>
              <c:pt idx="4">
                <c:v>17.9965735</c:v>
              </c:pt>
              <c:pt idx="5">
                <c:v>18.037866000000001</c:v>
              </c:pt>
              <c:pt idx="6">
                <c:v>18.132217499999999</c:v>
              </c:pt>
              <c:pt idx="7">
                <c:v>18.19723325</c:v>
              </c:pt>
              <c:pt idx="8">
                <c:v>18.22134075</c:v>
              </c:pt>
              <c:pt idx="9">
                <c:v>18.164607</c:v>
              </c:pt>
              <c:pt idx="10">
                <c:v>18.16468325</c:v>
              </c:pt>
              <c:pt idx="11">
                <c:v>18.176970749999999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7929-46CD-B5F9-F4288074EFE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5554513"/>
        <c:axId val="20750174"/>
      </c:lineChart>
      <c:catAx>
        <c:axId val="6555451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750174"/>
        <c:crosses val="autoZero"/>
        <c:auto val="1"/>
        <c:lblAlgn val="ctr"/>
        <c:lblOffset val="100"/>
        <c:noMultiLvlLbl val="0"/>
      </c:catAx>
      <c:valAx>
        <c:axId val="2075017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55451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A7-4652-BD06-A835C5791D2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A7-4652-BD06-A835C5791D2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A7-4652-BD06-A835C5791D2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A7-4652-BD06-A835C5791D2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A7-4652-BD06-A835C5791D2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A7-4652-BD06-A835C5791D2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A7-4652-BD06-A835C5791D2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A7-4652-BD06-A835C5791D2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A7-4652-BD06-A835C5791D2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A7-4652-BD06-A835C5791D2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A7-4652-BD06-A835C5791D2D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jun.-24</c:v>
              </c:pt>
              <c:pt idx="1">
                <c:v>jul.-24</c:v>
              </c:pt>
              <c:pt idx="2">
                <c:v>ago.-24</c:v>
              </c:pt>
              <c:pt idx="3">
                <c:v>sep.-24</c:v>
              </c:pt>
              <c:pt idx="4">
                <c:v>oct.-24</c:v>
              </c:pt>
              <c:pt idx="5">
                <c:v>nov.-24</c:v>
              </c:pt>
              <c:pt idx="6">
                <c:v>dic.-24</c:v>
              </c:pt>
              <c:pt idx="7">
                <c:v>ene.-25</c:v>
              </c:pt>
              <c:pt idx="8">
                <c:v>feb.-25</c:v>
              </c:pt>
              <c:pt idx="9">
                <c:v>mar.-25</c:v>
              </c:pt>
              <c:pt idx="10">
                <c:v>abr.-25</c:v>
              </c:pt>
              <c:pt idx="11">
                <c:v>may.-25</c:v>
              </c:pt>
            </c:strLit>
          </c:cat>
          <c:val>
            <c:numLit>
              <c:formatCode>0.00%</c:formatCode>
              <c:ptCount val="12"/>
              <c:pt idx="0">
                <c:v>3.939778068914576E-3</c:v>
              </c:pt>
              <c:pt idx="1">
                <c:v>8.6532660051421816E-3</c:v>
              </c:pt>
              <c:pt idx="2">
                <c:v>1.6500834495284281E-2</c:v>
              </c:pt>
              <c:pt idx="3">
                <c:v>1.9496235368776871E-2</c:v>
              </c:pt>
              <c:pt idx="4">
                <c:v>2.4294353117627471E-2</c:v>
              </c:pt>
              <c:pt idx="5">
                <c:v>1.9760644378640571E-2</c:v>
              </c:pt>
              <c:pt idx="6">
                <c:v>2.7013461676145111E-2</c:v>
              </c:pt>
              <c:pt idx="7">
                <c:v>1.8614107630088111E-2</c:v>
              </c:pt>
              <c:pt idx="8">
                <c:v>1.89983253952569E-2</c:v>
              </c:pt>
              <c:pt idx="9">
                <c:v>2.0468677485754139E-2</c:v>
              </c:pt>
              <c:pt idx="10">
                <c:v>1.377416641434049E-2</c:v>
              </c:pt>
              <c:pt idx="11">
                <c:v>4.4800998263714811E-4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A9A7-4652-BD06-A835C5791D2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798646"/>
        <c:axId val="8865746"/>
      </c:lineChart>
      <c:catAx>
        <c:axId val="379864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865746"/>
        <c:crosses val="autoZero"/>
        <c:auto val="1"/>
        <c:lblAlgn val="ctr"/>
        <c:lblOffset val="100"/>
        <c:noMultiLvlLbl val="0"/>
      </c:catAx>
      <c:valAx>
        <c:axId val="886574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9864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21-4579-8B42-606060AFB69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21-4579-8B42-606060AFB69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21-4579-8B42-606060AFB69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21-4579-8B42-606060AFB69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21-4579-8B42-606060AFB69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21-4579-8B42-606060AFB69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21-4579-8B42-606060AFB69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21-4579-8B42-606060AFB69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21-4579-8B42-606060AFB69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21-4579-8B42-606060AFB69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21-4579-8B42-606060AFB69A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jun.-24</c:v>
              </c:pt>
              <c:pt idx="1">
                <c:v>jul.-24</c:v>
              </c:pt>
              <c:pt idx="2">
                <c:v>ago.-24</c:v>
              </c:pt>
              <c:pt idx="3">
                <c:v>sep.-24</c:v>
              </c:pt>
              <c:pt idx="4">
                <c:v>oct.-24</c:v>
              </c:pt>
              <c:pt idx="5">
                <c:v>nov.-24</c:v>
              </c:pt>
              <c:pt idx="6">
                <c:v>dic.-24</c:v>
              </c:pt>
              <c:pt idx="7">
                <c:v>ene.-25</c:v>
              </c:pt>
              <c:pt idx="8">
                <c:v>feb.-25</c:v>
              </c:pt>
              <c:pt idx="9">
                <c:v>mar.-25</c:v>
              </c:pt>
              <c:pt idx="10">
                <c:v>abr.-25</c:v>
              </c:pt>
              <c:pt idx="11">
                <c:v>may.-25</c:v>
              </c:pt>
            </c:strLit>
          </c:cat>
          <c:val>
            <c:numLit>
              <c:formatCode>0.00%</c:formatCode>
              <c:ptCount val="12"/>
              <c:pt idx="0">
                <c:v>3.1724344033834209E-3</c:v>
              </c:pt>
              <c:pt idx="1">
                <c:v>1.0811289341053959E-2</c:v>
              </c:pt>
              <c:pt idx="2">
                <c:v>1.9206978127012501E-2</c:v>
              </c:pt>
              <c:pt idx="3">
                <c:v>1.4726981860435801E-2</c:v>
              </c:pt>
              <c:pt idx="4">
                <c:v>1.238626899594039E-2</c:v>
              </c:pt>
              <c:pt idx="5">
                <c:v>1.1148513256508379E-2</c:v>
              </c:pt>
              <c:pt idx="6">
                <c:v>2.3075330917992451E-2</c:v>
              </c:pt>
              <c:pt idx="7">
                <c:v>8.3295896282505125E-3</c:v>
              </c:pt>
              <c:pt idx="8">
                <c:v>8.3178318466356968E-3</c:v>
              </c:pt>
              <c:pt idx="9">
                <c:v>7.2581855845313143E-3</c:v>
              </c:pt>
              <c:pt idx="10">
                <c:v>6.3938075548824668E-3</c:v>
              </c:pt>
              <c:pt idx="11">
                <c:v>-1.0328713761169809E-2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0921-4579-8B42-606060AFB69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998887"/>
        <c:axId val="54217378"/>
      </c:lineChart>
      <c:catAx>
        <c:axId val="3199888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217378"/>
        <c:crosses val="autoZero"/>
        <c:auto val="1"/>
        <c:lblAlgn val="ctr"/>
        <c:lblOffset val="100"/>
        <c:noMultiLvlLbl val="0"/>
      </c:catAx>
      <c:valAx>
        <c:axId val="5421737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99888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0C-4516-A530-8013B9CFBF0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0C-4516-A530-8013B9CFBF0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0C-4516-A530-8013B9CFBF0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0C-4516-A530-8013B9CFBF0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0C-4516-A530-8013B9CFBF0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0C-4516-A530-8013B9CFBF0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0C-4516-A530-8013B9CFBF0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0C-4516-A530-8013B9CFBF0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0C-4516-A530-8013B9CFBF0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0C-4516-A530-8013B9CFBF0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0C-4516-A530-8013B9CFBF0A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jun.-24</c:v>
              </c:pt>
              <c:pt idx="1">
                <c:v>jul.-24</c:v>
              </c:pt>
              <c:pt idx="2">
                <c:v>ago.-24</c:v>
              </c:pt>
              <c:pt idx="3">
                <c:v>sep.-24</c:v>
              </c:pt>
              <c:pt idx="4">
                <c:v>oct.-24</c:v>
              </c:pt>
              <c:pt idx="5">
                <c:v>nov.-24</c:v>
              </c:pt>
              <c:pt idx="6">
                <c:v>dic.-24</c:v>
              </c:pt>
              <c:pt idx="7">
                <c:v>ene.-25</c:v>
              </c:pt>
              <c:pt idx="8">
                <c:v>feb.-25</c:v>
              </c:pt>
              <c:pt idx="9">
                <c:v>mar.-25</c:v>
              </c:pt>
              <c:pt idx="10">
                <c:v>abr.-25</c:v>
              </c:pt>
              <c:pt idx="11">
                <c:v>may.-25</c:v>
              </c:pt>
            </c:strLit>
          </c:cat>
          <c:val>
            <c:numLit>
              <c:formatCode>0.00%</c:formatCode>
              <c:ptCount val="12"/>
              <c:pt idx="0">
                <c:v>-0.101244466503741</c:v>
              </c:pt>
              <c:pt idx="1">
                <c:v>-0.10467311339302331</c:v>
              </c:pt>
              <c:pt idx="2">
                <c:v>-0.102091292487088</c:v>
              </c:pt>
              <c:pt idx="3">
                <c:v>-9.7340734805556814E-2</c:v>
              </c:pt>
              <c:pt idx="4">
                <c:v>-8.3230623548760457E-2</c:v>
              </c:pt>
              <c:pt idx="5">
                <c:v>-7.5895009075497802E-2</c:v>
              </c:pt>
              <c:pt idx="6">
                <c:v>-6.3873681836189508E-2</c:v>
              </c:pt>
              <c:pt idx="7">
                <c:v>-7.2199003130350631E-2</c:v>
              </c:pt>
              <c:pt idx="8">
                <c:v>-5.3822593059740582E-2</c:v>
              </c:pt>
              <c:pt idx="9">
                <c:v>-2.7130427254211571E-2</c:v>
              </c:pt>
              <c:pt idx="10">
                <c:v>-2.3458856560286279E-2</c:v>
              </c:pt>
              <c:pt idx="11">
                <c:v>-4.2671078016470312E-2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2A0C-4516-A530-8013B9CFBF0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8175210"/>
        <c:axId val="18931940"/>
      </c:lineChart>
      <c:catAx>
        <c:axId val="5817521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931940"/>
        <c:crosses val="autoZero"/>
        <c:auto val="1"/>
        <c:lblAlgn val="ctr"/>
        <c:lblOffset val="100"/>
        <c:noMultiLvlLbl val="0"/>
      </c:catAx>
      <c:valAx>
        <c:axId val="1893194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17521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41-41DD-A0E2-2BE3B85E17D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41-41DD-A0E2-2BE3B85E17D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41-41DD-A0E2-2BE3B85E17D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41-41DD-A0E2-2BE3B85E17D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41-41DD-A0E2-2BE3B85E17D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41-41DD-A0E2-2BE3B85E17D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41-41DD-A0E2-2BE3B85E17D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41-41DD-A0E2-2BE3B85E17D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41-41DD-A0E2-2BE3B85E17D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41-41DD-A0E2-2BE3B85E17D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41-41DD-A0E2-2BE3B85E17DC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jun.-24</c:v>
              </c:pt>
              <c:pt idx="1">
                <c:v>jul.-24</c:v>
              </c:pt>
              <c:pt idx="2">
                <c:v>ago.-24</c:v>
              </c:pt>
              <c:pt idx="3">
                <c:v>sep.-24</c:v>
              </c:pt>
              <c:pt idx="4">
                <c:v>oct.-24</c:v>
              </c:pt>
              <c:pt idx="5">
                <c:v>nov.-24</c:v>
              </c:pt>
              <c:pt idx="6">
                <c:v>dic.-24</c:v>
              </c:pt>
              <c:pt idx="7">
                <c:v>ene.-25</c:v>
              </c:pt>
              <c:pt idx="8">
                <c:v>feb.-25</c:v>
              </c:pt>
              <c:pt idx="9">
                <c:v>mar.-25</c:v>
              </c:pt>
              <c:pt idx="10">
                <c:v>abr.-25</c:v>
              </c:pt>
              <c:pt idx="11">
                <c:v>may.-25</c:v>
              </c:pt>
            </c:strLit>
          </c:cat>
          <c:val>
            <c:numLit>
              <c:formatCode>0.00%</c:formatCode>
              <c:ptCount val="12"/>
              <c:pt idx="0">
                <c:v>4.0427490591296592E-2</c:v>
              </c:pt>
              <c:pt idx="1">
                <c:v>4.6457423716765221E-2</c:v>
              </c:pt>
              <c:pt idx="2">
                <c:v>5.6483718442880623E-2</c:v>
              </c:pt>
              <c:pt idx="3">
                <c:v>6.3358675346498333E-2</c:v>
              </c:pt>
              <c:pt idx="4">
                <c:v>6.8702135116166199E-2</c:v>
              </c:pt>
              <c:pt idx="5">
                <c:v>5.7535493199258061E-2</c:v>
              </c:pt>
              <c:pt idx="6">
                <c:v>6.0955507015301107E-2</c:v>
              </c:pt>
              <c:pt idx="7">
                <c:v>5.7577400134921103E-2</c:v>
              </c:pt>
              <c:pt idx="8">
                <c:v>5.1866153084307122E-2</c:v>
              </c:pt>
              <c:pt idx="9">
                <c:v>4.5431934803813002E-2</c:v>
              </c:pt>
              <c:pt idx="10">
                <c:v>3.2680518219606311E-2</c:v>
              </c:pt>
              <c:pt idx="11">
                <c:v>2.3189720056776789E-2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0741-41DD-A0E2-2BE3B85E17D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437905"/>
        <c:axId val="205075"/>
      </c:lineChart>
      <c:catAx>
        <c:axId val="643790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5075"/>
        <c:crosses val="autoZero"/>
        <c:auto val="1"/>
        <c:lblAlgn val="ctr"/>
        <c:lblOffset val="100"/>
        <c:noMultiLvlLbl val="0"/>
      </c:catAx>
      <c:valAx>
        <c:axId val="20507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3790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640-43D5-A953-A4F5CBF4D05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40-43D5-A953-A4F5CBF4D05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40-43D5-A953-A4F5CBF4D05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40-43D5-A953-A4F5CBF4D05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40-43D5-A953-A4F5CBF4D05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40-43D5-A953-A4F5CBF4D05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40-43D5-A953-A4F5CBF4D05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40-43D5-A953-A4F5CBF4D05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40-43D5-A953-A4F5CBF4D05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40-43D5-A953-A4F5CBF4D05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640-43D5-A953-A4F5CBF4D05F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jun.-24</c:v>
              </c:pt>
              <c:pt idx="1">
                <c:v>jul.-24</c:v>
              </c:pt>
              <c:pt idx="2">
                <c:v>ago.-24</c:v>
              </c:pt>
              <c:pt idx="3">
                <c:v>sep.-24</c:v>
              </c:pt>
              <c:pt idx="4">
                <c:v>oct.-24</c:v>
              </c:pt>
              <c:pt idx="5">
                <c:v>nov.-24</c:v>
              </c:pt>
              <c:pt idx="6">
                <c:v>dic.-24</c:v>
              </c:pt>
              <c:pt idx="7">
                <c:v>ene.-25</c:v>
              </c:pt>
              <c:pt idx="8">
                <c:v>feb.-25</c:v>
              </c:pt>
              <c:pt idx="9">
                <c:v>mar.-25</c:v>
              </c:pt>
              <c:pt idx="10">
                <c:v>abr.-25</c:v>
              </c:pt>
              <c:pt idx="11">
                <c:v>may.-25</c:v>
              </c:pt>
            </c:strLit>
          </c:cat>
          <c:val>
            <c:numLit>
              <c:formatCode>0.00%</c:formatCode>
              <c:ptCount val="12"/>
              <c:pt idx="0">
                <c:v>5.1974690574786861E-2</c:v>
              </c:pt>
              <c:pt idx="1">
                <c:v>6.1442030786158702E-2</c:v>
              </c:pt>
              <c:pt idx="2">
                <c:v>7.7063439517779428E-2</c:v>
              </c:pt>
              <c:pt idx="3">
                <c:v>8.6737282963357559E-2</c:v>
              </c:pt>
              <c:pt idx="4">
                <c:v>9.2949367184870665E-2</c:v>
              </c:pt>
              <c:pt idx="5">
                <c:v>7.9493255363599205E-2</c:v>
              </c:pt>
              <c:pt idx="6">
                <c:v>7.9861239320340963E-2</c:v>
              </c:pt>
              <c:pt idx="7">
                <c:v>7.6209620734638411E-2</c:v>
              </c:pt>
              <c:pt idx="8">
                <c:v>6.5562848727487202E-2</c:v>
              </c:pt>
              <c:pt idx="9">
                <c:v>4.9122378377657233E-2</c:v>
              </c:pt>
              <c:pt idx="10">
                <c:v>3.5112960830953527E-2</c:v>
              </c:pt>
              <c:pt idx="11">
                <c:v>2.2935590617361359E-2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6640-43D5-A953-A4F5CBF4D05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7176577"/>
        <c:axId val="21338080"/>
      </c:lineChart>
      <c:catAx>
        <c:axId val="4717657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338080"/>
        <c:crosses val="autoZero"/>
        <c:auto val="1"/>
        <c:lblAlgn val="ctr"/>
        <c:lblOffset val="100"/>
        <c:noMultiLvlLbl val="0"/>
      </c:catAx>
      <c:valAx>
        <c:axId val="2133808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17657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75-46C0-AE29-80BA29361B7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75-46C0-AE29-80BA29361B7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75-46C0-AE29-80BA29361B7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75-46C0-AE29-80BA29361B7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75-46C0-AE29-80BA29361B7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75-46C0-AE29-80BA29361B7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75-46C0-AE29-80BA29361B7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75-46C0-AE29-80BA29361B7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75-46C0-AE29-80BA29361B7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75-46C0-AE29-80BA29361B7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75-46C0-AE29-80BA29361B7E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jun.-24</c:v>
              </c:pt>
              <c:pt idx="1">
                <c:v>jul.-24</c:v>
              </c:pt>
              <c:pt idx="2">
                <c:v>ago.-24</c:v>
              </c:pt>
              <c:pt idx="3">
                <c:v>sep.-24</c:v>
              </c:pt>
              <c:pt idx="4">
                <c:v>oct.-24</c:v>
              </c:pt>
              <c:pt idx="5">
                <c:v>nov.-24</c:v>
              </c:pt>
              <c:pt idx="6">
                <c:v>dic.-24</c:v>
              </c:pt>
              <c:pt idx="7">
                <c:v>ene.-25</c:v>
              </c:pt>
              <c:pt idx="8">
                <c:v>feb.-25</c:v>
              </c:pt>
              <c:pt idx="9">
                <c:v>mar.-25</c:v>
              </c:pt>
              <c:pt idx="10">
                <c:v>abr.-25</c:v>
              </c:pt>
              <c:pt idx="11">
                <c:v>may.-25</c:v>
              </c:pt>
            </c:strLit>
          </c:cat>
          <c:val>
            <c:numLit>
              <c:formatCode>0.00%</c:formatCode>
              <c:ptCount val="12"/>
              <c:pt idx="0">
                <c:v>5.8325567218605413E-2</c:v>
              </c:pt>
              <c:pt idx="1">
                <c:v>7.0470715764588826E-2</c:v>
              </c:pt>
              <c:pt idx="2">
                <c:v>8.7396385062163962E-2</c:v>
              </c:pt>
              <c:pt idx="3">
                <c:v>0.1020878751010806</c:v>
              </c:pt>
              <c:pt idx="4">
                <c:v>0.11180481033933171</c:v>
              </c:pt>
              <c:pt idx="5">
                <c:v>0.1040515405789391</c:v>
              </c:pt>
              <c:pt idx="6">
                <c:v>0.107325615826835</c:v>
              </c:pt>
              <c:pt idx="7">
                <c:v>0.1060876712010696</c:v>
              </c:pt>
              <c:pt idx="8">
                <c:v>9.6367805777391069E-2</c:v>
              </c:pt>
              <c:pt idx="9">
                <c:v>8.08869480702024E-2</c:v>
              </c:pt>
              <c:pt idx="10">
                <c:v>6.7451130093607217E-2</c:v>
              </c:pt>
              <c:pt idx="11">
                <c:v>5.5438909378038637E-2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D375-46C0-AE29-80BA29361B7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58722"/>
        <c:axId val="18886773"/>
      </c:lineChart>
      <c:catAx>
        <c:axId val="25872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886773"/>
        <c:crosses val="autoZero"/>
        <c:auto val="1"/>
        <c:lblAlgn val="ctr"/>
        <c:lblOffset val="100"/>
        <c:noMultiLvlLbl val="0"/>
      </c:catAx>
      <c:valAx>
        <c:axId val="1888677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872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contenedores'!$E$7:$E$34</c:f>
              <c:numCache>
                <c:formatCode>#,##0</c:formatCode>
                <c:ptCount val="28"/>
                <c:pt idx="0">
                  <c:v>13</c:v>
                </c:pt>
                <c:pt idx="1">
                  <c:v>524757</c:v>
                </c:pt>
                <c:pt idx="2">
                  <c:v>132547</c:v>
                </c:pt>
                <c:pt idx="3">
                  <c:v>0</c:v>
                </c:pt>
                <c:pt idx="4">
                  <c:v>22173634</c:v>
                </c:pt>
                <c:pt idx="5">
                  <c:v>669196</c:v>
                </c:pt>
                <c:pt idx="6">
                  <c:v>122655</c:v>
                </c:pt>
                <c:pt idx="7">
                  <c:v>14982648</c:v>
                </c:pt>
                <c:pt idx="8">
                  <c:v>1961532</c:v>
                </c:pt>
                <c:pt idx="9">
                  <c:v>230593</c:v>
                </c:pt>
                <c:pt idx="10">
                  <c:v>515620</c:v>
                </c:pt>
                <c:pt idx="11">
                  <c:v>28042</c:v>
                </c:pt>
                <c:pt idx="12">
                  <c:v>137927</c:v>
                </c:pt>
                <c:pt idx="13">
                  <c:v>418040</c:v>
                </c:pt>
                <c:pt idx="14">
                  <c:v>429274</c:v>
                </c:pt>
                <c:pt idx="15">
                  <c:v>6347912</c:v>
                </c:pt>
                <c:pt idx="16">
                  <c:v>1590767</c:v>
                </c:pt>
                <c:pt idx="17">
                  <c:v>185256</c:v>
                </c:pt>
                <c:pt idx="18">
                  <c:v>13191</c:v>
                </c:pt>
                <c:pt idx="19">
                  <c:v>802</c:v>
                </c:pt>
                <c:pt idx="20">
                  <c:v>0</c:v>
                </c:pt>
                <c:pt idx="21">
                  <c:v>1988361</c:v>
                </c:pt>
                <c:pt idx="22">
                  <c:v>590100</c:v>
                </c:pt>
                <c:pt idx="23">
                  <c:v>440808</c:v>
                </c:pt>
                <c:pt idx="24">
                  <c:v>61248</c:v>
                </c:pt>
                <c:pt idx="25">
                  <c:v>24521846</c:v>
                </c:pt>
                <c:pt idx="26">
                  <c:v>1262685</c:v>
                </c:pt>
                <c:pt idx="27">
                  <c:v>112699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B-4B86-86C5-25CE0FDF229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contenedores'!$D$7:$D$34</c:f>
              <c:numCache>
                <c:formatCode>#,##0</c:formatCode>
                <c:ptCount val="28"/>
                <c:pt idx="0">
                  <c:v>33</c:v>
                </c:pt>
                <c:pt idx="1">
                  <c:v>448392</c:v>
                </c:pt>
                <c:pt idx="2">
                  <c:v>101392</c:v>
                </c:pt>
                <c:pt idx="3">
                  <c:v>0</c:v>
                </c:pt>
                <c:pt idx="4">
                  <c:v>24105787</c:v>
                </c:pt>
                <c:pt idx="5">
                  <c:v>667731</c:v>
                </c:pt>
                <c:pt idx="6">
                  <c:v>128501</c:v>
                </c:pt>
                <c:pt idx="7">
                  <c:v>16463806</c:v>
                </c:pt>
                <c:pt idx="8">
                  <c:v>2106826</c:v>
                </c:pt>
                <c:pt idx="9">
                  <c:v>305294</c:v>
                </c:pt>
                <c:pt idx="10">
                  <c:v>426587</c:v>
                </c:pt>
                <c:pt idx="11">
                  <c:v>29629</c:v>
                </c:pt>
                <c:pt idx="12">
                  <c:v>53940</c:v>
                </c:pt>
                <c:pt idx="13">
                  <c:v>470087</c:v>
                </c:pt>
                <c:pt idx="14">
                  <c:v>344728</c:v>
                </c:pt>
                <c:pt idx="15">
                  <c:v>6215803</c:v>
                </c:pt>
                <c:pt idx="16">
                  <c:v>851684</c:v>
                </c:pt>
                <c:pt idx="17">
                  <c:v>185929</c:v>
                </c:pt>
                <c:pt idx="18">
                  <c:v>16702</c:v>
                </c:pt>
                <c:pt idx="19">
                  <c:v>1213</c:v>
                </c:pt>
                <c:pt idx="20">
                  <c:v>0</c:v>
                </c:pt>
                <c:pt idx="21">
                  <c:v>1796885</c:v>
                </c:pt>
                <c:pt idx="22">
                  <c:v>510822</c:v>
                </c:pt>
                <c:pt idx="23">
                  <c:v>451038</c:v>
                </c:pt>
                <c:pt idx="24">
                  <c:v>55435</c:v>
                </c:pt>
                <c:pt idx="25">
                  <c:v>24533824</c:v>
                </c:pt>
                <c:pt idx="26">
                  <c:v>1124349</c:v>
                </c:pt>
                <c:pt idx="27">
                  <c:v>115912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B-4B86-86C5-25CE0FDF2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5149605"/>
        <c:axId val="15784361"/>
      </c:barChart>
      <c:catAx>
        <c:axId val="3514960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84361"/>
        <c:crosses val="autoZero"/>
        <c:auto val="1"/>
        <c:lblAlgn val="ctr"/>
        <c:lblOffset val="100"/>
        <c:noMultiLvlLbl val="0"/>
      </c:catAx>
      <c:valAx>
        <c:axId val="1578436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14960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Pesca!$E$7:$E$34</c:f>
              <c:numCache>
                <c:formatCode>#,##0</c:formatCode>
                <c:ptCount val="28"/>
                <c:pt idx="0">
                  <c:v>8333.8380000000016</c:v>
                </c:pt>
                <c:pt idx="1">
                  <c:v>0</c:v>
                </c:pt>
                <c:pt idx="2">
                  <c:v>1538.5540000000001</c:v>
                </c:pt>
                <c:pt idx="3">
                  <c:v>5395.5889999999999</c:v>
                </c:pt>
                <c:pt idx="4">
                  <c:v>447.40800000000002</c:v>
                </c:pt>
                <c:pt idx="5">
                  <c:v>4307.6009999999997</c:v>
                </c:pt>
                <c:pt idx="6">
                  <c:v>784.21300000000008</c:v>
                </c:pt>
                <c:pt idx="7">
                  <c:v>764.96</c:v>
                </c:pt>
                <c:pt idx="8">
                  <c:v>0</c:v>
                </c:pt>
                <c:pt idx="9">
                  <c:v>123.657</c:v>
                </c:pt>
                <c:pt idx="10">
                  <c:v>873.35799999999995</c:v>
                </c:pt>
                <c:pt idx="11">
                  <c:v>0</c:v>
                </c:pt>
                <c:pt idx="12">
                  <c:v>63.29999999999999</c:v>
                </c:pt>
                <c:pt idx="13">
                  <c:v>7515.5280000000002</c:v>
                </c:pt>
                <c:pt idx="14">
                  <c:v>59.546999999999997</c:v>
                </c:pt>
                <c:pt idx="15">
                  <c:v>180.1</c:v>
                </c:pt>
                <c:pt idx="16">
                  <c:v>9.5749999999999993</c:v>
                </c:pt>
                <c:pt idx="17">
                  <c:v>816.17399999999998</c:v>
                </c:pt>
                <c:pt idx="18">
                  <c:v>0</c:v>
                </c:pt>
                <c:pt idx="19">
                  <c:v>320.19900000000001</c:v>
                </c:pt>
                <c:pt idx="20">
                  <c:v>9835.2120000000014</c:v>
                </c:pt>
                <c:pt idx="21">
                  <c:v>665.33199999999999</c:v>
                </c:pt>
                <c:pt idx="22">
                  <c:v>1539.0129999999999</c:v>
                </c:pt>
                <c:pt idx="23">
                  <c:v>0</c:v>
                </c:pt>
                <c:pt idx="24">
                  <c:v>506.166</c:v>
                </c:pt>
                <c:pt idx="25">
                  <c:v>516.35500000000013</c:v>
                </c:pt>
                <c:pt idx="26">
                  <c:v>11600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6-4191-A40C-292979D56C7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Pesca!$D$7:$D$34</c:f>
              <c:numCache>
                <c:formatCode>#,##0</c:formatCode>
                <c:ptCount val="28"/>
                <c:pt idx="0">
                  <c:v>7295.9620000000004</c:v>
                </c:pt>
                <c:pt idx="1">
                  <c:v>202.113</c:v>
                </c:pt>
                <c:pt idx="2">
                  <c:v>1305.327</c:v>
                </c:pt>
                <c:pt idx="3">
                  <c:v>4612.264000000001</c:v>
                </c:pt>
                <c:pt idx="4">
                  <c:v>447.38400000000013</c:v>
                </c:pt>
                <c:pt idx="5">
                  <c:v>4405.4120000000012</c:v>
                </c:pt>
                <c:pt idx="6">
                  <c:v>739.74400000000003</c:v>
                </c:pt>
                <c:pt idx="7">
                  <c:v>944.47400000000005</c:v>
                </c:pt>
                <c:pt idx="8">
                  <c:v>0</c:v>
                </c:pt>
                <c:pt idx="9">
                  <c:v>138.703</c:v>
                </c:pt>
                <c:pt idx="10">
                  <c:v>1139.951</c:v>
                </c:pt>
                <c:pt idx="11">
                  <c:v>3.9089999999999998</c:v>
                </c:pt>
                <c:pt idx="12">
                  <c:v>55.69</c:v>
                </c:pt>
                <c:pt idx="13">
                  <c:v>4420.1899999999996</c:v>
                </c:pt>
                <c:pt idx="14">
                  <c:v>47.542999999999999</c:v>
                </c:pt>
                <c:pt idx="15">
                  <c:v>307.63099999999991</c:v>
                </c:pt>
                <c:pt idx="16">
                  <c:v>90.393000000000001</c:v>
                </c:pt>
                <c:pt idx="17">
                  <c:v>839.73699999999997</c:v>
                </c:pt>
                <c:pt idx="18">
                  <c:v>0</c:v>
                </c:pt>
                <c:pt idx="19">
                  <c:v>299.06700000000001</c:v>
                </c:pt>
                <c:pt idx="20">
                  <c:v>9102.9550000000017</c:v>
                </c:pt>
                <c:pt idx="21">
                  <c:v>1331.264999999999</c:v>
                </c:pt>
                <c:pt idx="22">
                  <c:v>2195.2649999999999</c:v>
                </c:pt>
                <c:pt idx="23">
                  <c:v>0</c:v>
                </c:pt>
                <c:pt idx="24">
                  <c:v>803.99700000000018</c:v>
                </c:pt>
                <c:pt idx="25">
                  <c:v>1057.6590000000001</c:v>
                </c:pt>
                <c:pt idx="26">
                  <c:v>12264.906999999999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06-4191-A40C-292979D56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8884516"/>
        <c:axId val="36392459"/>
      </c:barChart>
      <c:catAx>
        <c:axId val="1888451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392459"/>
        <c:crosses val="autoZero"/>
        <c:auto val="1"/>
        <c:lblAlgn val="ctr"/>
        <c:lblOffset val="100"/>
        <c:noMultiLvlLbl val="0"/>
      </c:catAx>
      <c:valAx>
        <c:axId val="3639245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88451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Avituallamiento!$E$7:$E$34</c:f>
              <c:numCache>
                <c:formatCode>#,##0</c:formatCode>
                <c:ptCount val="28"/>
                <c:pt idx="0">
                  <c:v>22264</c:v>
                </c:pt>
                <c:pt idx="1">
                  <c:v>4376</c:v>
                </c:pt>
                <c:pt idx="2">
                  <c:v>26217</c:v>
                </c:pt>
                <c:pt idx="3">
                  <c:v>19210</c:v>
                </c:pt>
                <c:pt idx="4">
                  <c:v>1213370</c:v>
                </c:pt>
                <c:pt idx="5">
                  <c:v>46374</c:v>
                </c:pt>
                <c:pt idx="6">
                  <c:v>45360</c:v>
                </c:pt>
                <c:pt idx="7">
                  <c:v>672380</c:v>
                </c:pt>
                <c:pt idx="8">
                  <c:v>10066</c:v>
                </c:pt>
                <c:pt idx="9">
                  <c:v>96356</c:v>
                </c:pt>
                <c:pt idx="10">
                  <c:v>7638</c:v>
                </c:pt>
                <c:pt idx="11">
                  <c:v>313009</c:v>
                </c:pt>
                <c:pt idx="12">
                  <c:v>5773</c:v>
                </c:pt>
                <c:pt idx="13">
                  <c:v>0</c:v>
                </c:pt>
                <c:pt idx="14">
                  <c:v>49633</c:v>
                </c:pt>
                <c:pt idx="15">
                  <c:v>1285223</c:v>
                </c:pt>
                <c:pt idx="16">
                  <c:v>27782</c:v>
                </c:pt>
                <c:pt idx="17">
                  <c:v>11129</c:v>
                </c:pt>
                <c:pt idx="18">
                  <c:v>768</c:v>
                </c:pt>
                <c:pt idx="19">
                  <c:v>9384</c:v>
                </c:pt>
                <c:pt idx="20">
                  <c:v>14097</c:v>
                </c:pt>
                <c:pt idx="21">
                  <c:v>353626</c:v>
                </c:pt>
                <c:pt idx="22">
                  <c:v>22310</c:v>
                </c:pt>
                <c:pt idx="23">
                  <c:v>16016</c:v>
                </c:pt>
                <c:pt idx="24">
                  <c:v>44031</c:v>
                </c:pt>
                <c:pt idx="25">
                  <c:v>207517</c:v>
                </c:pt>
                <c:pt idx="26">
                  <c:v>49701</c:v>
                </c:pt>
                <c:pt idx="27">
                  <c:v>2618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8-4374-9DF4-3EB6F12B69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Avituallamiento!$D$7:$D$34</c:f>
              <c:numCache>
                <c:formatCode>#,##0</c:formatCode>
                <c:ptCount val="28"/>
                <c:pt idx="0">
                  <c:v>17760</c:v>
                </c:pt>
                <c:pt idx="1">
                  <c:v>9608</c:v>
                </c:pt>
                <c:pt idx="2">
                  <c:v>29597</c:v>
                </c:pt>
                <c:pt idx="3">
                  <c:v>17231</c:v>
                </c:pt>
                <c:pt idx="4">
                  <c:v>1510743</c:v>
                </c:pt>
                <c:pt idx="5">
                  <c:v>45494</c:v>
                </c:pt>
                <c:pt idx="6">
                  <c:v>51472</c:v>
                </c:pt>
                <c:pt idx="7">
                  <c:v>667865</c:v>
                </c:pt>
                <c:pt idx="8">
                  <c:v>58523</c:v>
                </c:pt>
                <c:pt idx="9">
                  <c:v>78776</c:v>
                </c:pt>
                <c:pt idx="10">
                  <c:v>11954</c:v>
                </c:pt>
                <c:pt idx="11">
                  <c:v>199718</c:v>
                </c:pt>
                <c:pt idx="12">
                  <c:v>5537</c:v>
                </c:pt>
                <c:pt idx="13">
                  <c:v>12633</c:v>
                </c:pt>
                <c:pt idx="14">
                  <c:v>61545</c:v>
                </c:pt>
                <c:pt idx="15">
                  <c:v>1273230</c:v>
                </c:pt>
                <c:pt idx="16">
                  <c:v>30762</c:v>
                </c:pt>
                <c:pt idx="17">
                  <c:v>10630</c:v>
                </c:pt>
                <c:pt idx="18">
                  <c:v>1789</c:v>
                </c:pt>
                <c:pt idx="19">
                  <c:v>9690</c:v>
                </c:pt>
                <c:pt idx="20">
                  <c:v>11340</c:v>
                </c:pt>
                <c:pt idx="21">
                  <c:v>405603</c:v>
                </c:pt>
                <c:pt idx="22">
                  <c:v>23107</c:v>
                </c:pt>
                <c:pt idx="23">
                  <c:v>13298</c:v>
                </c:pt>
                <c:pt idx="24">
                  <c:v>45211</c:v>
                </c:pt>
                <c:pt idx="25">
                  <c:v>256185</c:v>
                </c:pt>
                <c:pt idx="26">
                  <c:v>49848</c:v>
                </c:pt>
                <c:pt idx="27">
                  <c:v>4178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8-4374-9DF4-3EB6F12B6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9403874"/>
        <c:axId val="57910579"/>
      </c:barChart>
      <c:catAx>
        <c:axId val="3940387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910579"/>
        <c:crosses val="autoZero"/>
        <c:auto val="1"/>
        <c:lblAlgn val="ctr"/>
        <c:lblOffset val="100"/>
        <c:noMultiLvlLbl val="0"/>
      </c:catAx>
      <c:valAx>
        <c:axId val="5791057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40387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combustibles'!$E$7:$E$34</c:f>
              <c:numCache>
                <c:formatCode>#,##0</c:formatCode>
                <c:ptCount val="28"/>
                <c:pt idx="0">
                  <c:v>11089</c:v>
                </c:pt>
                <c:pt idx="1">
                  <c:v>642</c:v>
                </c:pt>
                <c:pt idx="2">
                  <c:v>10249</c:v>
                </c:pt>
                <c:pt idx="3">
                  <c:v>5303</c:v>
                </c:pt>
                <c:pt idx="4">
                  <c:v>1161568</c:v>
                </c:pt>
                <c:pt idx="5">
                  <c:v>11201</c:v>
                </c:pt>
                <c:pt idx="6">
                  <c:v>74</c:v>
                </c:pt>
                <c:pt idx="7">
                  <c:v>544239</c:v>
                </c:pt>
                <c:pt idx="8">
                  <c:v>8536</c:v>
                </c:pt>
                <c:pt idx="9">
                  <c:v>12127</c:v>
                </c:pt>
                <c:pt idx="10">
                  <c:v>0</c:v>
                </c:pt>
                <c:pt idx="11">
                  <c:v>297832</c:v>
                </c:pt>
                <c:pt idx="12">
                  <c:v>2888</c:v>
                </c:pt>
                <c:pt idx="13">
                  <c:v>0</c:v>
                </c:pt>
                <c:pt idx="14">
                  <c:v>40637</c:v>
                </c:pt>
                <c:pt idx="15">
                  <c:v>1160694</c:v>
                </c:pt>
                <c:pt idx="16">
                  <c:v>13368</c:v>
                </c:pt>
                <c:pt idx="17">
                  <c:v>7598</c:v>
                </c:pt>
                <c:pt idx="18">
                  <c:v>0</c:v>
                </c:pt>
                <c:pt idx="19">
                  <c:v>6124</c:v>
                </c:pt>
                <c:pt idx="20">
                  <c:v>4325</c:v>
                </c:pt>
                <c:pt idx="21">
                  <c:v>290581</c:v>
                </c:pt>
                <c:pt idx="22">
                  <c:v>13714</c:v>
                </c:pt>
                <c:pt idx="23">
                  <c:v>7048</c:v>
                </c:pt>
                <c:pt idx="24">
                  <c:v>16516</c:v>
                </c:pt>
                <c:pt idx="25">
                  <c:v>167155</c:v>
                </c:pt>
                <c:pt idx="26">
                  <c:v>27118</c:v>
                </c:pt>
                <c:pt idx="27">
                  <c:v>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D-420E-94E7-BC7F2EE6DBA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combustibles'!$D$7:$D$34</c:f>
              <c:numCache>
                <c:formatCode>#,##0</c:formatCode>
                <c:ptCount val="28"/>
                <c:pt idx="0">
                  <c:v>9462</c:v>
                </c:pt>
                <c:pt idx="1">
                  <c:v>495</c:v>
                </c:pt>
                <c:pt idx="2">
                  <c:v>13364</c:v>
                </c:pt>
                <c:pt idx="3">
                  <c:v>5645</c:v>
                </c:pt>
                <c:pt idx="4">
                  <c:v>1441751</c:v>
                </c:pt>
                <c:pt idx="5">
                  <c:v>12789</c:v>
                </c:pt>
                <c:pt idx="6">
                  <c:v>476</c:v>
                </c:pt>
                <c:pt idx="7">
                  <c:v>574046</c:v>
                </c:pt>
                <c:pt idx="8">
                  <c:v>30790</c:v>
                </c:pt>
                <c:pt idx="9">
                  <c:v>3636</c:v>
                </c:pt>
                <c:pt idx="10">
                  <c:v>0</c:v>
                </c:pt>
                <c:pt idx="11">
                  <c:v>190407</c:v>
                </c:pt>
                <c:pt idx="12">
                  <c:v>3097</c:v>
                </c:pt>
                <c:pt idx="13">
                  <c:v>12633</c:v>
                </c:pt>
                <c:pt idx="14">
                  <c:v>50525</c:v>
                </c:pt>
                <c:pt idx="15">
                  <c:v>1155103</c:v>
                </c:pt>
                <c:pt idx="16">
                  <c:v>13681</c:v>
                </c:pt>
                <c:pt idx="17">
                  <c:v>5800</c:v>
                </c:pt>
                <c:pt idx="18">
                  <c:v>0</c:v>
                </c:pt>
                <c:pt idx="19">
                  <c:v>5562</c:v>
                </c:pt>
                <c:pt idx="20">
                  <c:v>4476</c:v>
                </c:pt>
                <c:pt idx="21">
                  <c:v>335295</c:v>
                </c:pt>
                <c:pt idx="22">
                  <c:v>15425</c:v>
                </c:pt>
                <c:pt idx="23">
                  <c:v>6883</c:v>
                </c:pt>
                <c:pt idx="24">
                  <c:v>16531</c:v>
                </c:pt>
                <c:pt idx="25">
                  <c:v>230335</c:v>
                </c:pt>
                <c:pt idx="26">
                  <c:v>27091</c:v>
                </c:pt>
                <c:pt idx="27">
                  <c:v>1336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D-420E-94E7-BC7F2EE6D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2513740"/>
        <c:axId val="32890298"/>
      </c:barChart>
      <c:catAx>
        <c:axId val="225137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890298"/>
        <c:crosses val="autoZero"/>
        <c:auto val="1"/>
        <c:lblAlgn val="ctr"/>
        <c:lblOffset val="100"/>
        <c:noMultiLvlLbl val="0"/>
      </c:catAx>
      <c:valAx>
        <c:axId val="3289029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51374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2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9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image" Target="../media/image9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9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9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image" Target="../media/image9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image" Target="../media/image9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image" Target="../media/image11.png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2" Type="http://schemas.openxmlformats.org/officeDocument/2006/relationships/chart" Target="../charts/chart41.xml"/><Relationship Id="rId1" Type="http://schemas.openxmlformats.org/officeDocument/2006/relationships/image" Target="../media/image12.png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image" Target="../media/image13.png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7" Type="http://schemas.openxmlformats.org/officeDocument/2006/relationships/chart" Target="../charts/chart58.xml"/><Relationship Id="rId2" Type="http://schemas.openxmlformats.org/officeDocument/2006/relationships/chart" Target="../charts/chart53.xml"/><Relationship Id="rId1" Type="http://schemas.openxmlformats.org/officeDocument/2006/relationships/image" Target="../media/image13.png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9050" y="800100"/>
          <a:ext cx="4972050" cy="4381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0" y="8782050"/>
          <a:ext cx="4953000" cy="2857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686752</xdr:colOff>
      <xdr:row>3</xdr:row>
      <xdr:rowOff>140813</xdr:rowOff>
    </xdr:from>
    <xdr:to>
      <xdr:col>10</xdr:col>
      <xdr:colOff>788242</xdr:colOff>
      <xdr:row>6</xdr:row>
      <xdr:rowOff>167224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219575" cy="60007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 flipH="1">
          <a:off x="8667750" y="0"/>
          <a:ext cx="0" cy="941070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H="1" flipV="1">
          <a:off x="9525" y="1943100"/>
          <a:ext cx="12934950" cy="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 flipH="1">
          <a:off x="0" y="8458200"/>
          <a:ext cx="12944475" cy="190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26</xdr:row>
      <xdr:rowOff>138260</xdr:rowOff>
    </xdr:to>
    <xdr:sp macro="" textlink="">
      <xdr:nvSpPr>
        <xdr:cNvPr id="10" name="CuadroTexto 8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0" y="4552950"/>
          <a:ext cx="9982200" cy="53340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DEL TRÁFICO PORTUARIO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2" name="Imagen 1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7620</xdr:rowOff>
    </xdr:from>
    <xdr:to>
      <xdr:col>8</xdr:col>
      <xdr:colOff>777240</xdr:colOff>
      <xdr:row>2</xdr:row>
      <xdr:rowOff>98880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2800" y="9525"/>
          <a:ext cx="3705225" cy="5238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12</xdr:col>
      <xdr:colOff>878885</xdr:colOff>
      <xdr:row>1</xdr:row>
      <xdr:rowOff>245408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77550" y="0"/>
          <a:ext cx="3371850" cy="5048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3A3DD4EA-70B3-4B44-9712-35E2E10CABE2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3" name="CuadroTexto 10">
          <a:extLst>
            <a:ext uri="{FF2B5EF4-FFF2-40B4-BE49-F238E27FC236}">
              <a16:creationId xmlns:a16="http://schemas.microsoft.com/office/drawing/2014/main" id="{779E3F9D-5D30-4CE1-9A08-77CA5C45F072}"/>
            </a:ext>
          </a:extLst>
        </xdr:cNvPr>
        <xdr:cNvSpPr txBox="1"/>
      </xdr:nvSpPr>
      <xdr:spPr>
        <a:xfrm>
          <a:off x="0" y="8758714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oneCellAnchor>
    <xdr:from>
      <xdr:col>6</xdr:col>
      <xdr:colOff>685800</xdr:colOff>
      <xdr:row>3</xdr:row>
      <xdr:rowOff>142875</xdr:rowOff>
    </xdr:from>
    <xdr:ext cx="4333875" cy="571500"/>
    <xdr:pic>
      <xdr:nvPicPr>
        <xdr:cNvPr id="4" name="Imagen 3">
          <a:extLst>
            <a:ext uri="{FF2B5EF4-FFF2-40B4-BE49-F238E27FC236}">
              <a16:creationId xmlns:a16="http://schemas.microsoft.com/office/drawing/2014/main" id="{E4AA8164-CDFF-4CB3-A5EA-4037FD396B3B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333875" cy="571500"/>
        </a:xfrm>
        <a:prstGeom prst="rect">
          <a:avLst/>
        </a:prstGeom>
      </xdr:spPr>
    </xdr:pic>
    <xdr:clientData/>
  </xdr:one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C093757A-5EBF-4F45-8D96-28E46A79E8EB}"/>
            </a:ext>
          </a:extLst>
        </xdr:cNvPr>
        <xdr:cNvCxnSpPr/>
      </xdr:nvCxnSpPr>
      <xdr:spPr>
        <a:xfrm flipH="1">
          <a:off x="8672164" y="0"/>
          <a:ext cx="2253" cy="93916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7F8426FB-61E8-4EC8-9D00-FDF5DEF4000E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87F4E1CF-C679-4CE2-A56A-6A6A4F96FCF5}"/>
            </a:ext>
          </a:extLst>
        </xdr:cNvPr>
        <xdr:cNvCxnSpPr/>
      </xdr:nvCxnSpPr>
      <xdr:spPr>
        <a:xfrm flipH="1">
          <a:off x="0" y="8439150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27</xdr:row>
      <xdr:rowOff>5399</xdr:rowOff>
    </xdr:to>
    <xdr:sp macro="" textlink="">
      <xdr:nvSpPr>
        <xdr:cNvPr id="8" name="CuadroTexto 8">
          <a:extLst>
            <a:ext uri="{FF2B5EF4-FFF2-40B4-BE49-F238E27FC236}">
              <a16:creationId xmlns:a16="http://schemas.microsoft.com/office/drawing/2014/main" id="{E5D9B478-B11D-41FD-8874-078F2FF6CEE8}"/>
            </a:ext>
          </a:extLst>
        </xdr:cNvPr>
        <xdr:cNvSpPr txBox="1"/>
      </xdr:nvSpPr>
      <xdr:spPr>
        <a:xfrm>
          <a:off x="0" y="4556288"/>
          <a:ext cx="9980082" cy="592611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 IMPORT-EXPORT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76201</xdr:colOff>
      <xdr:row>0</xdr:row>
      <xdr:rowOff>6132</xdr:rowOff>
    </xdr:from>
    <xdr:to>
      <xdr:col>13</xdr:col>
      <xdr:colOff>701040</xdr:colOff>
      <xdr:row>2</xdr:row>
      <xdr:rowOff>93372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1FB1359-08A4-4FE8-BB9E-85F5DA291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1" y="6132"/>
          <a:ext cx="3672839" cy="5158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7C3E380-2596-42F7-A804-D05058A350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77015</xdr:colOff>
      <xdr:row>0</xdr:row>
      <xdr:rowOff>0</xdr:rowOff>
    </xdr:from>
    <xdr:to>
      <xdr:col>13</xdr:col>
      <xdr:colOff>703175</xdr:colOff>
      <xdr:row>2</xdr:row>
      <xdr:rowOff>88149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A521969-192F-4D80-A951-76EC16C7E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2715" y="0"/>
          <a:ext cx="3674160" cy="51677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A44F04A-F5D8-42FB-A18B-ADAD644CAA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C710833-47CF-4D31-94BD-4AF545D4D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734059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04486DD-D5B6-4DBC-8671-E64EC36E05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3843</xdr:rowOff>
    </xdr:from>
    <xdr:to>
      <xdr:col>13</xdr:col>
      <xdr:colOff>703296</xdr:colOff>
      <xdr:row>2</xdr:row>
      <xdr:rowOff>92123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E46C52E-3E66-43AB-94E0-67B9FF5AB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3843"/>
          <a:ext cx="3675096" cy="5169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735964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2A7843F-1472-4AC6-A909-F0D81A284E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D2B412C-07C1-413B-B444-FC90AB82D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C97F27D-B653-43FA-8436-659198A615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341FDDC-739F-44BD-996F-6B82DA85E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743584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B91318F-0B6B-4381-A79B-5A1A80A452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E0CB478-D477-4A53-BB90-0131A0197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24A6AA6-78BF-45B5-8D2C-13123B71C4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DB8B4EF-1361-4167-B0F4-D13E5FD32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1E7366D-E037-43A3-B1AE-40B31190F6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314324</xdr:colOff>
      <xdr:row>0</xdr:row>
      <xdr:rowOff>0</xdr:rowOff>
    </xdr:from>
    <xdr:to>
      <xdr:col>13</xdr:col>
      <xdr:colOff>362849</xdr:colOff>
      <xdr:row>2</xdr:row>
      <xdr:rowOff>78076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700" y="0"/>
          <a:ext cx="3657600" cy="50482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F7B86AF5-83DD-4209-9FFD-6116B55A0605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24</xdr:row>
      <xdr:rowOff>157164</xdr:rowOff>
    </xdr:from>
    <xdr:to>
      <xdr:col>6</xdr:col>
      <xdr:colOff>403436</xdr:colOff>
      <xdr:row>27</xdr:row>
      <xdr:rowOff>123176</xdr:rowOff>
    </xdr:to>
    <xdr:sp macro="" textlink="">
      <xdr:nvSpPr>
        <xdr:cNvPr id="3" name="CuadroTexto 8">
          <a:extLst>
            <a:ext uri="{FF2B5EF4-FFF2-40B4-BE49-F238E27FC236}">
              <a16:creationId xmlns:a16="http://schemas.microsoft.com/office/drawing/2014/main" id="{BA8AC2DE-FF39-49D2-963A-026A3113A912}"/>
            </a:ext>
          </a:extLst>
        </xdr:cNvPr>
        <xdr:cNvSpPr txBox="1"/>
      </xdr:nvSpPr>
      <xdr:spPr>
        <a:xfrm>
          <a:off x="0" y="4729164"/>
          <a:ext cx="8442536" cy="53751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80000"/>
            </a:lnSpc>
          </a:pPr>
          <a:r>
            <a:rPr lang="es-ES" sz="3600" spc="-150">
              <a:solidFill>
                <a:srgbClr val="0A0943"/>
              </a:solidFill>
              <a:latin typeface="Archivo" pitchFamily="2" charset="77"/>
              <a:cs typeface="Archivo" pitchFamily="2" charset="77"/>
            </a:rPr>
            <a:t>GRÁFICOS DEL TRÁFICO PORTUARIO</a:t>
          </a: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38FFEB49-E621-4BE6-AA4E-3D663B15FBFC}"/>
            </a:ext>
          </a:extLst>
        </xdr:cNvPr>
        <xdr:cNvSpPr txBox="1"/>
      </xdr:nvSpPr>
      <xdr:spPr>
        <a:xfrm>
          <a:off x="0" y="8758714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698490</xdr:colOff>
      <xdr:row>3</xdr:row>
      <xdr:rowOff>137159</xdr:rowOff>
    </xdr:from>
    <xdr:to>
      <xdr:col>11</xdr:col>
      <xdr:colOff>0</xdr:colOff>
      <xdr:row>7</xdr:row>
      <xdr:rowOff>20384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61ABDB51-9C0E-4D67-A636-113DB709307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7590" y="708659"/>
          <a:ext cx="4206885" cy="64522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DB940826-5CE3-4CFB-952F-FC461494FDDC}"/>
            </a:ext>
          </a:extLst>
        </xdr:cNvPr>
        <xdr:cNvCxnSpPr/>
      </xdr:nvCxnSpPr>
      <xdr:spPr>
        <a:xfrm flipH="1">
          <a:off x="8672164" y="0"/>
          <a:ext cx="2253" cy="93916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9421E472-EADD-455F-A2F9-B04A575A9039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1C253822-B8D9-4D0B-8716-BB8143B2DBC3}"/>
            </a:ext>
          </a:extLst>
        </xdr:cNvPr>
        <xdr:cNvCxnSpPr/>
      </xdr:nvCxnSpPr>
      <xdr:spPr>
        <a:xfrm flipH="1">
          <a:off x="0" y="8439150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119744</xdr:colOff>
      <xdr:row>0</xdr:row>
      <xdr:rowOff>10886</xdr:rowOff>
    </xdr:from>
    <xdr:to>
      <xdr:col>23</xdr:col>
      <xdr:colOff>766134</xdr:colOff>
      <xdr:row>3</xdr:row>
      <xdr:rowOff>70115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884506F-8591-4FC4-AC91-73F3485D2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6394" y="10886"/>
          <a:ext cx="5523190" cy="77360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812C082-594D-4E5C-B16A-39C4C90E8B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8F3100A3-47A9-4937-9876-5812CBA1A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D34F635-9DDF-44C5-BA29-B2B0505E42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D21F4FF-E7A3-40A7-AF02-AB48F8A75F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2E8AD53-C889-49C9-877A-D2580EEB36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2D5BDCC-4507-4D98-9994-36020FCC6C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96DB933-E500-4DFB-AD64-7C59051EE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1FE274B-E6BD-4F52-9554-66237453C7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2060CDE9-02C4-44D2-8A85-15C0A1B79F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B20131A-2A02-4AA9-B4AB-E4F9FE0BA9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C80F9FC-722C-4BD1-A477-092FD08D93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BE7F4863-D265-4537-8385-F771FE20C4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45A6DD0-369C-461F-B64C-8C66EF665A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116758</xdr:colOff>
      <xdr:row>0</xdr:row>
      <xdr:rowOff>0</xdr:rowOff>
    </xdr:from>
    <xdr:to>
      <xdr:col>23</xdr:col>
      <xdr:colOff>758801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AEE361F-AEB9-4BF9-AA8D-1D30AA90A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340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F086C92-5E60-4E6A-88AE-05840A1732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6E420152-6B85-421E-8501-2C7921C487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46C31E5-EC9B-4143-BC43-9509ADB8B9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EFCC3AE-7024-440F-AB04-C4B7232278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AF56237-D7FB-48E4-B110-5408238356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9F76BB3-D0B6-4A9F-B8E0-8F9A14E312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411480</xdr:colOff>
      <xdr:row>6</xdr:row>
      <xdr:rowOff>106680</xdr:rowOff>
    </xdr:from>
    <xdr:to>
      <xdr:col>9</xdr:col>
      <xdr:colOff>205740</xdr:colOff>
      <xdr:row>31</xdr:row>
      <xdr:rowOff>55245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69080978-87A0-4713-8C2A-9C3491F9C4FD}"/>
            </a:ext>
          </a:extLst>
        </xdr:cNvPr>
        <xdr:cNvSpPr>
          <a:spLocks noChangeAspect="1" noChangeArrowheads="1"/>
        </xdr:cNvSpPr>
      </xdr:nvSpPr>
      <xdr:spPr bwMode="auto">
        <a:xfrm>
          <a:off x="659130" y="1392555"/>
          <a:ext cx="5442585" cy="47110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499568A-7FB0-4076-95FD-FF90F5536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2AEE375C-DFCF-494D-BF56-166EE76480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37B9F1C-B492-4777-A195-FC6F6FB75D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D4471E3-8896-40C4-9494-35A3E75E11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5AF5E88-096E-440D-BA62-6D47C6D561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4C9529D-E89D-4149-A206-1735476B7F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1BB893AF-1DB6-4678-B225-F73DD26236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114299</xdr:colOff>
      <xdr:row>0</xdr:row>
      <xdr:rowOff>0</xdr:rowOff>
    </xdr:from>
    <xdr:to>
      <xdr:col>13</xdr:col>
      <xdr:colOff>751259</xdr:colOff>
      <xdr:row>2</xdr:row>
      <xdr:rowOff>84268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753109</xdr:colOff>
      <xdr:row>33</xdr:row>
      <xdr:rowOff>146685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117812</xdr:colOff>
      <xdr:row>0</xdr:row>
      <xdr:rowOff>848</xdr:rowOff>
    </xdr:from>
    <xdr:to>
      <xdr:col>13</xdr:col>
      <xdr:colOff>755361</xdr:colOff>
      <xdr:row>2</xdr:row>
      <xdr:rowOff>82792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751204</xdr:colOff>
      <xdr:row>33</xdr:row>
      <xdr:rowOff>144780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113661</xdr:colOff>
      <xdr:row>0</xdr:row>
      <xdr:rowOff>1</xdr:rowOff>
    </xdr:from>
    <xdr:to>
      <xdr:col>13</xdr:col>
      <xdr:colOff>750621</xdr:colOff>
      <xdr:row>2</xdr:row>
      <xdr:rowOff>81864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749299</xdr:colOff>
      <xdr:row>33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140970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139065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4AD11E-6CCB-400D-A1C8-F0CCEDA97A60}">
  <sheetPr codeName="Hoja1">
    <pageSetUpPr fitToPage="1"/>
  </sheetPr>
  <dimension ref="A1:K51"/>
  <sheetViews>
    <sheetView tabSelected="1" zoomScale="80" zoomScaleNormal="80" workbookViewId="0"/>
  </sheetViews>
  <sheetFormatPr baseColWidth="10" defaultColWidth="11.42578125" defaultRowHeight="1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5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149"/>
      <c r="B48" s="150"/>
      <c r="C48" s="150"/>
      <c r="D48" s="25"/>
      <c r="E48" s="19"/>
      <c r="F48" s="19"/>
      <c r="G48" s="150"/>
      <c r="H48" s="150"/>
      <c r="I48" s="150"/>
      <c r="J48" s="150"/>
      <c r="K48" s="1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0112F0-3536-47EB-86AE-A1A00FBBAAF7}">
  <sheetPr codeName="Hoja10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53307</v>
      </c>
      <c r="C7" s="189">
        <v>30348</v>
      </c>
      <c r="D7" s="189">
        <v>225106</v>
      </c>
      <c r="E7" s="189">
        <v>152540</v>
      </c>
      <c r="F7" s="190">
        <v>-32.23636864410544</v>
      </c>
      <c r="G7" s="13"/>
    </row>
    <row r="8" spans="1:14" ht="15.6" customHeight="1">
      <c r="A8" s="188" t="s">
        <v>11</v>
      </c>
      <c r="B8" s="189">
        <v>100890</v>
      </c>
      <c r="C8" s="189">
        <v>120928</v>
      </c>
      <c r="D8" s="189">
        <v>478491</v>
      </c>
      <c r="E8" s="189">
        <v>578951</v>
      </c>
      <c r="F8" s="190">
        <v>20.995170233086942</v>
      </c>
      <c r="G8" s="6"/>
    </row>
    <row r="9" spans="1:14" ht="15.6" customHeight="1">
      <c r="A9" s="188" t="s">
        <v>8</v>
      </c>
      <c r="B9" s="189">
        <v>140143</v>
      </c>
      <c r="C9" s="189">
        <v>167237</v>
      </c>
      <c r="D9" s="189">
        <v>592044</v>
      </c>
      <c r="E9" s="189">
        <v>725657</v>
      </c>
      <c r="F9" s="190">
        <v>22.568086155758689</v>
      </c>
      <c r="G9" s="6"/>
    </row>
    <row r="10" spans="1:14" ht="15.6" customHeight="1">
      <c r="A10" s="188" t="s">
        <v>10</v>
      </c>
      <c r="B10" s="189">
        <v>127803</v>
      </c>
      <c r="C10" s="189">
        <v>107986</v>
      </c>
      <c r="D10" s="189">
        <v>524853</v>
      </c>
      <c r="E10" s="189">
        <v>540406</v>
      </c>
      <c r="F10" s="190">
        <v>2.9633059161327111</v>
      </c>
    </row>
    <row r="11" spans="1:14" ht="15.6" customHeight="1">
      <c r="A11" s="188" t="s">
        <v>9</v>
      </c>
      <c r="B11" s="189">
        <v>6241802</v>
      </c>
      <c r="C11" s="189">
        <v>6120300</v>
      </c>
      <c r="D11" s="189">
        <v>29664864</v>
      </c>
      <c r="E11" s="189">
        <v>28072321</v>
      </c>
      <c r="F11" s="190">
        <v>-5.3684486805670133</v>
      </c>
    </row>
    <row r="12" spans="1:14" ht="15.6" customHeight="1">
      <c r="A12" s="188" t="s">
        <v>6</v>
      </c>
      <c r="B12" s="189">
        <v>207926</v>
      </c>
      <c r="C12" s="189">
        <v>211540</v>
      </c>
      <c r="D12" s="189">
        <v>951524</v>
      </c>
      <c r="E12" s="189">
        <v>1047064</v>
      </c>
      <c r="F12" s="190">
        <v>10.040734653040801</v>
      </c>
    </row>
    <row r="13" spans="1:14" ht="15.6" customHeight="1">
      <c r="A13" s="188" t="s">
        <v>175</v>
      </c>
      <c r="B13" s="189">
        <v>1476200</v>
      </c>
      <c r="C13" s="189">
        <v>1507156</v>
      </c>
      <c r="D13" s="189">
        <v>6101345</v>
      </c>
      <c r="E13" s="189">
        <v>6406749</v>
      </c>
      <c r="F13" s="190">
        <v>5.0055192748484103</v>
      </c>
    </row>
    <row r="14" spans="1:14" ht="15.6" customHeight="1">
      <c r="A14" s="188" t="s">
        <v>148</v>
      </c>
      <c r="B14" s="189">
        <v>4434898</v>
      </c>
      <c r="C14" s="189">
        <v>3995012</v>
      </c>
      <c r="D14" s="189">
        <v>21358830</v>
      </c>
      <c r="E14" s="189">
        <v>19886254</v>
      </c>
      <c r="F14" s="190">
        <v>-6.8944600429892517</v>
      </c>
    </row>
    <row r="15" spans="1:14" ht="15.6" customHeight="1">
      <c r="A15" s="188" t="s">
        <v>145</v>
      </c>
      <c r="B15" s="189">
        <v>828190</v>
      </c>
      <c r="C15" s="189">
        <v>775175</v>
      </c>
      <c r="D15" s="189">
        <v>3483168</v>
      </c>
      <c r="E15" s="189">
        <v>3392480</v>
      </c>
      <c r="F15" s="190">
        <v>-2.6036068314821388</v>
      </c>
    </row>
    <row r="16" spans="1:14" ht="15.6" customHeight="1">
      <c r="A16" s="188" t="s">
        <v>144</v>
      </c>
      <c r="B16" s="189">
        <v>175633</v>
      </c>
      <c r="C16" s="189">
        <v>95989</v>
      </c>
      <c r="D16" s="189">
        <v>476548</v>
      </c>
      <c r="E16" s="189">
        <v>395497</v>
      </c>
      <c r="F16" s="190">
        <v>-17.007940438318911</v>
      </c>
      <c r="G16" s="1"/>
    </row>
    <row r="17" spans="1:7" ht="15.6" customHeight="1">
      <c r="A17" s="188" t="s">
        <v>150</v>
      </c>
      <c r="B17" s="189">
        <v>111965</v>
      </c>
      <c r="C17" s="189">
        <v>100785</v>
      </c>
      <c r="D17" s="189">
        <v>442149</v>
      </c>
      <c r="E17" s="189">
        <v>520311</v>
      </c>
      <c r="F17" s="190">
        <v>17.677751165331141</v>
      </c>
      <c r="G17" s="2"/>
    </row>
    <row r="18" spans="1:7" ht="15.6" customHeight="1">
      <c r="A18" s="188" t="s">
        <v>147</v>
      </c>
      <c r="B18" s="189">
        <v>57646</v>
      </c>
      <c r="C18" s="189">
        <v>52846</v>
      </c>
      <c r="D18" s="189">
        <v>241361</v>
      </c>
      <c r="E18" s="189">
        <v>267090</v>
      </c>
      <c r="F18" s="190">
        <v>10.65996577740397</v>
      </c>
    </row>
    <row r="19" spans="1:7" ht="15.6" customHeight="1">
      <c r="A19" s="188" t="s">
        <v>143</v>
      </c>
      <c r="B19" s="189">
        <v>56463</v>
      </c>
      <c r="C19" s="189">
        <v>102385</v>
      </c>
      <c r="D19" s="189">
        <v>292082</v>
      </c>
      <c r="E19" s="189">
        <v>411378</v>
      </c>
      <c r="F19" s="190">
        <v>40.843324819742413</v>
      </c>
    </row>
    <row r="20" spans="1:7" ht="15.6" customHeight="1">
      <c r="A20" s="188" t="s">
        <v>142</v>
      </c>
      <c r="B20" s="189">
        <v>191258</v>
      </c>
      <c r="C20" s="189">
        <v>180606</v>
      </c>
      <c r="D20" s="189">
        <v>850956</v>
      </c>
      <c r="E20" s="189">
        <v>701586</v>
      </c>
      <c r="F20" s="190">
        <v>-17.553198990312069</v>
      </c>
    </row>
    <row r="21" spans="1:7" ht="15.6" customHeight="1">
      <c r="A21" s="188" t="s">
        <v>149</v>
      </c>
      <c r="B21" s="189">
        <v>147276</v>
      </c>
      <c r="C21" s="189">
        <v>232784</v>
      </c>
      <c r="D21" s="189">
        <v>770491</v>
      </c>
      <c r="E21" s="189">
        <v>781575</v>
      </c>
      <c r="F21" s="190">
        <v>1.438563201906319</v>
      </c>
    </row>
    <row r="22" spans="1:7" ht="15.6" customHeight="1">
      <c r="A22" s="188" t="s">
        <v>146</v>
      </c>
      <c r="B22" s="189">
        <v>1765406</v>
      </c>
      <c r="C22" s="189">
        <v>1792913</v>
      </c>
      <c r="D22" s="189">
        <v>8221852</v>
      </c>
      <c r="E22" s="189">
        <v>8912819</v>
      </c>
      <c r="F22" s="190">
        <v>8.4040311112386803</v>
      </c>
    </row>
    <row r="23" spans="1:7" ht="15.6" customHeight="1">
      <c r="A23" s="188" t="s">
        <v>165</v>
      </c>
      <c r="B23" s="189">
        <v>397711</v>
      </c>
      <c r="C23" s="189">
        <v>453935</v>
      </c>
      <c r="D23" s="189">
        <v>1095186</v>
      </c>
      <c r="E23" s="189">
        <v>1769173</v>
      </c>
      <c r="F23" s="190">
        <v>61.540870683153372</v>
      </c>
    </row>
    <row r="24" spans="1:7" ht="15.6" customHeight="1">
      <c r="A24" s="188" t="s">
        <v>141</v>
      </c>
      <c r="B24" s="189">
        <v>86357</v>
      </c>
      <c r="C24" s="189">
        <v>117125</v>
      </c>
      <c r="D24" s="189">
        <v>466927</v>
      </c>
      <c r="E24" s="189">
        <v>476594</v>
      </c>
      <c r="F24" s="190">
        <v>2.0703450432294521</v>
      </c>
    </row>
    <row r="25" spans="1:7" ht="15.6" customHeight="1">
      <c r="A25" s="188" t="s">
        <v>140</v>
      </c>
      <c r="B25" s="189">
        <v>38610</v>
      </c>
      <c r="C25" s="189">
        <v>40187</v>
      </c>
      <c r="D25" s="189">
        <v>187769</v>
      </c>
      <c r="E25" s="189">
        <v>190458</v>
      </c>
      <c r="F25" s="190">
        <v>1.432078777647007</v>
      </c>
    </row>
    <row r="26" spans="1:7" ht="15.6" customHeight="1">
      <c r="A26" s="188" t="s">
        <v>152</v>
      </c>
      <c r="B26" s="189">
        <v>60863</v>
      </c>
      <c r="C26" s="189">
        <v>76169</v>
      </c>
      <c r="D26" s="189">
        <v>274275</v>
      </c>
      <c r="E26" s="189">
        <v>341940</v>
      </c>
      <c r="F26" s="190">
        <v>24.670494941208641</v>
      </c>
    </row>
    <row r="27" spans="1:7" ht="15.6" customHeight="1">
      <c r="A27" s="188" t="s">
        <v>173</v>
      </c>
      <c r="B27" s="189">
        <v>215092</v>
      </c>
      <c r="C27" s="189">
        <v>205707</v>
      </c>
      <c r="D27" s="189">
        <v>1065140</v>
      </c>
      <c r="E27" s="189">
        <v>976042</v>
      </c>
      <c r="F27" s="190">
        <v>-8.3649097771184984</v>
      </c>
    </row>
    <row r="28" spans="1:7" ht="15.6" customHeight="1">
      <c r="A28" s="188" t="s">
        <v>177</v>
      </c>
      <c r="B28" s="189">
        <v>783267</v>
      </c>
      <c r="C28" s="189">
        <v>801666</v>
      </c>
      <c r="D28" s="189">
        <v>3683799</v>
      </c>
      <c r="E28" s="189">
        <v>4205096</v>
      </c>
      <c r="F28" s="190">
        <v>14.151070674594351</v>
      </c>
    </row>
    <row r="29" spans="1:7" ht="15.6" customHeight="1">
      <c r="A29" s="188" t="s">
        <v>178</v>
      </c>
      <c r="B29" s="189">
        <v>350959</v>
      </c>
      <c r="C29" s="189">
        <v>355822</v>
      </c>
      <c r="D29" s="189">
        <v>1538344</v>
      </c>
      <c r="E29" s="189">
        <v>1569185</v>
      </c>
      <c r="F29" s="190">
        <v>2.004818168108045</v>
      </c>
    </row>
    <row r="30" spans="1:7" ht="15.6" customHeight="1">
      <c r="A30" s="188" t="s">
        <v>179</v>
      </c>
      <c r="B30" s="189">
        <v>136968</v>
      </c>
      <c r="C30" s="189">
        <v>138040</v>
      </c>
      <c r="D30" s="189">
        <v>712848</v>
      </c>
      <c r="E30" s="189">
        <v>708044</v>
      </c>
      <c r="F30" s="190">
        <v>-0.67391645904876885</v>
      </c>
    </row>
    <row r="31" spans="1:7" ht="15.6" customHeight="1">
      <c r="A31" s="188" t="s">
        <v>180</v>
      </c>
      <c r="B31" s="189">
        <v>167544</v>
      </c>
      <c r="C31" s="189">
        <v>165121</v>
      </c>
      <c r="D31" s="189">
        <v>723219</v>
      </c>
      <c r="E31" s="189">
        <v>823051</v>
      </c>
      <c r="F31" s="190">
        <v>13.803840883605099</v>
      </c>
    </row>
    <row r="32" spans="1:7" ht="15.6" customHeight="1">
      <c r="A32" s="188" t="s">
        <v>181</v>
      </c>
      <c r="B32" s="189">
        <v>7204854</v>
      </c>
      <c r="C32" s="189">
        <v>6866020</v>
      </c>
      <c r="D32" s="189">
        <v>31329274</v>
      </c>
      <c r="E32" s="189">
        <v>31079409</v>
      </c>
      <c r="F32" s="190">
        <v>-0.79754481383768905</v>
      </c>
    </row>
    <row r="33" spans="1:6" ht="15.6" customHeight="1">
      <c r="A33" s="188" t="s">
        <v>182</v>
      </c>
      <c r="B33" s="189">
        <v>411430</v>
      </c>
      <c r="C33" s="189">
        <v>469408</v>
      </c>
      <c r="D33" s="189">
        <v>1995921</v>
      </c>
      <c r="E33" s="189">
        <v>2025676</v>
      </c>
      <c r="F33" s="190">
        <v>1.490790467157765</v>
      </c>
    </row>
    <row r="34" spans="1:6" ht="15.6" customHeight="1">
      <c r="A34" s="188" t="s">
        <v>183</v>
      </c>
      <c r="B34" s="189">
        <v>65176</v>
      </c>
      <c r="C34" s="189">
        <v>64087</v>
      </c>
      <c r="D34" s="189">
        <v>316635</v>
      </c>
      <c r="E34" s="189">
        <v>322284</v>
      </c>
      <c r="F34" s="190">
        <v>1.784073144156523</v>
      </c>
    </row>
    <row r="35" spans="1:6" ht="15.6" customHeight="1">
      <c r="A35" s="156" t="s">
        <v>153</v>
      </c>
      <c r="B35" s="76">
        <f>SUM(B7:B34)</f>
        <v>26035637</v>
      </c>
      <c r="C35" s="77">
        <f>SUM(C7:C34)</f>
        <v>25347277</v>
      </c>
      <c r="D35" s="76">
        <f>SUM(D7:D34)</f>
        <v>118065001</v>
      </c>
      <c r="E35" s="78">
        <f>SUM(E7:E34)</f>
        <v>117279630</v>
      </c>
      <c r="F35" s="177">
        <f>E35*100/D35-100</f>
        <v>-0.66520221348238806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59" priority="2">
      <formula>MOD(ROW(),2)=0</formula>
    </cfRule>
  </conditionalFormatting>
  <conditionalFormatting sqref="F7:F35">
    <cfRule type="expression" dxfId="5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52B7C4-C475-449B-B675-1DFAD98647F2}">
  <sheetPr codeName="Hoja11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19</v>
      </c>
      <c r="C7" s="189">
        <v>0</v>
      </c>
      <c r="D7" s="189">
        <v>33</v>
      </c>
      <c r="E7" s="189">
        <v>13</v>
      </c>
      <c r="F7" s="190">
        <v>-60.606060606060609</v>
      </c>
      <c r="G7" s="13"/>
    </row>
    <row r="8" spans="1:14" ht="15.6" customHeight="1">
      <c r="A8" s="188" t="s">
        <v>11</v>
      </c>
      <c r="B8" s="189">
        <v>92069</v>
      </c>
      <c r="C8" s="189">
        <v>108924</v>
      </c>
      <c r="D8" s="189">
        <v>448392</v>
      </c>
      <c r="E8" s="189">
        <v>524757</v>
      </c>
      <c r="F8" s="190">
        <v>17.030856928758769</v>
      </c>
      <c r="G8" s="6"/>
    </row>
    <row r="9" spans="1:14" ht="15.6" customHeight="1">
      <c r="A9" s="188" t="s">
        <v>8</v>
      </c>
      <c r="B9" s="189">
        <v>21732</v>
      </c>
      <c r="C9" s="189">
        <v>33134</v>
      </c>
      <c r="D9" s="189">
        <v>101392</v>
      </c>
      <c r="E9" s="189">
        <v>132547</v>
      </c>
      <c r="F9" s="190">
        <v>30.727276313713109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4964477</v>
      </c>
      <c r="C11" s="189">
        <v>4902846</v>
      </c>
      <c r="D11" s="189">
        <v>24105787</v>
      </c>
      <c r="E11" s="189">
        <v>22173634</v>
      </c>
      <c r="F11" s="190">
        <v>-8.0153076935426384</v>
      </c>
    </row>
    <row r="12" spans="1:14" ht="15.6" customHeight="1">
      <c r="A12" s="188" t="s">
        <v>6</v>
      </c>
      <c r="B12" s="189">
        <v>145952</v>
      </c>
      <c r="C12" s="189">
        <v>145202</v>
      </c>
      <c r="D12" s="189">
        <v>667731</v>
      </c>
      <c r="E12" s="189">
        <v>669196</v>
      </c>
      <c r="F12" s="190">
        <v>0.2193997283337126</v>
      </c>
    </row>
    <row r="13" spans="1:14" ht="15.6" customHeight="1">
      <c r="A13" s="188" t="s">
        <v>175</v>
      </c>
      <c r="B13" s="189">
        <v>28465</v>
      </c>
      <c r="C13" s="189">
        <v>29649</v>
      </c>
      <c r="D13" s="189">
        <v>128501</v>
      </c>
      <c r="E13" s="189">
        <v>122655</v>
      </c>
      <c r="F13" s="190">
        <v>-4.5493809386697421</v>
      </c>
    </row>
    <row r="14" spans="1:14" ht="15.6" customHeight="1">
      <c r="A14" s="188" t="s">
        <v>148</v>
      </c>
      <c r="B14" s="189">
        <v>3310537</v>
      </c>
      <c r="C14" s="189">
        <v>2854625</v>
      </c>
      <c r="D14" s="189">
        <v>16463806</v>
      </c>
      <c r="E14" s="189">
        <v>14982648</v>
      </c>
      <c r="F14" s="190">
        <v>-8.9964495451416298</v>
      </c>
    </row>
    <row r="15" spans="1:14" ht="15.6" customHeight="1">
      <c r="A15" s="188" t="s">
        <v>145</v>
      </c>
      <c r="B15" s="189">
        <v>446852</v>
      </c>
      <c r="C15" s="189">
        <v>441559</v>
      </c>
      <c r="D15" s="189">
        <v>2106826</v>
      </c>
      <c r="E15" s="189">
        <v>1961532</v>
      </c>
      <c r="F15" s="190">
        <v>-6.8963454979196266</v>
      </c>
    </row>
    <row r="16" spans="1:14" ht="15.6" customHeight="1">
      <c r="A16" s="188" t="s">
        <v>144</v>
      </c>
      <c r="B16" s="189">
        <v>104723</v>
      </c>
      <c r="C16" s="189">
        <v>40984</v>
      </c>
      <c r="D16" s="189">
        <v>305294</v>
      </c>
      <c r="E16" s="189">
        <v>230593</v>
      </c>
      <c r="F16" s="190">
        <v>-24.46854507458384</v>
      </c>
      <c r="G16" s="1"/>
    </row>
    <row r="17" spans="1:7" ht="15.6" customHeight="1">
      <c r="A17" s="188" t="s">
        <v>150</v>
      </c>
      <c r="B17" s="189">
        <v>106063</v>
      </c>
      <c r="C17" s="189">
        <v>100061</v>
      </c>
      <c r="D17" s="189">
        <v>426587</v>
      </c>
      <c r="E17" s="189">
        <v>515620</v>
      </c>
      <c r="F17" s="190">
        <v>20.871006383223119</v>
      </c>
      <c r="G17" s="2"/>
    </row>
    <row r="18" spans="1:7" ht="15.6" customHeight="1">
      <c r="A18" s="188" t="s">
        <v>147</v>
      </c>
      <c r="B18" s="189">
        <v>6147</v>
      </c>
      <c r="C18" s="189">
        <v>5797</v>
      </c>
      <c r="D18" s="189">
        <v>29629</v>
      </c>
      <c r="E18" s="189">
        <v>28042</v>
      </c>
      <c r="F18" s="190">
        <v>-5.3562388200749211</v>
      </c>
    </row>
    <row r="19" spans="1:7" ht="15.6" customHeight="1">
      <c r="A19" s="188" t="s">
        <v>143</v>
      </c>
      <c r="B19" s="189">
        <v>14143</v>
      </c>
      <c r="C19" s="189">
        <v>18433</v>
      </c>
      <c r="D19" s="189">
        <v>53940</v>
      </c>
      <c r="E19" s="189">
        <v>137927</v>
      </c>
      <c r="F19" s="190">
        <v>155.70448646644419</v>
      </c>
    </row>
    <row r="20" spans="1:7" ht="15.6" customHeight="1">
      <c r="A20" s="188" t="s">
        <v>142</v>
      </c>
      <c r="B20" s="189">
        <v>103568</v>
      </c>
      <c r="C20" s="189">
        <v>87820</v>
      </c>
      <c r="D20" s="189">
        <v>470087</v>
      </c>
      <c r="E20" s="189">
        <v>418040</v>
      </c>
      <c r="F20" s="190">
        <v>-11.07178033002401</v>
      </c>
    </row>
    <row r="21" spans="1:7" ht="15.6" customHeight="1">
      <c r="A21" s="188" t="s">
        <v>149</v>
      </c>
      <c r="B21" s="189">
        <v>67511</v>
      </c>
      <c r="C21" s="189">
        <v>148636</v>
      </c>
      <c r="D21" s="189">
        <v>344728</v>
      </c>
      <c r="E21" s="189">
        <v>429274</v>
      </c>
      <c r="F21" s="190">
        <v>24.525422942145699</v>
      </c>
    </row>
    <row r="22" spans="1:7" ht="15.6" customHeight="1">
      <c r="A22" s="188" t="s">
        <v>146</v>
      </c>
      <c r="B22" s="189">
        <v>1354360</v>
      </c>
      <c r="C22" s="189">
        <v>1349886</v>
      </c>
      <c r="D22" s="189">
        <v>6215803</v>
      </c>
      <c r="E22" s="189">
        <v>6347912</v>
      </c>
      <c r="F22" s="190">
        <v>2.125373020991816</v>
      </c>
    </row>
    <row r="23" spans="1:7" ht="15.6" customHeight="1">
      <c r="A23" s="188" t="s">
        <v>165</v>
      </c>
      <c r="B23" s="189">
        <v>361604</v>
      </c>
      <c r="C23" s="189">
        <v>413046</v>
      </c>
      <c r="D23" s="189">
        <v>851684</v>
      </c>
      <c r="E23" s="189">
        <v>1590767</v>
      </c>
      <c r="F23" s="190">
        <v>86.779016630581282</v>
      </c>
    </row>
    <row r="24" spans="1:7" ht="15.6" customHeight="1">
      <c r="A24" s="188" t="s">
        <v>141</v>
      </c>
      <c r="B24" s="189">
        <v>38342</v>
      </c>
      <c r="C24" s="189">
        <v>48530</v>
      </c>
      <c r="D24" s="189">
        <v>185929</v>
      </c>
      <c r="E24" s="189">
        <v>185256</v>
      </c>
      <c r="F24" s="190">
        <v>-0.361966126854881</v>
      </c>
    </row>
    <row r="25" spans="1:7" ht="15.6" customHeight="1">
      <c r="A25" s="188" t="s">
        <v>140</v>
      </c>
      <c r="B25" s="189">
        <v>3967</v>
      </c>
      <c r="C25" s="189">
        <v>2854</v>
      </c>
      <c r="D25" s="189">
        <v>16702</v>
      </c>
      <c r="E25" s="189">
        <v>13191</v>
      </c>
      <c r="F25" s="190">
        <v>-21.021434558735479</v>
      </c>
    </row>
    <row r="26" spans="1:7" ht="15.6" customHeight="1">
      <c r="A26" s="188" t="s">
        <v>152</v>
      </c>
      <c r="B26" s="189">
        <v>401</v>
      </c>
      <c r="C26" s="189">
        <v>181</v>
      </c>
      <c r="D26" s="189">
        <v>1213</v>
      </c>
      <c r="E26" s="189">
        <v>802</v>
      </c>
      <c r="F26" s="190">
        <v>-33.882934872217653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428974</v>
      </c>
      <c r="C28" s="189">
        <v>368191</v>
      </c>
      <c r="D28" s="189">
        <v>1796885</v>
      </c>
      <c r="E28" s="189">
        <v>1988361</v>
      </c>
      <c r="F28" s="190">
        <v>10.655996349237711</v>
      </c>
    </row>
    <row r="29" spans="1:7" ht="15.6" customHeight="1">
      <c r="A29" s="188" t="s">
        <v>178</v>
      </c>
      <c r="B29" s="189">
        <v>125627</v>
      </c>
      <c r="C29" s="189">
        <v>138299</v>
      </c>
      <c r="D29" s="189">
        <v>510822</v>
      </c>
      <c r="E29" s="189">
        <v>590100</v>
      </c>
      <c r="F29" s="190">
        <v>15.51969179087823</v>
      </c>
    </row>
    <row r="30" spans="1:7" ht="15.6" customHeight="1">
      <c r="A30" s="188" t="s">
        <v>179</v>
      </c>
      <c r="B30" s="189">
        <v>100472</v>
      </c>
      <c r="C30" s="189">
        <v>86336</v>
      </c>
      <c r="D30" s="189">
        <v>451038</v>
      </c>
      <c r="E30" s="189">
        <v>440808</v>
      </c>
      <c r="F30" s="190">
        <v>-2.268101579024389</v>
      </c>
    </row>
    <row r="31" spans="1:7" ht="15.6" customHeight="1">
      <c r="A31" s="188" t="s">
        <v>180</v>
      </c>
      <c r="B31" s="189">
        <v>15626</v>
      </c>
      <c r="C31" s="189">
        <v>14559</v>
      </c>
      <c r="D31" s="189">
        <v>55435</v>
      </c>
      <c r="E31" s="189">
        <v>61248</v>
      </c>
      <c r="F31" s="190">
        <v>10.48615495625508</v>
      </c>
    </row>
    <row r="32" spans="1:7" ht="15.6" customHeight="1">
      <c r="A32" s="188" t="s">
        <v>181</v>
      </c>
      <c r="B32" s="189">
        <v>5680007</v>
      </c>
      <c r="C32" s="189">
        <v>5443515</v>
      </c>
      <c r="D32" s="189">
        <v>24533824</v>
      </c>
      <c r="E32" s="189">
        <v>24521846</v>
      </c>
      <c r="F32" s="190">
        <v>-4.8822393117362139E-2</v>
      </c>
    </row>
    <row r="33" spans="1:6" ht="15.6" customHeight="1">
      <c r="A33" s="188" t="s">
        <v>182</v>
      </c>
      <c r="B33" s="189">
        <v>246787</v>
      </c>
      <c r="C33" s="189">
        <v>298129</v>
      </c>
      <c r="D33" s="189">
        <v>1124349</v>
      </c>
      <c r="E33" s="189">
        <v>1262685</v>
      </c>
      <c r="F33" s="190">
        <v>12.30365304723</v>
      </c>
    </row>
    <row r="34" spans="1:6" ht="15.6" customHeight="1">
      <c r="A34" s="188" t="s">
        <v>183</v>
      </c>
      <c r="B34" s="189">
        <v>20357</v>
      </c>
      <c r="C34" s="189">
        <v>24064</v>
      </c>
      <c r="D34" s="189">
        <v>115912</v>
      </c>
      <c r="E34" s="189">
        <v>112699</v>
      </c>
      <c r="F34" s="190">
        <v>-2.7719304299813672</v>
      </c>
    </row>
    <row r="35" spans="1:6" ht="15.6" customHeight="1">
      <c r="A35" s="156" t="s">
        <v>153</v>
      </c>
      <c r="B35" s="76">
        <f>SUM(B7:B34)</f>
        <v>17788782</v>
      </c>
      <c r="C35" s="77">
        <f>SUM(C7:C34)</f>
        <v>17105260</v>
      </c>
      <c r="D35" s="178">
        <f>SUM(D7:D34)</f>
        <v>81512329</v>
      </c>
      <c r="E35" s="78">
        <f>SUM(E7:E34)</f>
        <v>79442153</v>
      </c>
      <c r="F35" s="140">
        <f>E35*100/D35-100</f>
        <v>-2.5397090543198715</v>
      </c>
    </row>
    <row r="36" spans="1:6" ht="15.6" customHeight="1">
      <c r="A36" s="73" t="s">
        <v>52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7" priority="2">
      <formula>MOD(ROW(),2)=0</formula>
    </cfRule>
  </conditionalFormatting>
  <conditionalFormatting sqref="F7:F35">
    <cfRule type="expression" dxfId="5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97ECBD-BB61-483D-AEC5-4AFB3749DEBA}">
  <sheetPr codeName="Hoja12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1982.96</v>
      </c>
      <c r="C7" s="189">
        <v>2318.442</v>
      </c>
      <c r="D7" s="189">
        <v>7295.9620000000004</v>
      </c>
      <c r="E7" s="189">
        <v>8333.8380000000016</v>
      </c>
      <c r="F7" s="190">
        <v>14.225348213162309</v>
      </c>
      <c r="G7" s="37"/>
    </row>
    <row r="8" spans="1:14" ht="15.6" customHeight="1">
      <c r="A8" s="188" t="s">
        <v>11</v>
      </c>
      <c r="B8" s="189">
        <v>72.933999999999997</v>
      </c>
      <c r="C8" s="189">
        <v>0</v>
      </c>
      <c r="D8" s="189">
        <v>202.113</v>
      </c>
      <c r="E8" s="189">
        <v>0</v>
      </c>
      <c r="F8" s="190">
        <v>-100</v>
      </c>
      <c r="G8" s="6"/>
    </row>
    <row r="9" spans="1:14" ht="15.6" customHeight="1">
      <c r="A9" s="188" t="s">
        <v>8</v>
      </c>
      <c r="B9" s="189">
        <v>373.23200000000003</v>
      </c>
      <c r="C9" s="189">
        <v>787.57700000000011</v>
      </c>
      <c r="D9" s="189">
        <v>1305.327</v>
      </c>
      <c r="E9" s="189">
        <v>1538.5540000000001</v>
      </c>
      <c r="F9" s="190">
        <v>17.867323666790028</v>
      </c>
      <c r="G9" s="6"/>
    </row>
    <row r="10" spans="1:14" ht="15.6" customHeight="1">
      <c r="A10" s="188" t="s">
        <v>10</v>
      </c>
      <c r="B10" s="189">
        <v>856.27800000000013</v>
      </c>
      <c r="C10" s="189">
        <v>1709.4770000000001</v>
      </c>
      <c r="D10" s="189">
        <v>4612.264000000001</v>
      </c>
      <c r="E10" s="189">
        <v>5395.5889999999999</v>
      </c>
      <c r="F10" s="190">
        <v>16.983524793897288</v>
      </c>
    </row>
    <row r="11" spans="1:14" ht="15.6" customHeight="1">
      <c r="A11" s="188" t="s">
        <v>9</v>
      </c>
      <c r="B11" s="189">
        <v>138.44800000000001</v>
      </c>
      <c r="C11" s="189">
        <v>128.35499999999999</v>
      </c>
      <c r="D11" s="189">
        <v>447.38400000000013</v>
      </c>
      <c r="E11" s="189">
        <v>447.40800000000002</v>
      </c>
      <c r="F11" s="190">
        <v>5.364519070852225E-3</v>
      </c>
    </row>
    <row r="12" spans="1:14" ht="15.6" customHeight="1">
      <c r="A12" s="188" t="s">
        <v>6</v>
      </c>
      <c r="B12" s="189">
        <v>1009.306</v>
      </c>
      <c r="C12" s="189">
        <v>1040.7370000000001</v>
      </c>
      <c r="D12" s="189">
        <v>4405.4120000000012</v>
      </c>
      <c r="E12" s="189">
        <v>4307.6009999999997</v>
      </c>
      <c r="F12" s="190">
        <v>-2.2202463696925889</v>
      </c>
    </row>
    <row r="13" spans="1:14" ht="15.6" customHeight="1">
      <c r="A13" s="188" t="s">
        <v>175</v>
      </c>
      <c r="B13" s="189">
        <v>244.816</v>
      </c>
      <c r="C13" s="189">
        <v>235.10000000000011</v>
      </c>
      <c r="D13" s="189">
        <v>739.74400000000003</v>
      </c>
      <c r="E13" s="189">
        <v>784.21300000000008</v>
      </c>
      <c r="F13" s="190">
        <v>6.0114039451485866</v>
      </c>
    </row>
    <row r="14" spans="1:14" ht="15.6" customHeight="1">
      <c r="A14" s="188" t="s">
        <v>148</v>
      </c>
      <c r="B14" s="189">
        <v>252.00399999999999</v>
      </c>
      <c r="C14" s="189">
        <v>290.33600000000001</v>
      </c>
      <c r="D14" s="189">
        <v>944.47400000000005</v>
      </c>
      <c r="E14" s="189">
        <v>764.96</v>
      </c>
      <c r="F14" s="190">
        <v>-19.006769905788829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44.31</v>
      </c>
      <c r="C16" s="189">
        <v>46.576000000000001</v>
      </c>
      <c r="D16" s="189">
        <v>138.703</v>
      </c>
      <c r="E16" s="189">
        <v>123.657</v>
      </c>
      <c r="F16" s="190">
        <v>-10.847638479340739</v>
      </c>
      <c r="G16" s="1"/>
    </row>
    <row r="17" spans="1:7" ht="15.6" customHeight="1">
      <c r="A17" s="188" t="s">
        <v>150</v>
      </c>
      <c r="B17" s="189">
        <v>223.34100000000001</v>
      </c>
      <c r="C17" s="189">
        <v>288.48900000000009</v>
      </c>
      <c r="D17" s="189">
        <v>1139.951</v>
      </c>
      <c r="E17" s="189">
        <v>873.35799999999995</v>
      </c>
      <c r="F17" s="190">
        <v>-23.386356080217482</v>
      </c>
      <c r="G17" s="2"/>
    </row>
    <row r="18" spans="1:7" ht="15.6" customHeight="1">
      <c r="A18" s="188" t="s">
        <v>147</v>
      </c>
      <c r="B18" s="189">
        <v>3.9089999999999998</v>
      </c>
      <c r="C18" s="189">
        <v>0</v>
      </c>
      <c r="D18" s="189">
        <v>3.9089999999999998</v>
      </c>
      <c r="E18" s="189">
        <v>0</v>
      </c>
      <c r="F18" s="190">
        <v>-100</v>
      </c>
    </row>
    <row r="19" spans="1:7" ht="15.6" customHeight="1">
      <c r="A19" s="188" t="s">
        <v>143</v>
      </c>
      <c r="B19" s="189">
        <v>10.698</v>
      </c>
      <c r="C19" s="189">
        <v>3.1480000000000001</v>
      </c>
      <c r="D19" s="189">
        <v>55.69</v>
      </c>
      <c r="E19" s="189">
        <v>63.29999999999999</v>
      </c>
      <c r="F19" s="190">
        <v>13.664930867301109</v>
      </c>
    </row>
    <row r="20" spans="1:7" ht="15.6" customHeight="1">
      <c r="A20" s="188" t="s">
        <v>142</v>
      </c>
      <c r="B20" s="189">
        <v>1780.6389999999999</v>
      </c>
      <c r="C20" s="189">
        <v>3992.864</v>
      </c>
      <c r="D20" s="189">
        <v>4420.1899999999996</v>
      </c>
      <c r="E20" s="189">
        <v>7515.5280000000002</v>
      </c>
      <c r="F20" s="190">
        <v>70.027261271574332</v>
      </c>
    </row>
    <row r="21" spans="1:7" ht="15.6" customHeight="1">
      <c r="A21" s="188" t="s">
        <v>149</v>
      </c>
      <c r="B21" s="189">
        <v>9.0890000000000004</v>
      </c>
      <c r="C21" s="189">
        <v>13.624000000000001</v>
      </c>
      <c r="D21" s="189">
        <v>47.542999999999999</v>
      </c>
      <c r="E21" s="189">
        <v>59.546999999999997</v>
      </c>
      <c r="F21" s="190">
        <v>25.248722209368381</v>
      </c>
    </row>
    <row r="22" spans="1:7" ht="15.6" customHeight="1">
      <c r="A22" s="188" t="s">
        <v>146</v>
      </c>
      <c r="B22" s="189">
        <v>146.80799999999999</v>
      </c>
      <c r="C22" s="189">
        <v>100.66500000000001</v>
      </c>
      <c r="D22" s="189">
        <v>307.63099999999991</v>
      </c>
      <c r="E22" s="189">
        <v>180.1</v>
      </c>
      <c r="F22" s="190">
        <v>-41.455835075138722</v>
      </c>
    </row>
    <row r="23" spans="1:7" ht="15.6" customHeight="1">
      <c r="A23" s="188" t="s">
        <v>165</v>
      </c>
      <c r="B23" s="189">
        <v>11.21</v>
      </c>
      <c r="C23" s="189">
        <v>2.6469999999999998</v>
      </c>
      <c r="D23" s="189">
        <v>90.393000000000001</v>
      </c>
      <c r="E23" s="189">
        <v>9.5749999999999993</v>
      </c>
      <c r="F23" s="190">
        <v>-89.407365614594056</v>
      </c>
    </row>
    <row r="24" spans="1:7" ht="15.6" customHeight="1">
      <c r="A24" s="188" t="s">
        <v>141</v>
      </c>
      <c r="B24" s="189">
        <v>174.59200000000001</v>
      </c>
      <c r="C24" s="189">
        <v>192.18899999999999</v>
      </c>
      <c r="D24" s="189">
        <v>839.73699999999997</v>
      </c>
      <c r="E24" s="189">
        <v>816.17399999999998</v>
      </c>
      <c r="F24" s="190">
        <v>-2.805997592103239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33.448000000000008</v>
      </c>
      <c r="C26" s="189">
        <v>102.226</v>
      </c>
      <c r="D26" s="189">
        <v>299.06700000000001</v>
      </c>
      <c r="E26" s="189">
        <v>320.19900000000001</v>
      </c>
      <c r="F26" s="190">
        <v>7.0659751828185904</v>
      </c>
    </row>
    <row r="27" spans="1:7" ht="15.6" customHeight="1">
      <c r="A27" s="188" t="s">
        <v>173</v>
      </c>
      <c r="B27" s="189">
        <v>1453.4570000000001</v>
      </c>
      <c r="C27" s="189">
        <v>1281.0029999999999</v>
      </c>
      <c r="D27" s="189">
        <v>9102.9550000000017</v>
      </c>
      <c r="E27" s="189">
        <v>9835.2120000000014</v>
      </c>
      <c r="F27" s="190">
        <v>8.0441680750921023</v>
      </c>
    </row>
    <row r="28" spans="1:7" ht="15.6" customHeight="1">
      <c r="A28" s="188" t="s">
        <v>177</v>
      </c>
      <c r="B28" s="189">
        <v>365.06399999999991</v>
      </c>
      <c r="C28" s="189">
        <v>204.97499999999999</v>
      </c>
      <c r="D28" s="189">
        <v>1331.264999999999</v>
      </c>
      <c r="E28" s="189">
        <v>665.33199999999999</v>
      </c>
      <c r="F28" s="190">
        <v>-50.022572515614833</v>
      </c>
    </row>
    <row r="29" spans="1:7" ht="15.6" customHeight="1">
      <c r="A29" s="188" t="s">
        <v>178</v>
      </c>
      <c r="B29" s="189">
        <v>130.80000000000001</v>
      </c>
      <c r="C29" s="189">
        <v>190.68199999999999</v>
      </c>
      <c r="D29" s="189">
        <v>2195.2649999999999</v>
      </c>
      <c r="E29" s="189">
        <v>1539.0129999999999</v>
      </c>
      <c r="F29" s="190">
        <v>-29.89397635365205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238.876</v>
      </c>
      <c r="C31" s="189">
        <v>120.741</v>
      </c>
      <c r="D31" s="189">
        <v>803.99700000000018</v>
      </c>
      <c r="E31" s="189">
        <v>506.166</v>
      </c>
      <c r="F31" s="190">
        <v>-37.043794939533363</v>
      </c>
    </row>
    <row r="32" spans="1:7" ht="15.6" customHeight="1">
      <c r="A32" s="188" t="s">
        <v>181</v>
      </c>
      <c r="B32" s="189">
        <v>125.56</v>
      </c>
      <c r="C32" s="189">
        <v>121.854</v>
      </c>
      <c r="D32" s="189">
        <v>1057.6590000000001</v>
      </c>
      <c r="E32" s="189">
        <v>516.35500000000013</v>
      </c>
      <c r="F32" s="190">
        <v>-51.17944441450409</v>
      </c>
    </row>
    <row r="33" spans="1:6" ht="15.6" customHeight="1">
      <c r="A33" s="188" t="s">
        <v>182</v>
      </c>
      <c r="B33" s="189">
        <v>2878.9209999999998</v>
      </c>
      <c r="C33" s="189">
        <v>2555.9009999999998</v>
      </c>
      <c r="D33" s="189">
        <v>12264.906999999999</v>
      </c>
      <c r="E33" s="189">
        <v>11600</v>
      </c>
      <c r="F33" s="190">
        <v>-5.421215179210094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12560.7</v>
      </c>
      <c r="C35" s="77">
        <f>SUM(C7:C34)</f>
        <v>15727.608000000004</v>
      </c>
      <c r="D35" s="76">
        <f>SUM(D7:D34)</f>
        <v>54051.542000000009</v>
      </c>
      <c r="E35" s="78">
        <f>SUM(E7:E34)</f>
        <v>56195.679000000004</v>
      </c>
      <c r="F35" s="140">
        <f>E35*100/D35-100</f>
        <v>3.9668378008531135</v>
      </c>
    </row>
    <row r="36" spans="1:6" ht="15.6" customHeight="1">
      <c r="A36" s="73" t="s">
        <v>86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5" priority="2">
      <formula>MOD(ROW(),2)=0</formula>
    </cfRule>
  </conditionalFormatting>
  <conditionalFormatting sqref="F7:F35">
    <cfRule type="expression" dxfId="5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B4C78C-664F-4DFF-8A63-E1A80B9F1EC0}">
  <sheetPr codeName="Hoja13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2599</v>
      </c>
      <c r="C7" s="189">
        <v>2841</v>
      </c>
      <c r="D7" s="189">
        <v>17760</v>
      </c>
      <c r="E7" s="189">
        <v>22264</v>
      </c>
      <c r="F7" s="190">
        <v>25.36036036036036</v>
      </c>
      <c r="G7" s="37"/>
    </row>
    <row r="8" spans="1:14" ht="15.6" customHeight="1">
      <c r="A8" s="188" t="s">
        <v>11</v>
      </c>
      <c r="B8" s="189">
        <v>2453</v>
      </c>
      <c r="C8" s="189">
        <v>1098</v>
      </c>
      <c r="D8" s="189">
        <v>9608</v>
      </c>
      <c r="E8" s="189">
        <v>4376</v>
      </c>
      <c r="F8" s="190">
        <v>-54.454621149042467</v>
      </c>
      <c r="G8" s="6"/>
    </row>
    <row r="9" spans="1:14" ht="15.6" customHeight="1">
      <c r="A9" s="188" t="s">
        <v>8</v>
      </c>
      <c r="B9" s="189">
        <v>5627</v>
      </c>
      <c r="C9" s="189">
        <v>5963</v>
      </c>
      <c r="D9" s="189">
        <v>29597</v>
      </c>
      <c r="E9" s="189">
        <v>26217</v>
      </c>
      <c r="F9" s="190">
        <v>-11.420076359090441</v>
      </c>
      <c r="G9" s="6"/>
    </row>
    <row r="10" spans="1:14" ht="15.6" customHeight="1">
      <c r="A10" s="188" t="s">
        <v>10</v>
      </c>
      <c r="B10" s="189">
        <v>4728</v>
      </c>
      <c r="C10" s="189">
        <v>4226</v>
      </c>
      <c r="D10" s="189">
        <v>17231</v>
      </c>
      <c r="E10" s="189">
        <v>19210</v>
      </c>
      <c r="F10" s="190">
        <v>11.485114038651259</v>
      </c>
    </row>
    <row r="11" spans="1:14" ht="15.6" customHeight="1">
      <c r="A11" s="188" t="s">
        <v>9</v>
      </c>
      <c r="B11" s="189">
        <v>257891</v>
      </c>
      <c r="C11" s="189">
        <v>231699</v>
      </c>
      <c r="D11" s="189">
        <v>1510743</v>
      </c>
      <c r="E11" s="189">
        <v>1213370</v>
      </c>
      <c r="F11" s="190">
        <v>-19.683890641889452</v>
      </c>
    </row>
    <row r="12" spans="1:14" ht="15.6" customHeight="1">
      <c r="A12" s="188" t="s">
        <v>6</v>
      </c>
      <c r="B12" s="189">
        <v>12693</v>
      </c>
      <c r="C12" s="189">
        <v>12074</v>
      </c>
      <c r="D12" s="189">
        <v>45494</v>
      </c>
      <c r="E12" s="189">
        <v>46374</v>
      </c>
      <c r="F12" s="190">
        <v>1.9343210093638701</v>
      </c>
    </row>
    <row r="13" spans="1:14" ht="15.6" customHeight="1">
      <c r="A13" s="188" t="s">
        <v>175</v>
      </c>
      <c r="B13" s="189">
        <v>22329</v>
      </c>
      <c r="C13" s="189">
        <v>14395</v>
      </c>
      <c r="D13" s="189">
        <v>51472</v>
      </c>
      <c r="E13" s="189">
        <v>45360</v>
      </c>
      <c r="F13" s="190">
        <v>-11.87441715884364</v>
      </c>
    </row>
    <row r="14" spans="1:14" ht="15.6" customHeight="1">
      <c r="A14" s="188" t="s">
        <v>148</v>
      </c>
      <c r="B14" s="189">
        <v>184030</v>
      </c>
      <c r="C14" s="189">
        <v>152382</v>
      </c>
      <c r="D14" s="189">
        <v>667865</v>
      </c>
      <c r="E14" s="189">
        <v>672380</v>
      </c>
      <c r="F14" s="190">
        <v>0.67603482739775711</v>
      </c>
    </row>
    <row r="15" spans="1:14" ht="15.6" customHeight="1">
      <c r="A15" s="188" t="s">
        <v>145</v>
      </c>
      <c r="B15" s="189">
        <v>14313</v>
      </c>
      <c r="C15" s="189">
        <v>2572</v>
      </c>
      <c r="D15" s="189">
        <v>58523</v>
      </c>
      <c r="E15" s="189">
        <v>10066</v>
      </c>
      <c r="F15" s="190">
        <v>-82.799924815884353</v>
      </c>
    </row>
    <row r="16" spans="1:14" ht="15.6" customHeight="1">
      <c r="A16" s="188" t="s">
        <v>144</v>
      </c>
      <c r="B16" s="189">
        <v>17915</v>
      </c>
      <c r="C16" s="189">
        <v>16077</v>
      </c>
      <c r="D16" s="189">
        <v>78776</v>
      </c>
      <c r="E16" s="189">
        <v>96356</v>
      </c>
      <c r="F16" s="190">
        <v>22.316441555803792</v>
      </c>
      <c r="G16" s="1"/>
    </row>
    <row r="17" spans="1:7" ht="15.6" customHeight="1">
      <c r="A17" s="188" t="s">
        <v>150</v>
      </c>
      <c r="B17" s="189">
        <v>2494</v>
      </c>
      <c r="C17" s="189">
        <v>2136</v>
      </c>
      <c r="D17" s="189">
        <v>11954</v>
      </c>
      <c r="E17" s="189">
        <v>7638</v>
      </c>
      <c r="F17" s="190">
        <v>-36.105069432825829</v>
      </c>
      <c r="G17" s="2"/>
    </row>
    <row r="18" spans="1:7" ht="15.6" customHeight="1">
      <c r="A18" s="188" t="s">
        <v>147</v>
      </c>
      <c r="B18" s="189">
        <v>43674</v>
      </c>
      <c r="C18" s="189">
        <v>75197</v>
      </c>
      <c r="D18" s="189">
        <v>199718</v>
      </c>
      <c r="E18" s="189">
        <v>313009</v>
      </c>
      <c r="F18" s="190">
        <v>56.725482930932628</v>
      </c>
    </row>
    <row r="19" spans="1:7" ht="15.6" customHeight="1">
      <c r="A19" s="188" t="s">
        <v>143</v>
      </c>
      <c r="B19" s="189">
        <v>1494</v>
      </c>
      <c r="C19" s="189">
        <v>1238</v>
      </c>
      <c r="D19" s="189">
        <v>5537</v>
      </c>
      <c r="E19" s="189">
        <v>5773</v>
      </c>
      <c r="F19" s="190">
        <v>4.2622358677984522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12633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17281</v>
      </c>
      <c r="C21" s="189">
        <v>4862</v>
      </c>
      <c r="D21" s="189">
        <v>61545</v>
      </c>
      <c r="E21" s="189">
        <v>49633</v>
      </c>
      <c r="F21" s="190">
        <v>-19.35494353724917</v>
      </c>
    </row>
    <row r="22" spans="1:7" ht="15.6" customHeight="1">
      <c r="A22" s="188" t="s">
        <v>146</v>
      </c>
      <c r="B22" s="189">
        <v>297513</v>
      </c>
      <c r="C22" s="189">
        <v>251399</v>
      </c>
      <c r="D22" s="189">
        <v>1273230</v>
      </c>
      <c r="E22" s="189">
        <v>1285223</v>
      </c>
      <c r="F22" s="190">
        <v>0.94193507850113178</v>
      </c>
    </row>
    <row r="23" spans="1:7" ht="15.6" customHeight="1">
      <c r="A23" s="188" t="s">
        <v>165</v>
      </c>
      <c r="B23" s="189">
        <v>5723</v>
      </c>
      <c r="C23" s="189">
        <v>5188</v>
      </c>
      <c r="D23" s="189">
        <v>30762</v>
      </c>
      <c r="E23" s="189">
        <v>27782</v>
      </c>
      <c r="F23" s="190">
        <v>-9.6872765099798386</v>
      </c>
    </row>
    <row r="24" spans="1:7" ht="15.6" customHeight="1">
      <c r="A24" s="188" t="s">
        <v>141</v>
      </c>
      <c r="B24" s="189">
        <v>2924</v>
      </c>
      <c r="C24" s="189">
        <v>3281</v>
      </c>
      <c r="D24" s="189">
        <v>10630</v>
      </c>
      <c r="E24" s="189">
        <v>11129</v>
      </c>
      <c r="F24" s="190">
        <v>4.6942615239887147</v>
      </c>
    </row>
    <row r="25" spans="1:7" ht="15.6" customHeight="1">
      <c r="A25" s="188" t="s">
        <v>140</v>
      </c>
      <c r="B25" s="189">
        <v>0</v>
      </c>
      <c r="C25" s="189">
        <v>104</v>
      </c>
      <c r="D25" s="189">
        <v>1789</v>
      </c>
      <c r="E25" s="189">
        <v>768</v>
      </c>
      <c r="F25" s="190">
        <v>-57.070989379541643</v>
      </c>
    </row>
    <row r="26" spans="1:7" ht="15.6" customHeight="1">
      <c r="A26" s="188" t="s">
        <v>152</v>
      </c>
      <c r="B26" s="189">
        <v>2211</v>
      </c>
      <c r="C26" s="189">
        <v>2643</v>
      </c>
      <c r="D26" s="189">
        <v>9690</v>
      </c>
      <c r="E26" s="189">
        <v>9384</v>
      </c>
      <c r="F26" s="190">
        <v>-3.1578947368421089</v>
      </c>
    </row>
    <row r="27" spans="1:7" ht="15.6" customHeight="1">
      <c r="A27" s="188" t="s">
        <v>173</v>
      </c>
      <c r="B27" s="189">
        <v>1771</v>
      </c>
      <c r="C27" s="189">
        <v>2530</v>
      </c>
      <c r="D27" s="189">
        <v>11340</v>
      </c>
      <c r="E27" s="189">
        <v>14097</v>
      </c>
      <c r="F27" s="190">
        <v>24.312169312169321</v>
      </c>
    </row>
    <row r="28" spans="1:7" ht="15.6" customHeight="1">
      <c r="A28" s="188" t="s">
        <v>177</v>
      </c>
      <c r="B28" s="189">
        <v>55110</v>
      </c>
      <c r="C28" s="189">
        <v>62864</v>
      </c>
      <c r="D28" s="189">
        <v>405603</v>
      </c>
      <c r="E28" s="189">
        <v>353626</v>
      </c>
      <c r="F28" s="190">
        <v>-12.814747425438171</v>
      </c>
    </row>
    <row r="29" spans="1:7" ht="15.6" customHeight="1">
      <c r="A29" s="188" t="s">
        <v>178</v>
      </c>
      <c r="B29" s="189">
        <v>4912</v>
      </c>
      <c r="C29" s="189">
        <v>4051</v>
      </c>
      <c r="D29" s="189">
        <v>23107</v>
      </c>
      <c r="E29" s="189">
        <v>22310</v>
      </c>
      <c r="F29" s="190">
        <v>-3.449171246808334</v>
      </c>
    </row>
    <row r="30" spans="1:7" ht="15.6" customHeight="1">
      <c r="A30" s="188" t="s">
        <v>179</v>
      </c>
      <c r="B30" s="189">
        <v>2455</v>
      </c>
      <c r="C30" s="189">
        <v>3480</v>
      </c>
      <c r="D30" s="189">
        <v>13298</v>
      </c>
      <c r="E30" s="189">
        <v>16016</v>
      </c>
      <c r="F30" s="190">
        <v>20.43916378402767</v>
      </c>
    </row>
    <row r="31" spans="1:7" ht="15.6" customHeight="1">
      <c r="A31" s="188" t="s">
        <v>180</v>
      </c>
      <c r="B31" s="189">
        <v>8872</v>
      </c>
      <c r="C31" s="189">
        <v>10073</v>
      </c>
      <c r="D31" s="189">
        <v>45211</v>
      </c>
      <c r="E31" s="189">
        <v>44031</v>
      </c>
      <c r="F31" s="190">
        <v>-2.609984295857203</v>
      </c>
    </row>
    <row r="32" spans="1:7" ht="15.6" customHeight="1">
      <c r="A32" s="188" t="s">
        <v>181</v>
      </c>
      <c r="B32" s="189">
        <v>46420</v>
      </c>
      <c r="C32" s="189">
        <v>46331</v>
      </c>
      <c r="D32" s="189">
        <v>256185</v>
      </c>
      <c r="E32" s="189">
        <v>207517</v>
      </c>
      <c r="F32" s="190">
        <v>-18.9972090481488</v>
      </c>
    </row>
    <row r="33" spans="1:6" ht="15.6" customHeight="1">
      <c r="A33" s="188" t="s">
        <v>182</v>
      </c>
      <c r="B33" s="189">
        <v>15891</v>
      </c>
      <c r="C33" s="189">
        <v>13058</v>
      </c>
      <c r="D33" s="189">
        <v>49848</v>
      </c>
      <c r="E33" s="189">
        <v>49701</v>
      </c>
      <c r="F33" s="190">
        <v>-0.29489648531536261</v>
      </c>
    </row>
    <row r="34" spans="1:6" ht="15.6" customHeight="1">
      <c r="A34" s="188" t="s">
        <v>183</v>
      </c>
      <c r="B34" s="189">
        <v>733</v>
      </c>
      <c r="C34" s="189">
        <v>185</v>
      </c>
      <c r="D34" s="189">
        <v>4178</v>
      </c>
      <c r="E34" s="189">
        <v>2618</v>
      </c>
      <c r="F34" s="190">
        <v>-37.338439444710389</v>
      </c>
    </row>
    <row r="35" spans="1:6" ht="15.6" customHeight="1">
      <c r="A35" s="156" t="s">
        <v>153</v>
      </c>
      <c r="B35" s="76">
        <f>SUM(B7:B34)</f>
        <v>1034056</v>
      </c>
      <c r="C35" s="77">
        <f>SUM(C7:C34)</f>
        <v>931947</v>
      </c>
      <c r="D35" s="178">
        <f>SUM(D7:D34)</f>
        <v>4913327</v>
      </c>
      <c r="E35" s="178">
        <f>SUM(E7:E34)</f>
        <v>4576228</v>
      </c>
      <c r="F35" s="140">
        <f>E35*100/D35-100</f>
        <v>-6.8609111504282083</v>
      </c>
    </row>
    <row r="36" spans="1:6" ht="15.6" customHeight="1">
      <c r="A36" s="73" t="s">
        <v>160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53" priority="2">
      <formula>MOD(ROW(),2)=0</formula>
    </cfRule>
  </conditionalFormatting>
  <conditionalFormatting sqref="F7:F35">
    <cfRule type="expression" dxfId="5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84E82A-22A1-4E54-A6D1-8E9E1A9AF50C}">
  <sheetPr codeName="Hoja14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62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1792</v>
      </c>
      <c r="C7" s="189">
        <v>1962</v>
      </c>
      <c r="D7" s="189">
        <v>9462</v>
      </c>
      <c r="E7" s="189">
        <v>11089</v>
      </c>
      <c r="F7" s="190">
        <v>17.195096174170359</v>
      </c>
      <c r="G7" s="37"/>
    </row>
    <row r="8" spans="1:14" ht="15.6" customHeight="1">
      <c r="A8" s="188" t="s">
        <v>11</v>
      </c>
      <c r="B8" s="189">
        <v>78</v>
      </c>
      <c r="C8" s="189">
        <v>134</v>
      </c>
      <c r="D8" s="189">
        <v>495</v>
      </c>
      <c r="E8" s="189">
        <v>642</v>
      </c>
      <c r="F8" s="190">
        <v>29.696969696969688</v>
      </c>
      <c r="G8" s="6"/>
    </row>
    <row r="9" spans="1:14" ht="15.6" customHeight="1">
      <c r="A9" s="188" t="s">
        <v>8</v>
      </c>
      <c r="B9" s="189">
        <v>3000</v>
      </c>
      <c r="C9" s="189">
        <v>2646</v>
      </c>
      <c r="D9" s="189">
        <v>13364</v>
      </c>
      <c r="E9" s="189">
        <v>10249</v>
      </c>
      <c r="F9" s="190">
        <v>-23.30888955402574</v>
      </c>
      <c r="G9" s="6"/>
    </row>
    <row r="10" spans="1:14" ht="15.6" customHeight="1">
      <c r="A10" s="188" t="s">
        <v>10</v>
      </c>
      <c r="B10" s="189">
        <v>1496</v>
      </c>
      <c r="C10" s="189">
        <v>824</v>
      </c>
      <c r="D10" s="189">
        <v>5645</v>
      </c>
      <c r="E10" s="189">
        <v>5303</v>
      </c>
      <c r="F10" s="190">
        <v>-6.0584588131089419</v>
      </c>
    </row>
    <row r="11" spans="1:14" ht="15.6" customHeight="1">
      <c r="A11" s="188" t="s">
        <v>9</v>
      </c>
      <c r="B11" s="189">
        <v>245989</v>
      </c>
      <c r="C11" s="189">
        <v>220916</v>
      </c>
      <c r="D11" s="189">
        <v>1441751</v>
      </c>
      <c r="E11" s="189">
        <v>1161568</v>
      </c>
      <c r="F11" s="190">
        <v>-19.43352215465778</v>
      </c>
    </row>
    <row r="12" spans="1:14" ht="15.6" customHeight="1">
      <c r="A12" s="188" t="s">
        <v>6</v>
      </c>
      <c r="B12" s="189">
        <v>1901</v>
      </c>
      <c r="C12" s="189">
        <v>3310</v>
      </c>
      <c r="D12" s="189">
        <v>12789</v>
      </c>
      <c r="E12" s="189">
        <v>11201</v>
      </c>
      <c r="F12" s="190">
        <v>-12.41692079130503</v>
      </c>
    </row>
    <row r="13" spans="1:14" ht="15.6" customHeight="1">
      <c r="A13" s="188" t="s">
        <v>175</v>
      </c>
      <c r="B13" s="189">
        <v>32</v>
      </c>
      <c r="C13" s="189">
        <v>12</v>
      </c>
      <c r="D13" s="189">
        <v>476</v>
      </c>
      <c r="E13" s="189">
        <v>74</v>
      </c>
      <c r="F13" s="190">
        <v>-84.453781512605048</v>
      </c>
    </row>
    <row r="14" spans="1:14" ht="15.6" customHeight="1">
      <c r="A14" s="188" t="s">
        <v>148</v>
      </c>
      <c r="B14" s="189">
        <v>155798</v>
      </c>
      <c r="C14" s="189">
        <v>116560</v>
      </c>
      <c r="D14" s="189">
        <v>574046</v>
      </c>
      <c r="E14" s="189">
        <v>544239</v>
      </c>
      <c r="F14" s="190">
        <v>-5.1924410238900691</v>
      </c>
    </row>
    <row r="15" spans="1:14" ht="15.6" customHeight="1">
      <c r="A15" s="188" t="s">
        <v>145</v>
      </c>
      <c r="B15" s="189">
        <v>7586</v>
      </c>
      <c r="C15" s="189">
        <v>2218</v>
      </c>
      <c r="D15" s="189">
        <v>30790</v>
      </c>
      <c r="E15" s="189">
        <v>8536</v>
      </c>
      <c r="F15" s="190">
        <v>-72.276713218577456</v>
      </c>
    </row>
    <row r="16" spans="1:14" ht="15.6" customHeight="1">
      <c r="A16" s="188" t="s">
        <v>144</v>
      </c>
      <c r="B16" s="189">
        <v>1001</v>
      </c>
      <c r="C16" s="189">
        <v>3838</v>
      </c>
      <c r="D16" s="189">
        <v>3636</v>
      </c>
      <c r="E16" s="189">
        <v>12127</v>
      </c>
      <c r="F16" s="190">
        <v>233.52585258525849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41960</v>
      </c>
      <c r="C18" s="189">
        <v>71184</v>
      </c>
      <c r="D18" s="189">
        <v>190407</v>
      </c>
      <c r="E18" s="189">
        <v>297832</v>
      </c>
      <c r="F18" s="190">
        <v>56.418619063374763</v>
      </c>
    </row>
    <row r="19" spans="1:7" ht="15.6" customHeight="1">
      <c r="A19" s="188" t="s">
        <v>143</v>
      </c>
      <c r="B19" s="189">
        <v>944</v>
      </c>
      <c r="C19" s="189">
        <v>464</v>
      </c>
      <c r="D19" s="189">
        <v>3097</v>
      </c>
      <c r="E19" s="189">
        <v>2888</v>
      </c>
      <c r="F19" s="190">
        <v>-6.74846625766871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12633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14739</v>
      </c>
      <c r="C21" s="189">
        <v>3142</v>
      </c>
      <c r="D21" s="189">
        <v>50525</v>
      </c>
      <c r="E21" s="189">
        <v>40637</v>
      </c>
      <c r="F21" s="190">
        <v>-19.57050964868877</v>
      </c>
    </row>
    <row r="22" spans="1:7" ht="15.6" customHeight="1">
      <c r="A22" s="188" t="s">
        <v>146</v>
      </c>
      <c r="B22" s="189">
        <v>282447</v>
      </c>
      <c r="C22" s="189">
        <v>232686</v>
      </c>
      <c r="D22" s="189">
        <v>1155103</v>
      </c>
      <c r="E22" s="189">
        <v>1160694</v>
      </c>
      <c r="F22" s="190">
        <v>0.48402609983698142</v>
      </c>
    </row>
    <row r="23" spans="1:7" ht="15.6" customHeight="1">
      <c r="A23" s="188" t="s">
        <v>165</v>
      </c>
      <c r="B23" s="189">
        <v>2743</v>
      </c>
      <c r="C23" s="189">
        <v>1254</v>
      </c>
      <c r="D23" s="189">
        <v>13681</v>
      </c>
      <c r="E23" s="189">
        <v>13368</v>
      </c>
      <c r="F23" s="190">
        <v>-2.287844455814636</v>
      </c>
    </row>
    <row r="24" spans="1:7" ht="15.6" customHeight="1">
      <c r="A24" s="188" t="s">
        <v>141</v>
      </c>
      <c r="B24" s="189">
        <v>1332</v>
      </c>
      <c r="C24" s="189">
        <v>1863</v>
      </c>
      <c r="D24" s="189">
        <v>5800</v>
      </c>
      <c r="E24" s="189">
        <v>7598</v>
      </c>
      <c r="F24" s="190">
        <v>31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987</v>
      </c>
      <c r="C26" s="189">
        <v>1665</v>
      </c>
      <c r="D26" s="189">
        <v>5562</v>
      </c>
      <c r="E26" s="189">
        <v>6124</v>
      </c>
      <c r="F26" s="190">
        <v>10.10427903631788</v>
      </c>
    </row>
    <row r="27" spans="1:7" ht="15.6" customHeight="1">
      <c r="A27" s="188" t="s">
        <v>173</v>
      </c>
      <c r="B27" s="189">
        <v>553</v>
      </c>
      <c r="C27" s="189">
        <v>848</v>
      </c>
      <c r="D27" s="189">
        <v>4476</v>
      </c>
      <c r="E27" s="189">
        <v>4325</v>
      </c>
      <c r="F27" s="190">
        <v>-3.373547810545134</v>
      </c>
    </row>
    <row r="28" spans="1:7" ht="15.6" customHeight="1">
      <c r="A28" s="188" t="s">
        <v>177</v>
      </c>
      <c r="B28" s="189">
        <v>49818</v>
      </c>
      <c r="C28" s="189">
        <v>59613</v>
      </c>
      <c r="D28" s="189">
        <v>335295</v>
      </c>
      <c r="E28" s="189">
        <v>290581</v>
      </c>
      <c r="F28" s="190">
        <v>-13.335719291966781</v>
      </c>
    </row>
    <row r="29" spans="1:7" ht="15.6" customHeight="1">
      <c r="A29" s="188" t="s">
        <v>178</v>
      </c>
      <c r="B29" s="189">
        <v>2588</v>
      </c>
      <c r="C29" s="189">
        <v>2902</v>
      </c>
      <c r="D29" s="189">
        <v>15425</v>
      </c>
      <c r="E29" s="189">
        <v>13714</v>
      </c>
      <c r="F29" s="190">
        <v>-11.092382495948129</v>
      </c>
    </row>
    <row r="30" spans="1:7" ht="15.6" customHeight="1">
      <c r="A30" s="188" t="s">
        <v>179</v>
      </c>
      <c r="B30" s="189">
        <v>1058</v>
      </c>
      <c r="C30" s="189">
        <v>1157</v>
      </c>
      <c r="D30" s="189">
        <v>6883</v>
      </c>
      <c r="E30" s="189">
        <v>7048</v>
      </c>
      <c r="F30" s="190">
        <v>2.397210518669183</v>
      </c>
    </row>
    <row r="31" spans="1:7" ht="15.6" customHeight="1">
      <c r="A31" s="188" t="s">
        <v>180</v>
      </c>
      <c r="B31" s="189">
        <v>1840</v>
      </c>
      <c r="C31" s="189">
        <v>3597</v>
      </c>
      <c r="D31" s="189">
        <v>16531</v>
      </c>
      <c r="E31" s="189">
        <v>16516</v>
      </c>
      <c r="F31" s="190">
        <v>-9.0738612304150479E-2</v>
      </c>
    </row>
    <row r="32" spans="1:7" ht="15.6" customHeight="1">
      <c r="A32" s="188" t="s">
        <v>181</v>
      </c>
      <c r="B32" s="189">
        <v>39636</v>
      </c>
      <c r="C32" s="189">
        <v>38765</v>
      </c>
      <c r="D32" s="189">
        <v>230335</v>
      </c>
      <c r="E32" s="189">
        <v>167155</v>
      </c>
      <c r="F32" s="190">
        <v>-27.429613389193999</v>
      </c>
    </row>
    <row r="33" spans="1:6" ht="15.6" customHeight="1">
      <c r="A33" s="188" t="s">
        <v>182</v>
      </c>
      <c r="B33" s="189">
        <v>11094</v>
      </c>
      <c r="C33" s="189">
        <v>8303</v>
      </c>
      <c r="D33" s="189">
        <v>27091</v>
      </c>
      <c r="E33" s="189">
        <v>27118</v>
      </c>
      <c r="F33" s="190">
        <v>9.96640950869363E-2</v>
      </c>
    </row>
    <row r="34" spans="1:6" ht="15.6" customHeight="1">
      <c r="A34" s="188" t="s">
        <v>183</v>
      </c>
      <c r="B34" s="189">
        <v>261</v>
      </c>
      <c r="C34" s="189">
        <v>69</v>
      </c>
      <c r="D34" s="189">
        <v>1336</v>
      </c>
      <c r="E34" s="189">
        <v>922</v>
      </c>
      <c r="F34" s="190">
        <v>-30.988023952095801</v>
      </c>
    </row>
    <row r="35" spans="1:6" ht="15.6" customHeight="1">
      <c r="A35" s="156" t="s">
        <v>153</v>
      </c>
      <c r="B35" s="76">
        <f>SUM(B7:B34)</f>
        <v>870673</v>
      </c>
      <c r="C35" s="77">
        <f>SUM(C7:C34)</f>
        <v>779932</v>
      </c>
      <c r="D35" s="76">
        <f>SUM(D7:D34)</f>
        <v>4166634</v>
      </c>
      <c r="E35" s="78">
        <f>SUM(E7:E34)</f>
        <v>3821548</v>
      </c>
      <c r="F35" s="140">
        <f>E35*100/D35-100</f>
        <v>-8.2821289318908242</v>
      </c>
    </row>
    <row r="36" spans="1:6" ht="15.6" customHeight="1">
      <c r="A36" s="73" t="s">
        <v>82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51" priority="2">
      <formula>MOD(ROW(),2)=0</formula>
    </cfRule>
  </conditionalFormatting>
  <conditionalFormatting sqref="F7:F35">
    <cfRule type="expression" dxfId="5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10C63E-F688-4965-B5D1-A83D997CC670}">
  <sheetPr codeName="Hoja15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0</v>
      </c>
      <c r="C8" s="189">
        <v>0</v>
      </c>
      <c r="D8" s="189">
        <v>0</v>
      </c>
      <c r="E8" s="189">
        <v>0</v>
      </c>
      <c r="F8" s="190" t="s">
        <v>151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14700</v>
      </c>
      <c r="F10" s="190" t="s">
        <v>151</v>
      </c>
    </row>
    <row r="11" spans="1:14" ht="15.6" customHeight="1">
      <c r="A11" s="188" t="s">
        <v>9</v>
      </c>
      <c r="B11" s="189">
        <v>248498</v>
      </c>
      <c r="C11" s="189">
        <v>260405</v>
      </c>
      <c r="D11" s="189">
        <v>1521093</v>
      </c>
      <c r="E11" s="189">
        <v>1354770</v>
      </c>
      <c r="F11" s="190">
        <v>-10.93443990604125</v>
      </c>
    </row>
    <row r="12" spans="1:14" ht="15.6" customHeight="1">
      <c r="A12" s="188" t="s">
        <v>6</v>
      </c>
      <c r="B12" s="189">
        <v>0</v>
      </c>
      <c r="C12" s="189">
        <v>0</v>
      </c>
      <c r="D12" s="189">
        <v>0</v>
      </c>
      <c r="E12" s="189">
        <v>0</v>
      </c>
      <c r="F12" s="190" t="s">
        <v>151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0</v>
      </c>
      <c r="E13" s="189">
        <v>0</v>
      </c>
      <c r="F13" s="190" t="s">
        <v>151</v>
      </c>
    </row>
    <row r="14" spans="1:14" ht="15.6" customHeight="1">
      <c r="A14" s="188" t="s">
        <v>148</v>
      </c>
      <c r="B14" s="189">
        <v>0</v>
      </c>
      <c r="C14" s="189">
        <v>0</v>
      </c>
      <c r="D14" s="189">
        <v>0</v>
      </c>
      <c r="E14" s="189">
        <v>0</v>
      </c>
      <c r="F14" s="190" t="s">
        <v>151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0</v>
      </c>
      <c r="C19" s="189">
        <v>4994</v>
      </c>
      <c r="D19" s="189">
        <v>0</v>
      </c>
      <c r="E19" s="189">
        <v>4994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6000</v>
      </c>
      <c r="C21" s="189">
        <v>13200</v>
      </c>
      <c r="D21" s="189">
        <v>26212</v>
      </c>
      <c r="E21" s="189">
        <v>66326</v>
      </c>
      <c r="F21" s="190">
        <v>153.03677704867999</v>
      </c>
    </row>
    <row r="22" spans="1:7" ht="15.6" customHeight="1">
      <c r="A22" s="188" t="s">
        <v>146</v>
      </c>
      <c r="B22" s="189">
        <v>16</v>
      </c>
      <c r="C22" s="189">
        <v>0</v>
      </c>
      <c r="D22" s="189">
        <v>28</v>
      </c>
      <c r="E22" s="189">
        <v>0</v>
      </c>
      <c r="F22" s="190">
        <v>-100</v>
      </c>
    </row>
    <row r="23" spans="1:7" ht="15.6" customHeight="1">
      <c r="A23" s="188" t="s">
        <v>165</v>
      </c>
      <c r="B23" s="189">
        <v>0</v>
      </c>
      <c r="C23" s="189">
        <v>0</v>
      </c>
      <c r="D23" s="189">
        <v>0</v>
      </c>
      <c r="E23" s="189">
        <v>0</v>
      </c>
      <c r="F23" s="190" t="s">
        <v>151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132</v>
      </c>
      <c r="C28" s="189">
        <v>175</v>
      </c>
      <c r="D28" s="189">
        <v>746</v>
      </c>
      <c r="E28" s="189">
        <v>1554</v>
      </c>
      <c r="F28" s="190">
        <v>108.3109919571046</v>
      </c>
    </row>
    <row r="29" spans="1:7" ht="15.6" customHeight="1">
      <c r="A29" s="188" t="s">
        <v>178</v>
      </c>
      <c r="B29" s="189">
        <v>0</v>
      </c>
      <c r="C29" s="189">
        <v>0</v>
      </c>
      <c r="D29" s="189">
        <v>0</v>
      </c>
      <c r="E29" s="189">
        <v>0</v>
      </c>
      <c r="F29" s="190" t="s">
        <v>151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51028</v>
      </c>
      <c r="C31" s="189">
        <v>0</v>
      </c>
      <c r="D31" s="189">
        <v>53128</v>
      </c>
      <c r="E31" s="189">
        <v>67695</v>
      </c>
      <c r="F31" s="190">
        <v>27.418686944737232</v>
      </c>
    </row>
    <row r="32" spans="1:7" ht="15.6" customHeight="1">
      <c r="A32" s="188" t="s">
        <v>181</v>
      </c>
      <c r="B32" s="189">
        <v>0</v>
      </c>
      <c r="C32" s="189">
        <v>0</v>
      </c>
      <c r="D32" s="189">
        <v>0</v>
      </c>
      <c r="E32" s="189">
        <v>0</v>
      </c>
      <c r="F32" s="190" t="s">
        <v>151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84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305674</v>
      </c>
      <c r="C35" s="77">
        <f>SUM(C7:C34)</f>
        <v>278774</v>
      </c>
      <c r="D35" s="178">
        <f>SUM(D7:D34)</f>
        <v>1601207</v>
      </c>
      <c r="E35" s="178">
        <f>SUM(E7:E34)</f>
        <v>1510123</v>
      </c>
      <c r="F35" s="140">
        <f>E35*100/D35-100</f>
        <v>-5.6884587689161918</v>
      </c>
    </row>
    <row r="36" spans="1:6" ht="15.6" customHeight="1">
      <c r="A36" s="73" t="s">
        <v>52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9" priority="2">
      <formula>MOD(ROW(),2)=0</formula>
    </cfRule>
  </conditionalFormatting>
  <conditionalFormatting sqref="F7:F35">
    <cfRule type="expression" dxfId="4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33ECD7-BC8A-41A9-93E8-F7925AC70C1F}">
  <sheetPr codeName="Hoja16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80960</v>
      </c>
      <c r="C7" s="189">
        <v>16855</v>
      </c>
      <c r="D7" s="189">
        <v>236259</v>
      </c>
      <c r="E7" s="189">
        <v>148908</v>
      </c>
      <c r="F7" s="190">
        <v>-36.972559775500613</v>
      </c>
      <c r="G7" s="13"/>
    </row>
    <row r="8" spans="1:14" ht="15.6" customHeight="1">
      <c r="A8" s="188" t="s">
        <v>11</v>
      </c>
      <c r="B8" s="189">
        <v>4342</v>
      </c>
      <c r="C8" s="189">
        <v>0</v>
      </c>
      <c r="D8" s="189">
        <v>9021</v>
      </c>
      <c r="E8" s="189">
        <v>7765</v>
      </c>
      <c r="F8" s="190">
        <v>-13.923068395964981</v>
      </c>
      <c r="G8" s="6"/>
    </row>
    <row r="9" spans="1:14" ht="15.6" customHeight="1">
      <c r="A9" s="188" t="s">
        <v>8</v>
      </c>
      <c r="B9" s="189">
        <v>1538</v>
      </c>
      <c r="C9" s="189">
        <v>75</v>
      </c>
      <c r="D9" s="189">
        <v>1538</v>
      </c>
      <c r="E9" s="189">
        <v>197</v>
      </c>
      <c r="F9" s="190">
        <v>-87.191157347204154</v>
      </c>
      <c r="G9" s="6"/>
    </row>
    <row r="10" spans="1:14" ht="15.6" customHeight="1">
      <c r="A10" s="188" t="s">
        <v>10</v>
      </c>
      <c r="B10" s="189">
        <v>0</v>
      </c>
      <c r="C10" s="189">
        <v>10210</v>
      </c>
      <c r="D10" s="189">
        <v>0</v>
      </c>
      <c r="E10" s="189">
        <v>10210</v>
      </c>
      <c r="F10" s="190" t="s">
        <v>151</v>
      </c>
    </row>
    <row r="11" spans="1:14" ht="15.6" customHeight="1">
      <c r="A11" s="188" t="s">
        <v>9</v>
      </c>
      <c r="B11" s="189">
        <v>5666623</v>
      </c>
      <c r="C11" s="189">
        <v>5482332</v>
      </c>
      <c r="D11" s="189">
        <v>27358434</v>
      </c>
      <c r="E11" s="189">
        <v>25837686</v>
      </c>
      <c r="F11" s="190">
        <v>-5.5586076308315029</v>
      </c>
    </row>
    <row r="12" spans="1:14" ht="15.6" customHeight="1">
      <c r="A12" s="188" t="s">
        <v>6</v>
      </c>
      <c r="B12" s="189">
        <v>167821</v>
      </c>
      <c r="C12" s="189">
        <v>126802</v>
      </c>
      <c r="D12" s="189">
        <v>397200</v>
      </c>
      <c r="E12" s="189">
        <v>448288</v>
      </c>
      <c r="F12" s="190">
        <v>12.86203423967774</v>
      </c>
    </row>
    <row r="13" spans="1:14" ht="15.6" customHeight="1">
      <c r="A13" s="188" t="s">
        <v>175</v>
      </c>
      <c r="B13" s="189">
        <v>1340</v>
      </c>
      <c r="C13" s="189">
        <v>874</v>
      </c>
      <c r="D13" s="189">
        <v>5201</v>
      </c>
      <c r="E13" s="189">
        <v>5765</v>
      </c>
      <c r="F13" s="190">
        <v>10.84406844837531</v>
      </c>
    </row>
    <row r="14" spans="1:14" ht="15.6" customHeight="1">
      <c r="A14" s="188" t="s">
        <v>148</v>
      </c>
      <c r="B14" s="189">
        <v>2309244</v>
      </c>
      <c r="C14" s="189">
        <v>2220808</v>
      </c>
      <c r="D14" s="189">
        <v>11393307</v>
      </c>
      <c r="E14" s="189">
        <v>10055730</v>
      </c>
      <c r="F14" s="190">
        <v>-11.74002420895005</v>
      </c>
    </row>
    <row r="15" spans="1:14" ht="15.6" customHeight="1">
      <c r="A15" s="188" t="s">
        <v>145</v>
      </c>
      <c r="B15" s="189">
        <v>33721</v>
      </c>
      <c r="C15" s="189">
        <v>1700</v>
      </c>
      <c r="D15" s="189">
        <v>64414</v>
      </c>
      <c r="E15" s="189">
        <v>23601</v>
      </c>
      <c r="F15" s="190">
        <v>-63.36044959170367</v>
      </c>
    </row>
    <row r="16" spans="1:14" ht="15.6" customHeight="1">
      <c r="A16" s="188" t="s">
        <v>144</v>
      </c>
      <c r="B16" s="189">
        <v>3000</v>
      </c>
      <c r="C16" s="189">
        <v>0</v>
      </c>
      <c r="D16" s="189">
        <v>85631</v>
      </c>
      <c r="E16" s="189">
        <v>14617</v>
      </c>
      <c r="F16" s="190">
        <v>-82.930247223552215</v>
      </c>
      <c r="G16" s="1"/>
    </row>
    <row r="17" spans="1:7" ht="15.6" customHeight="1">
      <c r="A17" s="188" t="s">
        <v>150</v>
      </c>
      <c r="B17" s="189">
        <v>5084</v>
      </c>
      <c r="C17" s="189">
        <v>2385</v>
      </c>
      <c r="D17" s="189">
        <v>14961</v>
      </c>
      <c r="E17" s="189">
        <v>62031</v>
      </c>
      <c r="F17" s="190">
        <v>314.6180068177261</v>
      </c>
      <c r="G17" s="2"/>
    </row>
    <row r="18" spans="1:7" ht="15.6" customHeight="1">
      <c r="A18" s="188" t="s">
        <v>147</v>
      </c>
      <c r="B18" s="189">
        <v>986</v>
      </c>
      <c r="C18" s="189">
        <v>0</v>
      </c>
      <c r="D18" s="189">
        <v>986</v>
      </c>
      <c r="E18" s="189">
        <v>0</v>
      </c>
      <c r="F18" s="190">
        <v>-100</v>
      </c>
    </row>
    <row r="19" spans="1:7" ht="15.6" customHeight="1">
      <c r="A19" s="188" t="s">
        <v>143</v>
      </c>
      <c r="B19" s="189">
        <v>2309</v>
      </c>
      <c r="C19" s="189">
        <v>19225</v>
      </c>
      <c r="D19" s="189">
        <v>334848</v>
      </c>
      <c r="E19" s="189">
        <v>140445</v>
      </c>
      <c r="F19" s="190">
        <v>-58.057088589449528</v>
      </c>
    </row>
    <row r="20" spans="1:7" ht="15.6" customHeight="1">
      <c r="A20" s="188" t="s">
        <v>142</v>
      </c>
      <c r="B20" s="189">
        <v>20417</v>
      </c>
      <c r="C20" s="189">
        <v>41667</v>
      </c>
      <c r="D20" s="189">
        <v>651734</v>
      </c>
      <c r="E20" s="189">
        <v>305623</v>
      </c>
      <c r="F20" s="190">
        <v>-53.106175218724204</v>
      </c>
    </row>
    <row r="21" spans="1:7" ht="15.6" customHeight="1">
      <c r="A21" s="188" t="s">
        <v>149</v>
      </c>
      <c r="B21" s="189">
        <v>182652</v>
      </c>
      <c r="C21" s="189">
        <v>325444</v>
      </c>
      <c r="D21" s="189">
        <v>1065498</v>
      </c>
      <c r="E21" s="189">
        <v>1044608</v>
      </c>
      <c r="F21" s="190">
        <v>-1.960585566561363</v>
      </c>
    </row>
    <row r="22" spans="1:7" ht="15.6" customHeight="1">
      <c r="A22" s="188" t="s">
        <v>146</v>
      </c>
      <c r="B22" s="189">
        <v>1235090</v>
      </c>
      <c r="C22" s="189">
        <v>1567262</v>
      </c>
      <c r="D22" s="189">
        <v>5656271</v>
      </c>
      <c r="E22" s="189">
        <v>6947657</v>
      </c>
      <c r="F22" s="190">
        <v>22.831048936658089</v>
      </c>
    </row>
    <row r="23" spans="1:7" ht="15.6" customHeight="1">
      <c r="A23" s="188" t="s">
        <v>165</v>
      </c>
      <c r="B23" s="189">
        <v>334215</v>
      </c>
      <c r="C23" s="189">
        <v>380670</v>
      </c>
      <c r="D23" s="189">
        <v>784774</v>
      </c>
      <c r="E23" s="189">
        <v>1472312</v>
      </c>
      <c r="F23" s="190">
        <v>87.609681258553422</v>
      </c>
    </row>
    <row r="24" spans="1:7" ht="15.6" customHeight="1">
      <c r="A24" s="188" t="s">
        <v>141</v>
      </c>
      <c r="B24" s="189">
        <v>0</v>
      </c>
      <c r="C24" s="189">
        <v>248</v>
      </c>
      <c r="D24" s="189">
        <v>732</v>
      </c>
      <c r="E24" s="189">
        <v>309</v>
      </c>
      <c r="F24" s="190">
        <v>-57.78688524590163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21701</v>
      </c>
      <c r="C26" s="189">
        <v>5884</v>
      </c>
      <c r="D26" s="189">
        <v>25320</v>
      </c>
      <c r="E26" s="189">
        <v>9646</v>
      </c>
      <c r="F26" s="190">
        <v>-61.903633491311219</v>
      </c>
    </row>
    <row r="27" spans="1:7" ht="15.6" customHeight="1">
      <c r="A27" s="188" t="s">
        <v>173</v>
      </c>
      <c r="B27" s="189">
        <v>2532</v>
      </c>
      <c r="C27" s="189">
        <v>3087</v>
      </c>
      <c r="D27" s="189">
        <v>14580</v>
      </c>
      <c r="E27" s="189">
        <v>13116</v>
      </c>
      <c r="F27" s="190">
        <v>-10.041152263374491</v>
      </c>
    </row>
    <row r="28" spans="1:7" ht="15.6" customHeight="1">
      <c r="A28" s="188" t="s">
        <v>177</v>
      </c>
      <c r="B28" s="189">
        <v>146088</v>
      </c>
      <c r="C28" s="189">
        <v>100778</v>
      </c>
      <c r="D28" s="189">
        <v>402110</v>
      </c>
      <c r="E28" s="189">
        <v>600106</v>
      </c>
      <c r="F28" s="190">
        <v>49.239262888264392</v>
      </c>
    </row>
    <row r="29" spans="1:7" ht="15.6" customHeight="1">
      <c r="A29" s="188" t="s">
        <v>178</v>
      </c>
      <c r="B29" s="189">
        <v>38529</v>
      </c>
      <c r="C29" s="189">
        <v>37113</v>
      </c>
      <c r="D29" s="189">
        <v>138707</v>
      </c>
      <c r="E29" s="189">
        <v>135555</v>
      </c>
      <c r="F29" s="190">
        <v>-2.2724159559358981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137633</v>
      </c>
      <c r="C31" s="189">
        <v>194085</v>
      </c>
      <c r="D31" s="189">
        <v>416623</v>
      </c>
      <c r="E31" s="189">
        <v>880954</v>
      </c>
      <c r="F31" s="190">
        <v>111.4511200773841</v>
      </c>
    </row>
    <row r="32" spans="1:7" ht="15.6" customHeight="1">
      <c r="A32" s="188" t="s">
        <v>181</v>
      </c>
      <c r="B32" s="189">
        <v>3351439</v>
      </c>
      <c r="C32" s="189">
        <v>3103649</v>
      </c>
      <c r="D32" s="189">
        <v>14495422</v>
      </c>
      <c r="E32" s="189">
        <v>13546336</v>
      </c>
      <c r="F32" s="190">
        <v>-6.5474878896247333</v>
      </c>
    </row>
    <row r="33" spans="1:6" ht="15.6" customHeight="1">
      <c r="A33" s="188" t="s">
        <v>182</v>
      </c>
      <c r="B33" s="189">
        <v>39462</v>
      </c>
      <c r="C33" s="189">
        <v>40593</v>
      </c>
      <c r="D33" s="189">
        <v>211843</v>
      </c>
      <c r="E33" s="189">
        <v>185841</v>
      </c>
      <c r="F33" s="190">
        <v>-12.274184183569909</v>
      </c>
    </row>
    <row r="34" spans="1:6" ht="15.6" customHeight="1">
      <c r="A34" s="188" t="s">
        <v>183</v>
      </c>
      <c r="B34" s="189">
        <v>50</v>
      </c>
      <c r="C34" s="189">
        <v>1577</v>
      </c>
      <c r="D34" s="189">
        <v>1750</v>
      </c>
      <c r="E34" s="189">
        <v>14017</v>
      </c>
      <c r="F34" s="190">
        <v>700.97142857142853</v>
      </c>
    </row>
    <row r="35" spans="1:6" ht="15.6" customHeight="1">
      <c r="A35" s="156" t="s">
        <v>153</v>
      </c>
      <c r="B35" s="76">
        <f>SUM(B7:B34)</f>
        <v>13786776</v>
      </c>
      <c r="C35" s="77">
        <f>SUM(C7:C34)</f>
        <v>13683323</v>
      </c>
      <c r="D35" s="178">
        <f>SUM(D7:D34)</f>
        <v>63767164</v>
      </c>
      <c r="E35" s="178">
        <f>SUM(E7:E34)</f>
        <v>61911323</v>
      </c>
      <c r="F35" s="177">
        <f>E35*100/D35-100</f>
        <v>-2.9103395597144583</v>
      </c>
    </row>
    <row r="36" spans="1:6" ht="15.6" customHeight="1">
      <c r="A36" s="73" t="s">
        <v>65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47" priority="2">
      <formula>MOD(ROW(),2)=0</formula>
    </cfRule>
  </conditionalFormatting>
  <conditionalFormatting sqref="F7:F35">
    <cfRule type="expression" dxfId="4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F9D556-AA07-4B37-8B18-14A0FA5B4F63}">
  <sheetPr codeName="Hoja17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4342</v>
      </c>
      <c r="C8" s="189">
        <v>0</v>
      </c>
      <c r="D8" s="189">
        <v>9021</v>
      </c>
      <c r="E8" s="189">
        <v>7765</v>
      </c>
      <c r="F8" s="190">
        <v>-13.923068395964981</v>
      </c>
      <c r="G8" s="6"/>
    </row>
    <row r="9" spans="1:14" ht="15.6" customHeight="1">
      <c r="A9" s="188" t="s">
        <v>8</v>
      </c>
      <c r="B9" s="189">
        <v>0</v>
      </c>
      <c r="C9" s="189">
        <v>75</v>
      </c>
      <c r="D9" s="189">
        <v>0</v>
      </c>
      <c r="E9" s="189">
        <v>197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4442832</v>
      </c>
      <c r="C11" s="189">
        <v>4353627</v>
      </c>
      <c r="D11" s="189">
        <v>21573809</v>
      </c>
      <c r="E11" s="189">
        <v>19681878</v>
      </c>
      <c r="F11" s="190">
        <v>-8.7695733284743511</v>
      </c>
    </row>
    <row r="12" spans="1:14" ht="15.6" customHeight="1">
      <c r="A12" s="188" t="s">
        <v>6</v>
      </c>
      <c r="B12" s="189">
        <v>20154</v>
      </c>
      <c r="C12" s="189">
        <v>19058</v>
      </c>
      <c r="D12" s="189">
        <v>91727</v>
      </c>
      <c r="E12" s="189">
        <v>91555</v>
      </c>
      <c r="F12" s="190">
        <v>-0.18751294602461141</v>
      </c>
    </row>
    <row r="13" spans="1:14" ht="15.6" customHeight="1">
      <c r="A13" s="188" t="s">
        <v>175</v>
      </c>
      <c r="B13" s="189">
        <v>6</v>
      </c>
      <c r="C13" s="189">
        <v>4</v>
      </c>
      <c r="D13" s="189">
        <v>6</v>
      </c>
      <c r="E13" s="189">
        <v>42</v>
      </c>
      <c r="F13" s="190">
        <v>600</v>
      </c>
    </row>
    <row r="14" spans="1:14" ht="15.6" customHeight="1">
      <c r="A14" s="188" t="s">
        <v>148</v>
      </c>
      <c r="B14" s="189">
        <v>1656891</v>
      </c>
      <c r="C14" s="189">
        <v>1225034</v>
      </c>
      <c r="D14" s="189">
        <v>8859041</v>
      </c>
      <c r="E14" s="189">
        <v>6673427</v>
      </c>
      <c r="F14" s="190">
        <v>-24.670999942318819</v>
      </c>
    </row>
    <row r="15" spans="1:14" ht="15.6" customHeight="1">
      <c r="A15" s="188" t="s">
        <v>145</v>
      </c>
      <c r="B15" s="189">
        <v>4909</v>
      </c>
      <c r="C15" s="189">
        <v>1700</v>
      </c>
      <c r="D15" s="189">
        <v>35602</v>
      </c>
      <c r="E15" s="189">
        <v>16323</v>
      </c>
      <c r="F15" s="190">
        <v>-54.151452165608667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3494</v>
      </c>
      <c r="F16" s="190" t="s">
        <v>151</v>
      </c>
      <c r="G16" s="1"/>
    </row>
    <row r="17" spans="1:7" ht="15.6" customHeight="1">
      <c r="A17" s="188" t="s">
        <v>150</v>
      </c>
      <c r="B17" s="189">
        <v>5084</v>
      </c>
      <c r="C17" s="189">
        <v>2385</v>
      </c>
      <c r="D17" s="189">
        <v>10961</v>
      </c>
      <c r="E17" s="189">
        <v>62031</v>
      </c>
      <c r="F17" s="190">
        <v>465.92464191223428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224</v>
      </c>
      <c r="C19" s="189">
        <v>4401</v>
      </c>
      <c r="D19" s="189">
        <v>897</v>
      </c>
      <c r="E19" s="189">
        <v>71582</v>
      </c>
      <c r="F19" s="190">
        <v>7880.1560758082496</v>
      </c>
    </row>
    <row r="20" spans="1:7" ht="15.6" customHeight="1">
      <c r="A20" s="188" t="s">
        <v>142</v>
      </c>
      <c r="B20" s="189">
        <v>60</v>
      </c>
      <c r="C20" s="189">
        <v>89</v>
      </c>
      <c r="D20" s="189">
        <v>71</v>
      </c>
      <c r="E20" s="189">
        <v>394</v>
      </c>
      <c r="F20" s="190">
        <v>454.92957746478868</v>
      </c>
    </row>
    <row r="21" spans="1:7" ht="15.6" customHeight="1">
      <c r="A21" s="188" t="s">
        <v>149</v>
      </c>
      <c r="B21" s="189">
        <v>18849</v>
      </c>
      <c r="C21" s="189">
        <v>69634</v>
      </c>
      <c r="D21" s="189">
        <v>87256</v>
      </c>
      <c r="E21" s="189">
        <v>133013</v>
      </c>
      <c r="F21" s="190">
        <v>52.439946823141099</v>
      </c>
    </row>
    <row r="22" spans="1:7" ht="15.6" customHeight="1">
      <c r="A22" s="188" t="s">
        <v>146</v>
      </c>
      <c r="B22" s="189">
        <v>972926</v>
      </c>
      <c r="C22" s="189">
        <v>985391</v>
      </c>
      <c r="D22" s="189">
        <v>4373361</v>
      </c>
      <c r="E22" s="189">
        <v>4488888</v>
      </c>
      <c r="F22" s="190">
        <v>2.6416067642255001</v>
      </c>
    </row>
    <row r="23" spans="1:7" ht="15.6" customHeight="1">
      <c r="A23" s="188" t="s">
        <v>165</v>
      </c>
      <c r="B23" s="189">
        <v>334215</v>
      </c>
      <c r="C23" s="189">
        <v>380328</v>
      </c>
      <c r="D23" s="189">
        <v>743044</v>
      </c>
      <c r="E23" s="189">
        <v>1459385</v>
      </c>
      <c r="F23" s="190">
        <v>96.406269346095257</v>
      </c>
    </row>
    <row r="24" spans="1:7" ht="15.6" customHeight="1">
      <c r="A24" s="188" t="s">
        <v>141</v>
      </c>
      <c r="B24" s="189">
        <v>0</v>
      </c>
      <c r="C24" s="189">
        <v>248</v>
      </c>
      <c r="D24" s="189">
        <v>192</v>
      </c>
      <c r="E24" s="189">
        <v>309</v>
      </c>
      <c r="F24" s="190">
        <v>60.9375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144722</v>
      </c>
      <c r="C28" s="189">
        <v>91682</v>
      </c>
      <c r="D28" s="189">
        <v>390023</v>
      </c>
      <c r="E28" s="189">
        <v>582726</v>
      </c>
      <c r="F28" s="190">
        <v>49.408111829302378</v>
      </c>
    </row>
    <row r="29" spans="1:7" ht="15.6" customHeight="1">
      <c r="A29" s="188" t="s">
        <v>178</v>
      </c>
      <c r="B29" s="189">
        <v>35572</v>
      </c>
      <c r="C29" s="189">
        <v>37113</v>
      </c>
      <c r="D29" s="189">
        <v>119491</v>
      </c>
      <c r="E29" s="189">
        <v>130395</v>
      </c>
      <c r="F29" s="190">
        <v>9.1253734590889621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635</v>
      </c>
      <c r="C31" s="189">
        <v>135</v>
      </c>
      <c r="D31" s="189">
        <v>635</v>
      </c>
      <c r="E31" s="189">
        <v>216</v>
      </c>
      <c r="F31" s="190">
        <v>-65.984251968503941</v>
      </c>
    </row>
    <row r="32" spans="1:7" ht="15.6" customHeight="1">
      <c r="A32" s="188" t="s">
        <v>181</v>
      </c>
      <c r="B32" s="189">
        <v>3305696</v>
      </c>
      <c r="C32" s="189">
        <v>3053243</v>
      </c>
      <c r="D32" s="189">
        <v>14292662</v>
      </c>
      <c r="E32" s="189">
        <v>13326757</v>
      </c>
      <c r="F32" s="190">
        <v>-6.7580482907942514</v>
      </c>
    </row>
    <row r="33" spans="1:6" ht="15.6" customHeight="1">
      <c r="A33" s="188" t="s">
        <v>182</v>
      </c>
      <c r="B33" s="189">
        <v>31270</v>
      </c>
      <c r="C33" s="189">
        <v>31484</v>
      </c>
      <c r="D33" s="189">
        <v>138481</v>
      </c>
      <c r="E33" s="189">
        <v>132695</v>
      </c>
      <c r="F33" s="190">
        <v>-4.178190509889447</v>
      </c>
    </row>
    <row r="34" spans="1:6" ht="15.6" customHeight="1">
      <c r="A34" s="188" t="s">
        <v>183</v>
      </c>
      <c r="B34" s="189">
        <v>50</v>
      </c>
      <c r="C34" s="189">
        <v>0</v>
      </c>
      <c r="D34" s="189">
        <v>1750</v>
      </c>
      <c r="E34" s="189">
        <v>28</v>
      </c>
      <c r="F34" s="190">
        <v>-98.4</v>
      </c>
    </row>
    <row r="35" spans="1:6" ht="15.6" customHeight="1">
      <c r="A35" s="156" t="s">
        <v>153</v>
      </c>
      <c r="B35" s="76">
        <f>SUM(B7:B34)</f>
        <v>10978437</v>
      </c>
      <c r="C35" s="77">
        <f>SUM(C7:C34)</f>
        <v>10255631</v>
      </c>
      <c r="D35" s="76">
        <f>SUM(D7:D34)</f>
        <v>50728030</v>
      </c>
      <c r="E35" s="78">
        <f>SUM(E7:E34)</f>
        <v>46863100</v>
      </c>
      <c r="F35" s="140">
        <f>E35*100/D35-100</f>
        <v>-7.6189238967095747</v>
      </c>
    </row>
    <row r="36" spans="1:6" ht="15.6" customHeight="1">
      <c r="A36" s="73" t="s">
        <v>65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5" priority="2">
      <formula>MOD(ROW(),2)=0</formula>
    </cfRule>
  </conditionalFormatting>
  <conditionalFormatting sqref="F7:F35">
    <cfRule type="expression" dxfId="4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3BC57B-227E-4389-94E9-78A7E456269F}">
  <sheetPr codeName="Hoja18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3256</v>
      </c>
      <c r="C8" s="189">
        <v>6516</v>
      </c>
      <c r="D8" s="189">
        <v>12463</v>
      </c>
      <c r="E8" s="189">
        <v>30445</v>
      </c>
      <c r="F8" s="190">
        <v>144.28307791061539</v>
      </c>
      <c r="G8" s="6"/>
    </row>
    <row r="9" spans="1:14" ht="15.6" customHeight="1">
      <c r="A9" s="188" t="s">
        <v>8</v>
      </c>
      <c r="B9" s="189">
        <v>88308</v>
      </c>
      <c r="C9" s="189">
        <v>103553</v>
      </c>
      <c r="D9" s="189">
        <v>361791</v>
      </c>
      <c r="E9" s="189">
        <v>448395</v>
      </c>
      <c r="F9" s="190">
        <v>23.937577219997181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1290260</v>
      </c>
      <c r="C11" s="189">
        <v>1216809</v>
      </c>
      <c r="D11" s="189">
        <v>5594408</v>
      </c>
      <c r="E11" s="189">
        <v>5858789</v>
      </c>
      <c r="F11" s="190">
        <v>4.7258083429024111</v>
      </c>
    </row>
    <row r="12" spans="1:14" ht="15.6" customHeight="1">
      <c r="A12" s="188" t="s">
        <v>6</v>
      </c>
      <c r="B12" s="189">
        <v>75282</v>
      </c>
      <c r="C12" s="189">
        <v>79421</v>
      </c>
      <c r="D12" s="189">
        <v>350362</v>
      </c>
      <c r="E12" s="189">
        <v>390817</v>
      </c>
      <c r="F12" s="190">
        <v>11.546628915236241</v>
      </c>
    </row>
    <row r="13" spans="1:14" ht="15.6" customHeight="1">
      <c r="A13" s="188" t="s">
        <v>175</v>
      </c>
      <c r="B13" s="189">
        <v>1463989</v>
      </c>
      <c r="C13" s="189">
        <v>1502511</v>
      </c>
      <c r="D13" s="189">
        <v>6053080</v>
      </c>
      <c r="E13" s="189">
        <v>6367541</v>
      </c>
      <c r="F13" s="190">
        <v>5.1950577226800192</v>
      </c>
    </row>
    <row r="14" spans="1:14" ht="15.6" customHeight="1">
      <c r="A14" s="188" t="s">
        <v>148</v>
      </c>
      <c r="B14" s="189">
        <v>1138185</v>
      </c>
      <c r="C14" s="189">
        <v>1141738</v>
      </c>
      <c r="D14" s="189">
        <v>4958249</v>
      </c>
      <c r="E14" s="189">
        <v>4919637</v>
      </c>
      <c r="F14" s="190">
        <v>-0.77874265693392886</v>
      </c>
    </row>
    <row r="15" spans="1:14" ht="15.6" customHeight="1">
      <c r="A15" s="188" t="s">
        <v>145</v>
      </c>
      <c r="B15" s="189">
        <v>128324</v>
      </c>
      <c r="C15" s="189">
        <v>127990</v>
      </c>
      <c r="D15" s="189">
        <v>449259</v>
      </c>
      <c r="E15" s="189">
        <v>535043</v>
      </c>
      <c r="F15" s="190">
        <v>19.094553475834658</v>
      </c>
    </row>
    <row r="16" spans="1:14" ht="15.6" customHeight="1">
      <c r="A16" s="188" t="s">
        <v>144</v>
      </c>
      <c r="B16" s="189">
        <v>2</v>
      </c>
      <c r="C16" s="189">
        <v>0</v>
      </c>
      <c r="D16" s="189">
        <v>2462</v>
      </c>
      <c r="E16" s="189">
        <v>366</v>
      </c>
      <c r="F16" s="190">
        <v>-85.1340373679935</v>
      </c>
      <c r="G16" s="1"/>
    </row>
    <row r="17" spans="1:7" ht="15.6" customHeight="1">
      <c r="A17" s="188" t="s">
        <v>150</v>
      </c>
      <c r="B17" s="189">
        <v>330</v>
      </c>
      <c r="C17" s="189">
        <v>0</v>
      </c>
      <c r="D17" s="189">
        <v>17634</v>
      </c>
      <c r="E17" s="189">
        <v>0</v>
      </c>
      <c r="F17" s="190">
        <v>-100</v>
      </c>
      <c r="G17" s="2"/>
    </row>
    <row r="18" spans="1:7" ht="15.6" customHeight="1">
      <c r="A18" s="188" t="s">
        <v>147</v>
      </c>
      <c r="B18" s="189">
        <v>56671</v>
      </c>
      <c r="C18" s="189">
        <v>49931</v>
      </c>
      <c r="D18" s="189">
        <v>237815</v>
      </c>
      <c r="E18" s="189">
        <v>238314</v>
      </c>
      <c r="F18" s="190">
        <v>0.20982696633937789</v>
      </c>
    </row>
    <row r="19" spans="1:7" ht="15.6" customHeight="1">
      <c r="A19" s="188" t="s">
        <v>143</v>
      </c>
      <c r="B19" s="189">
        <v>2479</v>
      </c>
      <c r="C19" s="189">
        <v>935</v>
      </c>
      <c r="D19" s="189">
        <v>6655</v>
      </c>
      <c r="E19" s="189">
        <v>8868</v>
      </c>
      <c r="F19" s="190">
        <v>33.253193087903838</v>
      </c>
    </row>
    <row r="20" spans="1:7" ht="15.6" customHeight="1">
      <c r="A20" s="188" t="s">
        <v>142</v>
      </c>
      <c r="B20" s="189">
        <v>27</v>
      </c>
      <c r="C20" s="189">
        <v>0</v>
      </c>
      <c r="D20" s="189">
        <v>27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39668</v>
      </c>
      <c r="C21" s="189">
        <v>65974</v>
      </c>
      <c r="D21" s="189">
        <v>272828</v>
      </c>
      <c r="E21" s="189">
        <v>292784</v>
      </c>
      <c r="F21" s="190">
        <v>7.3144985118829453</v>
      </c>
    </row>
    <row r="22" spans="1:7" ht="15.6" customHeight="1">
      <c r="A22" s="188" t="s">
        <v>146</v>
      </c>
      <c r="B22" s="189">
        <v>421016</v>
      </c>
      <c r="C22" s="189">
        <v>447047</v>
      </c>
      <c r="D22" s="189">
        <v>2065254</v>
      </c>
      <c r="E22" s="189">
        <v>2315394</v>
      </c>
      <c r="F22" s="190">
        <v>12.111827407185761</v>
      </c>
    </row>
    <row r="23" spans="1:7" ht="15.6" customHeight="1">
      <c r="A23" s="188" t="s">
        <v>165</v>
      </c>
      <c r="B23" s="189">
        <v>34759</v>
      </c>
      <c r="C23" s="189">
        <v>40223</v>
      </c>
      <c r="D23" s="189">
        <v>237259</v>
      </c>
      <c r="E23" s="189">
        <v>180554</v>
      </c>
      <c r="F23" s="190">
        <v>-23.90004172655199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38610</v>
      </c>
      <c r="C25" s="189">
        <v>40187</v>
      </c>
      <c r="D25" s="189">
        <v>187769</v>
      </c>
      <c r="E25" s="189">
        <v>190458</v>
      </c>
      <c r="F25" s="190">
        <v>1.432078777647007</v>
      </c>
    </row>
    <row r="26" spans="1:7" ht="15.6" customHeight="1">
      <c r="A26" s="188" t="s">
        <v>152</v>
      </c>
      <c r="B26" s="189">
        <v>51663</v>
      </c>
      <c r="C26" s="189">
        <v>65725</v>
      </c>
      <c r="D26" s="189">
        <v>235570</v>
      </c>
      <c r="E26" s="189">
        <v>305052</v>
      </c>
      <c r="F26" s="190">
        <v>29.495266799677381</v>
      </c>
    </row>
    <row r="27" spans="1:7" ht="15.6" customHeight="1">
      <c r="A27" s="188" t="s">
        <v>173</v>
      </c>
      <c r="B27" s="189">
        <v>50238</v>
      </c>
      <c r="C27" s="189">
        <v>48332</v>
      </c>
      <c r="D27" s="189">
        <v>254437</v>
      </c>
      <c r="E27" s="189">
        <v>215636</v>
      </c>
      <c r="F27" s="190">
        <v>-15.249747481694881</v>
      </c>
    </row>
    <row r="28" spans="1:7" ht="15.6" customHeight="1">
      <c r="A28" s="188" t="s">
        <v>177</v>
      </c>
      <c r="B28" s="189">
        <v>365370</v>
      </c>
      <c r="C28" s="189">
        <v>373764</v>
      </c>
      <c r="D28" s="189">
        <v>1925550</v>
      </c>
      <c r="E28" s="189">
        <v>1947510</v>
      </c>
      <c r="F28" s="190">
        <v>1.14045337695724</v>
      </c>
    </row>
    <row r="29" spans="1:7" ht="15.6" customHeight="1">
      <c r="A29" s="188" t="s">
        <v>178</v>
      </c>
      <c r="B29" s="189">
        <v>204890</v>
      </c>
      <c r="C29" s="189">
        <v>195453</v>
      </c>
      <c r="D29" s="189">
        <v>1014381</v>
      </c>
      <c r="E29" s="189">
        <v>911980</v>
      </c>
      <c r="F29" s="190">
        <v>-10.09492488522557</v>
      </c>
    </row>
    <row r="30" spans="1:7" ht="15.6" customHeight="1">
      <c r="A30" s="188" t="s">
        <v>179</v>
      </c>
      <c r="B30" s="189">
        <v>13113</v>
      </c>
      <c r="C30" s="189">
        <v>12066</v>
      </c>
      <c r="D30" s="189">
        <v>71579</v>
      </c>
      <c r="E30" s="189">
        <v>68102</v>
      </c>
      <c r="F30" s="190">
        <v>-4.857569957669142</v>
      </c>
    </row>
    <row r="31" spans="1:7" ht="15.6" customHeight="1">
      <c r="A31" s="188" t="s">
        <v>180</v>
      </c>
      <c r="B31" s="189">
        <v>35081</v>
      </c>
      <c r="C31" s="189">
        <v>33164</v>
      </c>
      <c r="D31" s="189">
        <v>154128</v>
      </c>
      <c r="E31" s="189">
        <v>162242</v>
      </c>
      <c r="F31" s="190">
        <v>5.2644555174919532</v>
      </c>
    </row>
    <row r="32" spans="1:7" ht="15.6" customHeight="1">
      <c r="A32" s="188" t="s">
        <v>181</v>
      </c>
      <c r="B32" s="189">
        <v>1362998</v>
      </c>
      <c r="C32" s="189">
        <v>1282992</v>
      </c>
      <c r="D32" s="189">
        <v>5940390</v>
      </c>
      <c r="E32" s="189">
        <v>5822617</v>
      </c>
      <c r="F32" s="190">
        <v>-1.9825802682988889</v>
      </c>
    </row>
    <row r="33" spans="1:6" ht="15.6" customHeight="1">
      <c r="A33" s="188" t="s">
        <v>182</v>
      </c>
      <c r="B33" s="189">
        <v>137905</v>
      </c>
      <c r="C33" s="189">
        <v>129882</v>
      </c>
      <c r="D33" s="189">
        <v>698804</v>
      </c>
      <c r="E33" s="189">
        <v>580990</v>
      </c>
      <c r="F33" s="190">
        <v>-16.859376878209051</v>
      </c>
    </row>
    <row r="34" spans="1:6" ht="15.6" customHeight="1">
      <c r="A34" s="188" t="s">
        <v>183</v>
      </c>
      <c r="B34" s="189">
        <v>0</v>
      </c>
      <c r="C34" s="189">
        <v>4778</v>
      </c>
      <c r="D34" s="189">
        <v>0</v>
      </c>
      <c r="E34" s="189">
        <v>4778</v>
      </c>
      <c r="F34" s="190" t="s">
        <v>151</v>
      </c>
    </row>
    <row r="35" spans="1:6" ht="15.6" customHeight="1">
      <c r="A35" s="156" t="s">
        <v>153</v>
      </c>
      <c r="B35" s="76">
        <f>SUM(B7:B34)</f>
        <v>7002424</v>
      </c>
      <c r="C35" s="77">
        <f>SUM(C7:C34)</f>
        <v>6968991</v>
      </c>
      <c r="D35" s="76">
        <f>SUM(D7:D34)</f>
        <v>31102154</v>
      </c>
      <c r="E35" s="78">
        <f>SUM(E7:E34)</f>
        <v>31796312</v>
      </c>
      <c r="F35" s="140">
        <f>E35*100/D35-100</f>
        <v>2.2318647126498092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3" priority="2">
      <formula>MOD(ROW(),2)=0</formula>
    </cfRule>
  </conditionalFormatting>
  <conditionalFormatting sqref="F7:F35">
    <cfRule type="expression" dxfId="4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EE3CF1-B2FF-47EF-B26D-325983AD65C6}">
  <sheetPr codeName="Hoja19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110</v>
      </c>
      <c r="C8" s="189">
        <v>152</v>
      </c>
      <c r="D8" s="189">
        <v>347</v>
      </c>
      <c r="E8" s="189">
        <v>540</v>
      </c>
      <c r="F8" s="190">
        <v>55.619596541786727</v>
      </c>
      <c r="G8" s="6"/>
    </row>
    <row r="9" spans="1:14" ht="15.6" customHeight="1">
      <c r="A9" s="188" t="s">
        <v>8</v>
      </c>
      <c r="B9" s="189">
        <v>4467</v>
      </c>
      <c r="C9" s="189">
        <v>5360</v>
      </c>
      <c r="D9" s="189">
        <v>18909</v>
      </c>
      <c r="E9" s="189">
        <v>23276</v>
      </c>
      <c r="F9" s="190">
        <v>23.094822571262359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49136</v>
      </c>
      <c r="C11" s="189">
        <v>51604</v>
      </c>
      <c r="D11" s="189">
        <v>231131</v>
      </c>
      <c r="E11" s="189">
        <v>244139</v>
      </c>
      <c r="F11" s="190">
        <v>5.6279772077306802</v>
      </c>
    </row>
    <row r="12" spans="1:14" ht="15.6" customHeight="1">
      <c r="A12" s="188" t="s">
        <v>6</v>
      </c>
      <c r="B12" s="189">
        <v>2509</v>
      </c>
      <c r="C12" s="189">
        <v>2977</v>
      </c>
      <c r="D12" s="189">
        <v>11400</v>
      </c>
      <c r="E12" s="189">
        <v>14197</v>
      </c>
      <c r="F12" s="190">
        <v>24.53508771929825</v>
      </c>
    </row>
    <row r="13" spans="1:14" ht="15.6" customHeight="1">
      <c r="A13" s="188" t="s">
        <v>175</v>
      </c>
      <c r="B13" s="189">
        <v>68486</v>
      </c>
      <c r="C13" s="189">
        <v>71131</v>
      </c>
      <c r="D13" s="189">
        <v>282575</v>
      </c>
      <c r="E13" s="189">
        <v>295152</v>
      </c>
      <c r="F13" s="190">
        <v>4.4508537556400967</v>
      </c>
    </row>
    <row r="14" spans="1:14" ht="15.6" customHeight="1">
      <c r="A14" s="188" t="s">
        <v>148</v>
      </c>
      <c r="B14" s="189">
        <v>40877</v>
      </c>
      <c r="C14" s="189">
        <v>41638</v>
      </c>
      <c r="D14" s="189">
        <v>178390</v>
      </c>
      <c r="E14" s="189">
        <v>177335</v>
      </c>
      <c r="F14" s="190">
        <v>-0.59140086327708741</v>
      </c>
    </row>
    <row r="15" spans="1:14" ht="15.6" customHeight="1">
      <c r="A15" s="188" t="s">
        <v>145</v>
      </c>
      <c r="B15" s="189">
        <v>4839</v>
      </c>
      <c r="C15" s="189">
        <v>4539</v>
      </c>
      <c r="D15" s="189">
        <v>16520</v>
      </c>
      <c r="E15" s="189">
        <v>19848</v>
      </c>
      <c r="F15" s="190">
        <v>20.14527845036319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3255</v>
      </c>
      <c r="C18" s="189">
        <v>2797</v>
      </c>
      <c r="D18" s="189">
        <v>14100</v>
      </c>
      <c r="E18" s="189">
        <v>13394</v>
      </c>
      <c r="F18" s="190">
        <v>-5.0070921985815602</v>
      </c>
    </row>
    <row r="19" spans="1:7" ht="15.6" customHeight="1">
      <c r="A19" s="188" t="s">
        <v>143</v>
      </c>
      <c r="B19" s="189">
        <v>2</v>
      </c>
      <c r="C19" s="189">
        <v>0</v>
      </c>
      <c r="D19" s="189">
        <v>14</v>
      </c>
      <c r="E19" s="189">
        <v>10</v>
      </c>
      <c r="F19" s="190">
        <v>-28.571428571428569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2156</v>
      </c>
      <c r="C21" s="189">
        <v>3816</v>
      </c>
      <c r="D21" s="189">
        <v>13796</v>
      </c>
      <c r="E21" s="189">
        <v>15766</v>
      </c>
      <c r="F21" s="190">
        <v>14.27950130472601</v>
      </c>
    </row>
    <row r="22" spans="1:7" ht="15.6" customHeight="1">
      <c r="A22" s="188" t="s">
        <v>146</v>
      </c>
      <c r="B22" s="189">
        <v>28538</v>
      </c>
      <c r="C22" s="189">
        <v>28208</v>
      </c>
      <c r="D22" s="189">
        <v>139930</v>
      </c>
      <c r="E22" s="189">
        <v>142716</v>
      </c>
      <c r="F22" s="190">
        <v>1.99099549774887</v>
      </c>
    </row>
    <row r="23" spans="1:7" ht="15.6" customHeight="1">
      <c r="A23" s="188" t="s">
        <v>165</v>
      </c>
      <c r="B23" s="189">
        <v>1844</v>
      </c>
      <c r="C23" s="189">
        <v>1798</v>
      </c>
      <c r="D23" s="189">
        <v>11462</v>
      </c>
      <c r="E23" s="189">
        <v>8978</v>
      </c>
      <c r="F23" s="190">
        <v>-21.671610539172921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2593</v>
      </c>
      <c r="C25" s="189">
        <v>2496</v>
      </c>
      <c r="D25" s="189">
        <v>12587</v>
      </c>
      <c r="E25" s="189">
        <v>12051</v>
      </c>
      <c r="F25" s="190">
        <v>-4.258361801859067</v>
      </c>
    </row>
    <row r="26" spans="1:7" ht="15.6" customHeight="1">
      <c r="A26" s="188" t="s">
        <v>152</v>
      </c>
      <c r="B26" s="189">
        <v>2095</v>
      </c>
      <c r="C26" s="189">
        <v>2893</v>
      </c>
      <c r="D26" s="189">
        <v>9710</v>
      </c>
      <c r="E26" s="189">
        <v>12849</v>
      </c>
      <c r="F26" s="190">
        <v>32.327497425334712</v>
      </c>
    </row>
    <row r="27" spans="1:7" ht="15.6" customHeight="1">
      <c r="A27" s="188" t="s">
        <v>173</v>
      </c>
      <c r="B27" s="189">
        <v>250</v>
      </c>
      <c r="C27" s="189">
        <v>301</v>
      </c>
      <c r="D27" s="189">
        <v>1383</v>
      </c>
      <c r="E27" s="189">
        <v>1273</v>
      </c>
      <c r="F27" s="190">
        <v>-7.9537237888647923</v>
      </c>
    </row>
    <row r="28" spans="1:7" ht="15.6" customHeight="1">
      <c r="A28" s="188" t="s">
        <v>177</v>
      </c>
      <c r="B28" s="189">
        <v>25148</v>
      </c>
      <c r="C28" s="189">
        <v>24458</v>
      </c>
      <c r="D28" s="189">
        <v>127701</v>
      </c>
      <c r="E28" s="189">
        <v>123199</v>
      </c>
      <c r="F28" s="190">
        <v>-3.525422667011227</v>
      </c>
    </row>
    <row r="29" spans="1:7" ht="15.6" customHeight="1">
      <c r="A29" s="188" t="s">
        <v>178</v>
      </c>
      <c r="B29" s="189">
        <v>4424</v>
      </c>
      <c r="C29" s="189">
        <v>4324</v>
      </c>
      <c r="D29" s="189">
        <v>25035</v>
      </c>
      <c r="E29" s="189">
        <v>19877</v>
      </c>
      <c r="F29" s="190">
        <v>-20.603155582184939</v>
      </c>
    </row>
    <row r="30" spans="1:7" ht="15.6" customHeight="1">
      <c r="A30" s="188" t="s">
        <v>179</v>
      </c>
      <c r="B30" s="189">
        <v>740</v>
      </c>
      <c r="C30" s="189">
        <v>631</v>
      </c>
      <c r="D30" s="189">
        <v>3711</v>
      </c>
      <c r="E30" s="189">
        <v>3513</v>
      </c>
      <c r="F30" s="190">
        <v>-5.3354890864995923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48140</v>
      </c>
      <c r="C32" s="189">
        <v>49758</v>
      </c>
      <c r="D32" s="189">
        <v>215984</v>
      </c>
      <c r="E32" s="189">
        <v>221413</v>
      </c>
      <c r="F32" s="190">
        <v>2.5136121194162508</v>
      </c>
    </row>
    <row r="33" spans="1:6" ht="15.6" customHeight="1">
      <c r="A33" s="188" t="s">
        <v>182</v>
      </c>
      <c r="B33" s="189">
        <v>2226</v>
      </c>
      <c r="C33" s="189">
        <v>1545</v>
      </c>
      <c r="D33" s="189">
        <v>10514</v>
      </c>
      <c r="E33" s="189">
        <v>7515</v>
      </c>
      <c r="F33" s="190">
        <v>-28.523872931329649</v>
      </c>
    </row>
    <row r="34" spans="1:6" ht="15.6" customHeight="1">
      <c r="A34" s="188" t="s">
        <v>183</v>
      </c>
      <c r="B34" s="189">
        <v>0</v>
      </c>
      <c r="C34" s="189">
        <v>98</v>
      </c>
      <c r="D34" s="189">
        <v>0</v>
      </c>
      <c r="E34" s="189">
        <v>98</v>
      </c>
      <c r="F34" s="190" t="s">
        <v>151</v>
      </c>
    </row>
    <row r="35" spans="1:6" ht="15.6" customHeight="1">
      <c r="A35" s="156" t="s">
        <v>153</v>
      </c>
      <c r="B35" s="76">
        <f>SUM(B7:B34)</f>
        <v>291835</v>
      </c>
      <c r="C35" s="77">
        <f>SUM(C7:C34)</f>
        <v>300524</v>
      </c>
      <c r="D35" s="178">
        <f>SUM(D7:D34)</f>
        <v>1325199</v>
      </c>
      <c r="E35" s="178">
        <f>SUM(E7:E34)</f>
        <v>1357139</v>
      </c>
      <c r="F35" s="140">
        <f>E35*100/D35-100</f>
        <v>2.4102040523725066</v>
      </c>
    </row>
    <row r="36" spans="1:6" ht="15.6" customHeight="1">
      <c r="A36" s="73" t="s">
        <v>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1" priority="2">
      <formula>MOD(ROW(),2)=0</formula>
    </cfRule>
  </conditionalFormatting>
  <conditionalFormatting sqref="F7:F35">
    <cfRule type="expression" dxfId="4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D5BA6-4512-40EC-8681-E607128CF14C}">
  <sheetPr codeName="Hoja2">
    <pageSetUpPr fitToPage="1"/>
  </sheetPr>
  <dimension ref="B1:M34"/>
  <sheetViews>
    <sheetView workbookViewId="0"/>
  </sheetViews>
  <sheetFormatPr baseColWidth="10" defaultColWidth="8.85546875" defaultRowHeight="15"/>
  <cols>
    <col min="1" max="1" width="11" customWidth="1"/>
    <col min="2" max="2" width="12.42578125" customWidth="1"/>
    <col min="3" max="3" width="12.85546875" customWidth="1"/>
    <col min="4" max="4" width="11.42578125" customWidth="1"/>
    <col min="12" max="12" width="3.28515625" customWidth="1"/>
  </cols>
  <sheetData>
    <row r="1" spans="2:13" ht="21">
      <c r="E1" s="5"/>
      <c r="H1" s="191"/>
      <c r="I1" s="191"/>
      <c r="J1" s="191"/>
      <c r="K1" s="191"/>
      <c r="L1" s="191"/>
      <c r="M1" s="191"/>
    </row>
    <row r="2" spans="2:13" ht="18.75">
      <c r="H2" s="192"/>
      <c r="I2" s="192"/>
      <c r="J2" s="192"/>
      <c r="K2" s="192"/>
      <c r="L2" s="192"/>
      <c r="M2" s="192"/>
    </row>
    <row r="5" spans="2:13" ht="15.75">
      <c r="F5" s="11"/>
    </row>
    <row r="7" spans="2:13" ht="15.75">
      <c r="B7" s="9"/>
      <c r="C7" s="9"/>
    </row>
    <row r="8" spans="2:13" ht="15.75">
      <c r="B8" s="9"/>
      <c r="C8" s="9"/>
    </row>
    <row r="9" spans="2:13" ht="15.75">
      <c r="B9" s="9"/>
      <c r="C9" s="9"/>
    </row>
    <row r="10" spans="2:13" ht="15.75">
      <c r="B10" s="10"/>
      <c r="C10" s="10"/>
    </row>
    <row r="11" spans="2:13" ht="15.75">
      <c r="B11" s="9"/>
      <c r="C11" s="9"/>
    </row>
    <row r="12" spans="2:13" ht="15.75">
      <c r="B12" s="9"/>
      <c r="C12" s="9"/>
    </row>
    <row r="13" spans="2:13" ht="15.75">
      <c r="B13" s="9"/>
      <c r="C13" s="9"/>
    </row>
    <row r="14" spans="2:13" ht="15.75">
      <c r="B14" s="10"/>
      <c r="C14" s="10"/>
    </row>
    <row r="15" spans="2:13" ht="17.45" customHeight="1">
      <c r="B15" s="9"/>
      <c r="C15" s="9"/>
    </row>
    <row r="16" spans="2:13" ht="16.149999999999999" customHeight="1">
      <c r="B16" s="9"/>
      <c r="C16" s="12"/>
      <c r="G16" s="1"/>
    </row>
    <row r="17" spans="2:13" ht="17.45" customHeight="1">
      <c r="B17" s="10"/>
      <c r="C17" s="10"/>
      <c r="G17" s="2"/>
    </row>
    <row r="18" spans="2:13" ht="15.75">
      <c r="B18" s="9"/>
      <c r="C18" s="9"/>
    </row>
    <row r="19" spans="2:13" ht="15.75">
      <c r="B19" s="9"/>
      <c r="C19" s="9"/>
    </row>
    <row r="20" spans="2:13" ht="15.75">
      <c r="B20" s="10"/>
      <c r="C20" s="10"/>
    </row>
    <row r="21" spans="2:13" ht="15.75">
      <c r="B21" s="9"/>
      <c r="C21" s="9"/>
    </row>
    <row r="22" spans="2:13" ht="15.75">
      <c r="B22" s="10"/>
      <c r="C22" s="10"/>
    </row>
    <row r="23" spans="2:13" ht="15.75">
      <c r="B23" s="9"/>
      <c r="C23" s="9"/>
    </row>
    <row r="24" spans="2:13" ht="15.75">
      <c r="B24" s="10"/>
      <c r="C24" s="10"/>
    </row>
    <row r="25" spans="2:13" ht="15.75">
      <c r="B25" s="10"/>
      <c r="C25" s="10"/>
    </row>
    <row r="26" spans="2:13" ht="15.75">
      <c r="B26" s="10"/>
      <c r="C26" s="10"/>
    </row>
    <row r="27" spans="2:13" ht="15.75">
      <c r="B27" s="10"/>
      <c r="C27" s="10"/>
    </row>
    <row r="28" spans="2:13" ht="15.75">
      <c r="B28" s="9"/>
      <c r="C28" s="9"/>
    </row>
    <row r="29" spans="2:13" ht="15.75">
      <c r="B29" s="10"/>
      <c r="C29" s="10"/>
      <c r="M29" s="8"/>
    </row>
    <row r="30" spans="2:13" ht="15.75">
      <c r="B30" s="9"/>
      <c r="C30" s="9"/>
    </row>
    <row r="31" spans="2:13" ht="15.75">
      <c r="B31" s="9"/>
      <c r="C31" s="9"/>
    </row>
    <row r="32" spans="2:13" ht="15.75">
      <c r="B32" s="9"/>
      <c r="C32" s="9"/>
    </row>
    <row r="33" spans="2:3" ht="15.75">
      <c r="B33" s="10"/>
      <c r="C33" s="10"/>
    </row>
    <row r="34" spans="2:3" ht="15.75">
      <c r="B34" s="10"/>
      <c r="C34" s="10"/>
    </row>
  </sheetData>
  <mergeCells count="2">
    <mergeCell ref="H1:M1"/>
    <mergeCell ref="H2:M2"/>
  </mergeCells>
  <pageMargins left="0.70866141732283505" right="0.70866141732283505" top="0.74803149606299202" bottom="0.74803149606299202" header="0.31496062992126" footer="0.31496062992126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159F39-696B-449A-9753-89C97DC713AF}">
  <sheetPr codeName="Hoja20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</v>
      </c>
      <c r="C7" s="189">
        <v>0</v>
      </c>
      <c r="D7" s="189">
        <v>4</v>
      </c>
      <c r="E7" s="189">
        <v>2</v>
      </c>
      <c r="F7" s="190">
        <v>-50</v>
      </c>
      <c r="G7" s="37"/>
    </row>
    <row r="8" spans="1:14" ht="15.6" customHeight="1">
      <c r="A8" s="188" t="s">
        <v>11</v>
      </c>
      <c r="B8" s="189">
        <v>14101</v>
      </c>
      <c r="C8" s="189">
        <v>16486.25</v>
      </c>
      <c r="D8" s="189">
        <v>68596.75</v>
      </c>
      <c r="E8" s="189">
        <v>79179</v>
      </c>
      <c r="F8" s="190">
        <v>15.42675126737053</v>
      </c>
      <c r="G8" s="6"/>
    </row>
    <row r="9" spans="1:14" ht="15.6" customHeight="1">
      <c r="A9" s="188" t="s">
        <v>8</v>
      </c>
      <c r="B9" s="189">
        <v>1418</v>
      </c>
      <c r="C9" s="189">
        <v>2293</v>
      </c>
      <c r="D9" s="189">
        <v>6285.25</v>
      </c>
      <c r="E9" s="189">
        <v>8758</v>
      </c>
      <c r="F9" s="190">
        <v>39.342110496798057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418122</v>
      </c>
      <c r="C11" s="189">
        <v>443549</v>
      </c>
      <c r="D11" s="189">
        <v>2004367</v>
      </c>
      <c r="E11" s="189">
        <v>1884448</v>
      </c>
      <c r="F11" s="190">
        <v>-5.9828863676163158</v>
      </c>
    </row>
    <row r="12" spans="1:14" ht="15.6" customHeight="1">
      <c r="A12" s="188" t="s">
        <v>6</v>
      </c>
      <c r="B12" s="189">
        <v>20370.25</v>
      </c>
      <c r="C12" s="189">
        <v>19241.75</v>
      </c>
      <c r="D12" s="189">
        <v>90409.25</v>
      </c>
      <c r="E12" s="189">
        <v>88933.75</v>
      </c>
      <c r="F12" s="190">
        <v>-1.6320232719550209</v>
      </c>
    </row>
    <row r="13" spans="1:14" ht="15.6" customHeight="1">
      <c r="A13" s="188" t="s">
        <v>175</v>
      </c>
      <c r="B13" s="189">
        <v>7777</v>
      </c>
      <c r="C13" s="189">
        <v>8309</v>
      </c>
      <c r="D13" s="189">
        <v>34334</v>
      </c>
      <c r="E13" s="189">
        <v>33609</v>
      </c>
      <c r="F13" s="190">
        <v>-2.1116094833110002</v>
      </c>
    </row>
    <row r="14" spans="1:14" ht="15.6" customHeight="1">
      <c r="A14" s="188" t="s">
        <v>148</v>
      </c>
      <c r="B14" s="189">
        <v>344790</v>
      </c>
      <c r="C14" s="189">
        <v>312336</v>
      </c>
      <c r="D14" s="189">
        <v>1638264.5</v>
      </c>
      <c r="E14" s="189">
        <v>1545227.25</v>
      </c>
      <c r="F14" s="190">
        <v>-5.6790127601495328</v>
      </c>
    </row>
    <row r="15" spans="1:14" ht="15.6" customHeight="1">
      <c r="A15" s="188" t="s">
        <v>145</v>
      </c>
      <c r="B15" s="189">
        <v>39609.25</v>
      </c>
      <c r="C15" s="189">
        <v>39363.25</v>
      </c>
      <c r="D15" s="189">
        <v>189653.5</v>
      </c>
      <c r="E15" s="189">
        <v>178788.25</v>
      </c>
      <c r="F15" s="190">
        <v>-5.7290005193682134</v>
      </c>
    </row>
    <row r="16" spans="1:14" ht="15.6" customHeight="1">
      <c r="A16" s="188" t="s">
        <v>144</v>
      </c>
      <c r="B16" s="189">
        <v>4881</v>
      </c>
      <c r="C16" s="189">
        <v>2932</v>
      </c>
      <c r="D16" s="189">
        <v>22147</v>
      </c>
      <c r="E16" s="189">
        <v>18246</v>
      </c>
      <c r="F16" s="190">
        <v>-17.61412380909378</v>
      </c>
      <c r="G16" s="1"/>
    </row>
    <row r="17" spans="1:7" ht="15.6" customHeight="1">
      <c r="A17" s="188" t="s">
        <v>150</v>
      </c>
      <c r="B17" s="189">
        <v>8063</v>
      </c>
      <c r="C17" s="189">
        <v>10942.5</v>
      </c>
      <c r="D17" s="189">
        <v>30807.5</v>
      </c>
      <c r="E17" s="189">
        <v>42651</v>
      </c>
      <c r="F17" s="190">
        <v>38.443560821228601</v>
      </c>
      <c r="G17" s="2"/>
    </row>
    <row r="18" spans="1:7" ht="15.6" customHeight="1">
      <c r="A18" s="188" t="s">
        <v>147</v>
      </c>
      <c r="B18" s="189">
        <v>488</v>
      </c>
      <c r="C18" s="189">
        <v>462</v>
      </c>
      <c r="D18" s="189">
        <v>2329</v>
      </c>
      <c r="E18" s="189">
        <v>2286</v>
      </c>
      <c r="F18" s="190">
        <v>-1.846285959639332</v>
      </c>
    </row>
    <row r="19" spans="1:7" ht="15.6" customHeight="1">
      <c r="A19" s="188" t="s">
        <v>143</v>
      </c>
      <c r="B19" s="189">
        <v>1682</v>
      </c>
      <c r="C19" s="189">
        <v>1860.5</v>
      </c>
      <c r="D19" s="189">
        <v>5657.5</v>
      </c>
      <c r="E19" s="189">
        <v>11948.75</v>
      </c>
      <c r="F19" s="190">
        <v>111.2019443216969</v>
      </c>
    </row>
    <row r="20" spans="1:7" ht="15.6" customHeight="1">
      <c r="A20" s="188" t="s">
        <v>142</v>
      </c>
      <c r="B20" s="189">
        <v>7971</v>
      </c>
      <c r="C20" s="189">
        <v>6374</v>
      </c>
      <c r="D20" s="189">
        <v>34732</v>
      </c>
      <c r="E20" s="189">
        <v>29152</v>
      </c>
      <c r="F20" s="190">
        <v>-16.065875849360818</v>
      </c>
    </row>
    <row r="21" spans="1:7" ht="15.6" customHeight="1">
      <c r="A21" s="188" t="s">
        <v>149</v>
      </c>
      <c r="B21" s="189">
        <v>8163.75</v>
      </c>
      <c r="C21" s="189">
        <v>23679.75</v>
      </c>
      <c r="D21" s="189">
        <v>44682.25</v>
      </c>
      <c r="E21" s="189">
        <v>64359.75</v>
      </c>
      <c r="F21" s="190">
        <v>44.038740215633737</v>
      </c>
    </row>
    <row r="22" spans="1:7" ht="15.6" customHeight="1">
      <c r="A22" s="188" t="s">
        <v>146</v>
      </c>
      <c r="B22" s="189">
        <v>122964</v>
      </c>
      <c r="C22" s="189">
        <v>124080</v>
      </c>
      <c r="D22" s="189">
        <v>566971</v>
      </c>
      <c r="E22" s="189">
        <v>593604</v>
      </c>
      <c r="F22" s="190">
        <v>4.6974183864783194</v>
      </c>
    </row>
    <row r="23" spans="1:7" ht="15.6" customHeight="1">
      <c r="A23" s="188" t="s">
        <v>165</v>
      </c>
      <c r="B23" s="189">
        <v>30594</v>
      </c>
      <c r="C23" s="189">
        <v>36061.25</v>
      </c>
      <c r="D23" s="189">
        <v>76646</v>
      </c>
      <c r="E23" s="189">
        <v>143532.5</v>
      </c>
      <c r="F23" s="190">
        <v>87.266784959423831</v>
      </c>
    </row>
    <row r="24" spans="1:7" ht="15.6" customHeight="1">
      <c r="A24" s="188" t="s">
        <v>141</v>
      </c>
      <c r="B24" s="189">
        <v>3647</v>
      </c>
      <c r="C24" s="189">
        <v>4522.25</v>
      </c>
      <c r="D24" s="189">
        <v>18849</v>
      </c>
      <c r="E24" s="189">
        <v>17608.5</v>
      </c>
      <c r="F24" s="190">
        <v>-6.5812509947477338</v>
      </c>
    </row>
    <row r="25" spans="1:7" ht="15.6" customHeight="1">
      <c r="A25" s="188" t="s">
        <v>140</v>
      </c>
      <c r="B25" s="189">
        <v>534</v>
      </c>
      <c r="C25" s="189">
        <v>421.5</v>
      </c>
      <c r="D25" s="189">
        <v>2387.5</v>
      </c>
      <c r="E25" s="189">
        <v>1950.25</v>
      </c>
      <c r="F25" s="190">
        <v>-18.314136125654461</v>
      </c>
    </row>
    <row r="26" spans="1:7" ht="15.6" customHeight="1">
      <c r="A26" s="188" t="s">
        <v>152</v>
      </c>
      <c r="B26" s="189">
        <v>60</v>
      </c>
      <c r="C26" s="189">
        <v>28</v>
      </c>
      <c r="D26" s="189">
        <v>183.5</v>
      </c>
      <c r="E26" s="189">
        <v>128</v>
      </c>
      <c r="F26" s="190">
        <v>-30.245231607629421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52996</v>
      </c>
      <c r="C28" s="189">
        <v>50371</v>
      </c>
      <c r="D28" s="189">
        <v>224057</v>
      </c>
      <c r="E28" s="189">
        <v>238882</v>
      </c>
      <c r="F28" s="190">
        <v>6.6166198779774854</v>
      </c>
    </row>
    <row r="29" spans="1:7" ht="15.6" customHeight="1">
      <c r="A29" s="188" t="s">
        <v>178</v>
      </c>
      <c r="B29" s="189">
        <v>13986.75</v>
      </c>
      <c r="C29" s="189">
        <v>15110.75</v>
      </c>
      <c r="D29" s="189">
        <v>57680</v>
      </c>
      <c r="E29" s="189">
        <v>65360.75</v>
      </c>
      <c r="F29" s="190">
        <v>13.316140776699029</v>
      </c>
    </row>
    <row r="30" spans="1:7" ht="15.6" customHeight="1">
      <c r="A30" s="188" t="s">
        <v>179</v>
      </c>
      <c r="B30" s="189">
        <v>14110</v>
      </c>
      <c r="C30" s="189">
        <v>12028.75</v>
      </c>
      <c r="D30" s="189">
        <v>62622.5</v>
      </c>
      <c r="E30" s="189">
        <v>61581.25</v>
      </c>
      <c r="F30" s="190">
        <v>-1.662741027585938</v>
      </c>
    </row>
    <row r="31" spans="1:7" ht="15.6" customHeight="1">
      <c r="A31" s="188" t="s">
        <v>180</v>
      </c>
      <c r="B31" s="189">
        <v>1828</v>
      </c>
      <c r="C31" s="189">
        <v>1708</v>
      </c>
      <c r="D31" s="189">
        <v>5719</v>
      </c>
      <c r="E31" s="189">
        <v>6242</v>
      </c>
      <c r="F31" s="190">
        <v>9.1449554117852756</v>
      </c>
    </row>
    <row r="32" spans="1:7" ht="15.6" customHeight="1">
      <c r="A32" s="188" t="s">
        <v>181</v>
      </c>
      <c r="B32" s="189">
        <v>534200</v>
      </c>
      <c r="C32" s="189">
        <v>526814</v>
      </c>
      <c r="D32" s="189">
        <v>2241261</v>
      </c>
      <c r="E32" s="189">
        <v>2345718</v>
      </c>
      <c r="F32" s="190">
        <v>4.6606352406078599</v>
      </c>
    </row>
    <row r="33" spans="1:6" ht="15.6" customHeight="1">
      <c r="A33" s="188" t="s">
        <v>182</v>
      </c>
      <c r="B33" s="189">
        <v>24434</v>
      </c>
      <c r="C33" s="189">
        <v>29756</v>
      </c>
      <c r="D33" s="189">
        <v>113041</v>
      </c>
      <c r="E33" s="189">
        <v>124976</v>
      </c>
      <c r="F33" s="190">
        <v>10.558116081775641</v>
      </c>
    </row>
    <row r="34" spans="1:6" ht="15.6" customHeight="1">
      <c r="A34" s="188" t="s">
        <v>183</v>
      </c>
      <c r="B34" s="189">
        <v>2650.25</v>
      </c>
      <c r="C34" s="189">
        <v>2999.25</v>
      </c>
      <c r="D34" s="189">
        <v>14290.5</v>
      </c>
      <c r="E34" s="189">
        <v>13558.75</v>
      </c>
      <c r="F34" s="190">
        <v>-5.1205346209019922</v>
      </c>
    </row>
    <row r="35" spans="1:6" ht="15.6" customHeight="1">
      <c r="A35" s="156" t="s">
        <v>153</v>
      </c>
      <c r="B35" s="76">
        <f>SUM(B7:B34)</f>
        <v>1679442.25</v>
      </c>
      <c r="C35" s="77">
        <f>SUM(C7:C34)</f>
        <v>1691729.75</v>
      </c>
      <c r="D35" s="76">
        <f>SUM(D7:D34)</f>
        <v>7555977.5</v>
      </c>
      <c r="E35" s="178">
        <f>SUM(E7:E34)</f>
        <v>7600730.75</v>
      </c>
      <c r="F35" s="140">
        <f>E35*100/D35-100</f>
        <v>0.59228934972344405</v>
      </c>
    </row>
    <row r="36" spans="1:6" ht="15.6" customHeight="1">
      <c r="A36" s="73" t="s">
        <v>56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39" priority="2">
      <formula>MOD(ROW(),2)=0</formula>
    </cfRule>
  </conditionalFormatting>
  <conditionalFormatting sqref="F7:F35">
    <cfRule type="expression" dxfId="3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3B2219-9E91-4E1B-B50F-76176D5629B0}">
  <sheetPr codeName="Hoja21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441.5</v>
      </c>
      <c r="C8" s="189">
        <v>0</v>
      </c>
      <c r="D8" s="189">
        <v>941.5</v>
      </c>
      <c r="E8" s="189">
        <v>787</v>
      </c>
      <c r="F8" s="190">
        <v>-16.409984067976641</v>
      </c>
      <c r="G8" s="6"/>
    </row>
    <row r="9" spans="1:14" ht="15.6" customHeight="1">
      <c r="A9" s="188" t="s">
        <v>8</v>
      </c>
      <c r="B9" s="189">
        <v>0</v>
      </c>
      <c r="C9" s="189">
        <v>34</v>
      </c>
      <c r="D9" s="189">
        <v>0</v>
      </c>
      <c r="E9" s="189">
        <v>90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362568</v>
      </c>
      <c r="C11" s="189">
        <v>386336</v>
      </c>
      <c r="D11" s="189">
        <v>1716676</v>
      </c>
      <c r="E11" s="189">
        <v>1635920</v>
      </c>
      <c r="F11" s="190">
        <v>-4.7042074334353146</v>
      </c>
    </row>
    <row r="12" spans="1:14" ht="15.6" customHeight="1">
      <c r="A12" s="188" t="s">
        <v>6</v>
      </c>
      <c r="B12" s="189">
        <v>2540.75</v>
      </c>
      <c r="C12" s="189">
        <v>1464.5</v>
      </c>
      <c r="D12" s="189">
        <v>9168.25</v>
      </c>
      <c r="E12" s="189">
        <v>7565.25</v>
      </c>
      <c r="F12" s="190">
        <v>-17.48425271998472</v>
      </c>
    </row>
    <row r="13" spans="1:14" ht="15.6" customHeight="1">
      <c r="A13" s="188" t="s">
        <v>175</v>
      </c>
      <c r="B13" s="189">
        <v>6</v>
      </c>
      <c r="C13" s="189">
        <v>2</v>
      </c>
      <c r="D13" s="189">
        <v>6</v>
      </c>
      <c r="E13" s="189">
        <v>8</v>
      </c>
      <c r="F13" s="190">
        <v>33.333333333333343</v>
      </c>
    </row>
    <row r="14" spans="1:14" ht="15.6" customHeight="1">
      <c r="A14" s="188" t="s">
        <v>148</v>
      </c>
      <c r="B14" s="189">
        <v>152766.5</v>
      </c>
      <c r="C14" s="189">
        <v>133427</v>
      </c>
      <c r="D14" s="189">
        <v>777690.5</v>
      </c>
      <c r="E14" s="189">
        <v>632272</v>
      </c>
      <c r="F14" s="190">
        <v>-18.698762553998019</v>
      </c>
    </row>
    <row r="15" spans="1:14" ht="15.6" customHeight="1">
      <c r="A15" s="188" t="s">
        <v>145</v>
      </c>
      <c r="B15" s="189">
        <v>391.5</v>
      </c>
      <c r="C15" s="189">
        <v>162.25</v>
      </c>
      <c r="D15" s="189">
        <v>2517</v>
      </c>
      <c r="E15" s="189">
        <v>1469.5</v>
      </c>
      <c r="F15" s="190">
        <v>-41.617004370282082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714</v>
      </c>
      <c r="F16" s="190" t="s">
        <v>151</v>
      </c>
      <c r="G16" s="1"/>
    </row>
    <row r="17" spans="1:7" ht="15.6" customHeight="1">
      <c r="A17" s="188" t="s">
        <v>150</v>
      </c>
      <c r="B17" s="189">
        <v>476</v>
      </c>
      <c r="C17" s="189">
        <v>180</v>
      </c>
      <c r="D17" s="189">
        <v>780</v>
      </c>
      <c r="E17" s="189">
        <v>5097.5</v>
      </c>
      <c r="F17" s="190">
        <v>553.52564102564099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36.5</v>
      </c>
      <c r="C19" s="189">
        <v>371.25</v>
      </c>
      <c r="D19" s="189">
        <v>164.25</v>
      </c>
      <c r="E19" s="189">
        <v>4669.25</v>
      </c>
      <c r="F19" s="190">
        <v>2742.7701674277018</v>
      </c>
    </row>
    <row r="20" spans="1:7" ht="15.6" customHeight="1">
      <c r="A20" s="188" t="s">
        <v>142</v>
      </c>
      <c r="B20" s="189">
        <v>8</v>
      </c>
      <c r="C20" s="189">
        <v>41</v>
      </c>
      <c r="D20" s="189">
        <v>13</v>
      </c>
      <c r="E20" s="189">
        <v>106</v>
      </c>
      <c r="F20" s="190">
        <v>715.38461538461524</v>
      </c>
    </row>
    <row r="21" spans="1:7" ht="15.6" customHeight="1">
      <c r="A21" s="188" t="s">
        <v>149</v>
      </c>
      <c r="B21" s="189">
        <v>1072</v>
      </c>
      <c r="C21" s="189">
        <v>6784.75</v>
      </c>
      <c r="D21" s="189">
        <v>5776.25</v>
      </c>
      <c r="E21" s="189">
        <v>12451.5</v>
      </c>
      <c r="F21" s="190">
        <v>115.5637307942004</v>
      </c>
    </row>
    <row r="22" spans="1:7" ht="15.6" customHeight="1">
      <c r="A22" s="188" t="s">
        <v>146</v>
      </c>
      <c r="B22" s="189">
        <v>71492</v>
      </c>
      <c r="C22" s="189">
        <v>74685</v>
      </c>
      <c r="D22" s="189">
        <v>320077</v>
      </c>
      <c r="E22" s="189">
        <v>344606</v>
      </c>
      <c r="F22" s="190">
        <v>7.66346847789751</v>
      </c>
    </row>
    <row r="23" spans="1:7" ht="15.6" customHeight="1">
      <c r="A23" s="188" t="s">
        <v>165</v>
      </c>
      <c r="B23" s="189">
        <v>28144.75</v>
      </c>
      <c r="C23" s="189">
        <v>32158</v>
      </c>
      <c r="D23" s="189">
        <v>66235.75</v>
      </c>
      <c r="E23" s="189">
        <v>128211.75</v>
      </c>
      <c r="F23" s="190">
        <v>93.568805365682437</v>
      </c>
    </row>
    <row r="24" spans="1:7" ht="15.6" customHeight="1">
      <c r="A24" s="188" t="s">
        <v>141</v>
      </c>
      <c r="B24" s="189">
        <v>0</v>
      </c>
      <c r="C24" s="189">
        <v>124</v>
      </c>
      <c r="D24" s="189">
        <v>12</v>
      </c>
      <c r="E24" s="189">
        <v>129</v>
      </c>
      <c r="F24" s="190">
        <v>975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14282</v>
      </c>
      <c r="C28" s="189">
        <v>8851</v>
      </c>
      <c r="D28" s="189">
        <v>38192</v>
      </c>
      <c r="E28" s="189">
        <v>46441</v>
      </c>
      <c r="F28" s="190">
        <v>21.598764139086729</v>
      </c>
    </row>
    <row r="29" spans="1:7" ht="15.6" customHeight="1">
      <c r="A29" s="188" t="s">
        <v>178</v>
      </c>
      <c r="B29" s="189">
        <v>2798.5</v>
      </c>
      <c r="C29" s="189">
        <v>2922.5</v>
      </c>
      <c r="D29" s="189">
        <v>10184</v>
      </c>
      <c r="E29" s="189">
        <v>10573.25</v>
      </c>
      <c r="F29" s="190">
        <v>3.8221720345640189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282</v>
      </c>
      <c r="C31" s="189">
        <v>60</v>
      </c>
      <c r="D31" s="189">
        <v>282</v>
      </c>
      <c r="E31" s="189">
        <v>96</v>
      </c>
      <c r="F31" s="190">
        <v>-65.957446808510639</v>
      </c>
    </row>
    <row r="32" spans="1:7" ht="15.6" customHeight="1">
      <c r="A32" s="188" t="s">
        <v>181</v>
      </c>
      <c r="B32" s="189">
        <v>270948</v>
      </c>
      <c r="C32" s="189">
        <v>256398</v>
      </c>
      <c r="D32" s="189">
        <v>1136693</v>
      </c>
      <c r="E32" s="189">
        <v>1097819</v>
      </c>
      <c r="F32" s="190">
        <v>-3.4199207701639689</v>
      </c>
    </row>
    <row r="33" spans="1:6" ht="15.6" customHeight="1">
      <c r="A33" s="188" t="s">
        <v>182</v>
      </c>
      <c r="B33" s="189">
        <v>3194</v>
      </c>
      <c r="C33" s="189">
        <v>2204</v>
      </c>
      <c r="D33" s="189">
        <v>15105</v>
      </c>
      <c r="E33" s="189">
        <v>9752</v>
      </c>
      <c r="F33" s="190">
        <v>-35.438596491228068</v>
      </c>
    </row>
    <row r="34" spans="1:6" ht="15.6" customHeight="1">
      <c r="A34" s="188" t="s">
        <v>183</v>
      </c>
      <c r="B34" s="189">
        <v>6.5</v>
      </c>
      <c r="C34" s="189">
        <v>0</v>
      </c>
      <c r="D34" s="189">
        <v>175.75</v>
      </c>
      <c r="E34" s="189">
        <v>2</v>
      </c>
      <c r="F34" s="190">
        <v>-98.862019914651498</v>
      </c>
    </row>
    <row r="35" spans="1:6" ht="15.6" customHeight="1">
      <c r="A35" s="156" t="s">
        <v>153</v>
      </c>
      <c r="B35" s="76">
        <f>SUM(B7:B34)</f>
        <v>911454.5</v>
      </c>
      <c r="C35" s="77">
        <f>SUM(C7:C34)</f>
        <v>906205.25</v>
      </c>
      <c r="D35" s="178">
        <f>SUM(D7:D34)</f>
        <v>4100689.25</v>
      </c>
      <c r="E35" s="78">
        <f>SUM(E7:E34)</f>
        <v>3938780</v>
      </c>
      <c r="F35" s="140">
        <f>E35*100/D35-100</f>
        <v>-3.9483423426927544</v>
      </c>
    </row>
    <row r="36" spans="1:6" ht="15.6" customHeight="1">
      <c r="A36" s="73" t="s">
        <v>65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7" priority="2">
      <formula>MOD(ROW(),2)=0</formula>
    </cfRule>
  </conditionalFormatting>
  <conditionalFormatting sqref="F7:F35">
    <cfRule type="expression" dxfId="3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30D02D-9F91-423D-AB1A-7FCED6E29665}">
  <sheetPr codeName="Hoja22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12108.5</v>
      </c>
      <c r="C8" s="189">
        <v>13938</v>
      </c>
      <c r="D8" s="189">
        <v>58899.25</v>
      </c>
      <c r="E8" s="189">
        <v>65293.25</v>
      </c>
      <c r="F8" s="190">
        <v>10.855825838189791</v>
      </c>
      <c r="G8" s="6"/>
    </row>
    <row r="9" spans="1:14" ht="15.6" customHeight="1">
      <c r="A9" s="188" t="s">
        <v>8</v>
      </c>
      <c r="B9" s="189">
        <v>412</v>
      </c>
      <c r="C9" s="189">
        <v>578</v>
      </c>
      <c r="D9" s="189">
        <v>1711.75</v>
      </c>
      <c r="E9" s="189">
        <v>1869</v>
      </c>
      <c r="F9" s="190">
        <v>9.1865050387030749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14675.75</v>
      </c>
      <c r="C12" s="189">
        <v>15215.25</v>
      </c>
      <c r="D12" s="189">
        <v>67830.75</v>
      </c>
      <c r="E12" s="189">
        <v>69082</v>
      </c>
      <c r="F12" s="190">
        <v>1.8446648459585051</v>
      </c>
    </row>
    <row r="13" spans="1:14" ht="15.6" customHeight="1">
      <c r="A13" s="188" t="s">
        <v>175</v>
      </c>
      <c r="B13" s="189">
        <v>7761</v>
      </c>
      <c r="C13" s="189">
        <v>8295</v>
      </c>
      <c r="D13" s="189">
        <v>34316</v>
      </c>
      <c r="E13" s="189">
        <v>33562</v>
      </c>
      <c r="F13" s="190">
        <v>-2.1972257838909002</v>
      </c>
    </row>
    <row r="14" spans="1:14" ht="15.6" customHeight="1">
      <c r="A14" s="188" t="s">
        <v>148</v>
      </c>
      <c r="B14" s="189">
        <v>18524</v>
      </c>
      <c r="C14" s="189">
        <v>18559</v>
      </c>
      <c r="D14" s="189">
        <v>91381</v>
      </c>
      <c r="E14" s="189">
        <v>92293.25</v>
      </c>
      <c r="F14" s="190">
        <v>0.99829286175463483</v>
      </c>
    </row>
    <row r="15" spans="1:14" ht="15.6" customHeight="1">
      <c r="A15" s="188" t="s">
        <v>145</v>
      </c>
      <c r="B15" s="189">
        <v>1382</v>
      </c>
      <c r="C15" s="189">
        <v>1403.75</v>
      </c>
      <c r="D15" s="189">
        <v>7743.5</v>
      </c>
      <c r="E15" s="189">
        <v>7454</v>
      </c>
      <c r="F15" s="190">
        <v>-3.7386194873119361</v>
      </c>
    </row>
    <row r="16" spans="1:14" ht="15.6" customHeight="1">
      <c r="A16" s="188" t="s">
        <v>144</v>
      </c>
      <c r="B16" s="189">
        <v>1558</v>
      </c>
      <c r="C16" s="189">
        <v>323</v>
      </c>
      <c r="D16" s="189">
        <v>6300</v>
      </c>
      <c r="E16" s="189">
        <v>3005</v>
      </c>
      <c r="F16" s="190">
        <v>-52.301587301587297</v>
      </c>
      <c r="G16" s="1"/>
    </row>
    <row r="17" spans="1:7" ht="15.6" customHeight="1">
      <c r="A17" s="188" t="s">
        <v>150</v>
      </c>
      <c r="B17" s="189">
        <v>514</v>
      </c>
      <c r="C17" s="189">
        <v>850</v>
      </c>
      <c r="D17" s="189">
        <v>2892</v>
      </c>
      <c r="E17" s="189">
        <v>2558.5</v>
      </c>
      <c r="F17" s="190">
        <v>-11.53181189488244</v>
      </c>
      <c r="G17" s="2"/>
    </row>
    <row r="18" spans="1:7" ht="15.6" customHeight="1">
      <c r="A18" s="188" t="s">
        <v>147</v>
      </c>
      <c r="B18" s="189">
        <v>472</v>
      </c>
      <c r="C18" s="189">
        <v>444</v>
      </c>
      <c r="D18" s="189">
        <v>2238</v>
      </c>
      <c r="E18" s="189">
        <v>2226</v>
      </c>
      <c r="F18" s="190">
        <v>-0.53619302949061876</v>
      </c>
    </row>
    <row r="19" spans="1:7" ht="15.6" customHeight="1">
      <c r="A19" s="188" t="s">
        <v>143</v>
      </c>
      <c r="B19" s="189">
        <v>102.25</v>
      </c>
      <c r="C19" s="189">
        <v>372.25</v>
      </c>
      <c r="D19" s="189">
        <v>705</v>
      </c>
      <c r="E19" s="189">
        <v>1768.25</v>
      </c>
      <c r="F19" s="190">
        <v>150.81560283687941</v>
      </c>
    </row>
    <row r="20" spans="1:7" ht="15.6" customHeight="1">
      <c r="A20" s="188" t="s">
        <v>142</v>
      </c>
      <c r="B20" s="189">
        <v>495</v>
      </c>
      <c r="C20" s="189">
        <v>909</v>
      </c>
      <c r="D20" s="189">
        <v>2849</v>
      </c>
      <c r="E20" s="189">
        <v>5052</v>
      </c>
      <c r="F20" s="190">
        <v>77.325377325377332</v>
      </c>
    </row>
    <row r="21" spans="1:7" ht="15.6" customHeight="1">
      <c r="A21" s="188" t="s">
        <v>149</v>
      </c>
      <c r="B21" s="189">
        <v>5781.5</v>
      </c>
      <c r="C21" s="189">
        <v>8800.5</v>
      </c>
      <c r="D21" s="189">
        <v>33739.5</v>
      </c>
      <c r="E21" s="189">
        <v>36981</v>
      </c>
      <c r="F21" s="190">
        <v>9.607433423731834</v>
      </c>
    </row>
    <row r="22" spans="1:7" ht="15.6" customHeight="1">
      <c r="A22" s="188" t="s">
        <v>146</v>
      </c>
      <c r="B22" s="189">
        <v>44758</v>
      </c>
      <c r="C22" s="189">
        <v>41482</v>
      </c>
      <c r="D22" s="189">
        <v>213145</v>
      </c>
      <c r="E22" s="189">
        <v>212689</v>
      </c>
      <c r="F22" s="190">
        <v>-0.21393886790681901</v>
      </c>
    </row>
    <row r="23" spans="1:7" ht="15.6" customHeight="1">
      <c r="A23" s="188" t="s">
        <v>165</v>
      </c>
      <c r="B23" s="189">
        <v>849</v>
      </c>
      <c r="C23" s="189">
        <v>599</v>
      </c>
      <c r="D23" s="189">
        <v>3317</v>
      </c>
      <c r="E23" s="189">
        <v>3109.25</v>
      </c>
      <c r="F23" s="190">
        <v>-6.2631896291830031</v>
      </c>
    </row>
    <row r="24" spans="1:7" ht="15.6" customHeight="1">
      <c r="A24" s="188" t="s">
        <v>141</v>
      </c>
      <c r="B24" s="189">
        <v>326.75</v>
      </c>
      <c r="C24" s="189">
        <v>1181</v>
      </c>
      <c r="D24" s="189">
        <v>1594.5</v>
      </c>
      <c r="E24" s="189">
        <v>3906.75</v>
      </c>
      <c r="F24" s="190">
        <v>145.0141110065851</v>
      </c>
    </row>
    <row r="25" spans="1:7" ht="15.6" customHeight="1">
      <c r="A25" s="188" t="s">
        <v>140</v>
      </c>
      <c r="B25" s="189">
        <v>529</v>
      </c>
      <c r="C25" s="189">
        <v>421.5</v>
      </c>
      <c r="D25" s="189">
        <v>2370.5</v>
      </c>
      <c r="E25" s="189">
        <v>1950.25</v>
      </c>
      <c r="F25" s="190">
        <v>-17.728327357097651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32967</v>
      </c>
      <c r="C28" s="189">
        <v>30978</v>
      </c>
      <c r="D28" s="189">
        <v>162183</v>
      </c>
      <c r="E28" s="189">
        <v>160098</v>
      </c>
      <c r="F28" s="190">
        <v>-1.2855848023529011</v>
      </c>
    </row>
    <row r="29" spans="1:7" ht="15.6" customHeight="1">
      <c r="A29" s="188" t="s">
        <v>178</v>
      </c>
      <c r="B29" s="189">
        <v>2272</v>
      </c>
      <c r="C29" s="189">
        <v>2728.5</v>
      </c>
      <c r="D29" s="189">
        <v>10921.5</v>
      </c>
      <c r="E29" s="189">
        <v>10578.25</v>
      </c>
      <c r="F29" s="190">
        <v>-3.1428833035755162</v>
      </c>
    </row>
    <row r="30" spans="1:7" ht="15.6" customHeight="1">
      <c r="A30" s="188" t="s">
        <v>179</v>
      </c>
      <c r="B30" s="189">
        <v>13965</v>
      </c>
      <c r="C30" s="189">
        <v>11581.75</v>
      </c>
      <c r="D30" s="189">
        <v>61850.5</v>
      </c>
      <c r="E30" s="189">
        <v>60559</v>
      </c>
      <c r="F30" s="190">
        <v>-2.0880995303190701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17809</v>
      </c>
      <c r="C32" s="189">
        <v>17615</v>
      </c>
      <c r="D32" s="189">
        <v>88229</v>
      </c>
      <c r="E32" s="189">
        <v>87450</v>
      </c>
      <c r="F32" s="190">
        <v>-0.88292964898163007</v>
      </c>
    </row>
    <row r="33" spans="1:6" ht="15.6" customHeight="1">
      <c r="A33" s="188" t="s">
        <v>182</v>
      </c>
      <c r="B33" s="189">
        <v>1046</v>
      </c>
      <c r="C33" s="189">
        <v>1041</v>
      </c>
      <c r="D33" s="189">
        <v>5745</v>
      </c>
      <c r="E33" s="189">
        <v>5143</v>
      </c>
      <c r="F33" s="190">
        <v>-10.478677110530899</v>
      </c>
    </row>
    <row r="34" spans="1:6" ht="15.6" customHeight="1">
      <c r="A34" s="188" t="s">
        <v>183</v>
      </c>
      <c r="B34" s="189">
        <v>2241.25</v>
      </c>
      <c r="C34" s="189">
        <v>2239.5</v>
      </c>
      <c r="D34" s="189">
        <v>11285.5</v>
      </c>
      <c r="E34" s="189">
        <v>11142.25</v>
      </c>
      <c r="F34" s="190">
        <v>-1.269327898630991</v>
      </c>
    </row>
    <row r="35" spans="1:6" ht="15.6" customHeight="1">
      <c r="A35" s="156" t="s">
        <v>153</v>
      </c>
      <c r="B35" s="76">
        <f>SUM(B7:B34)</f>
        <v>180549</v>
      </c>
      <c r="C35" s="77">
        <f>SUM(C7:C34)</f>
        <v>179555</v>
      </c>
      <c r="D35" s="76">
        <f>SUM(D7:D34)</f>
        <v>871247.25</v>
      </c>
      <c r="E35" s="178">
        <f>SUM(E7:E34)</f>
        <v>877770</v>
      </c>
      <c r="F35" s="177">
        <f>E35*100/D35-100</f>
        <v>0.74866807327082086</v>
      </c>
    </row>
    <row r="36" spans="1:6" ht="15.6" customHeight="1">
      <c r="A36" s="73" t="s">
        <v>167</v>
      </c>
      <c r="B36" s="72"/>
      <c r="D36" s="72"/>
    </row>
  </sheetData>
  <mergeCells count="3">
    <mergeCell ref="B5:C5"/>
    <mergeCell ref="D5:F5"/>
    <mergeCell ref="A5:A6"/>
  </mergeCells>
  <conditionalFormatting sqref="A7:F34">
    <cfRule type="expression" dxfId="35" priority="2">
      <formula>MOD(ROW(),2)=0</formula>
    </cfRule>
  </conditionalFormatting>
  <conditionalFormatting sqref="F7:F35">
    <cfRule type="expression" dxfId="3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3E8C76-ECF4-4A0C-A277-3929CDA23BDB}">
  <sheetPr codeName="Hoja23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168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</v>
      </c>
      <c r="C7" s="189">
        <v>0</v>
      </c>
      <c r="D7" s="189">
        <v>4</v>
      </c>
      <c r="E7" s="189">
        <v>2</v>
      </c>
      <c r="F7" s="190">
        <v>-50</v>
      </c>
      <c r="G7" s="37"/>
    </row>
    <row r="8" spans="1:14" ht="15.6" customHeight="1">
      <c r="A8" s="188" t="s">
        <v>11</v>
      </c>
      <c r="B8" s="189">
        <v>1551</v>
      </c>
      <c r="C8" s="189">
        <v>2548.25</v>
      </c>
      <c r="D8" s="189">
        <v>8756</v>
      </c>
      <c r="E8" s="189">
        <v>13098.75</v>
      </c>
      <c r="F8" s="190">
        <v>49.597418912745553</v>
      </c>
      <c r="G8" s="6"/>
    </row>
    <row r="9" spans="1:14" ht="15.6" customHeight="1">
      <c r="A9" s="188" t="s">
        <v>8</v>
      </c>
      <c r="B9" s="189">
        <v>1006</v>
      </c>
      <c r="C9" s="189">
        <v>1681</v>
      </c>
      <c r="D9" s="189">
        <v>4573.5</v>
      </c>
      <c r="E9" s="189">
        <v>6799</v>
      </c>
      <c r="F9" s="190">
        <v>48.66076309172405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55554</v>
      </c>
      <c r="C11" s="189">
        <v>57213</v>
      </c>
      <c r="D11" s="189">
        <v>287691</v>
      </c>
      <c r="E11" s="189">
        <v>248528</v>
      </c>
      <c r="F11" s="190">
        <v>-13.61286936330994</v>
      </c>
    </row>
    <row r="12" spans="1:14" ht="15.6" customHeight="1">
      <c r="A12" s="188" t="s">
        <v>6</v>
      </c>
      <c r="B12" s="189">
        <v>3153.75</v>
      </c>
      <c r="C12" s="189">
        <v>2562</v>
      </c>
      <c r="D12" s="189">
        <v>13410.25</v>
      </c>
      <c r="E12" s="189">
        <v>12286.5</v>
      </c>
      <c r="F12" s="190">
        <v>-8.3797841203556942</v>
      </c>
    </row>
    <row r="13" spans="1:14" ht="15.6" customHeight="1">
      <c r="A13" s="188" t="s">
        <v>175</v>
      </c>
      <c r="B13" s="189">
        <v>10</v>
      </c>
      <c r="C13" s="189">
        <v>12</v>
      </c>
      <c r="D13" s="189">
        <v>12</v>
      </c>
      <c r="E13" s="189">
        <v>39</v>
      </c>
      <c r="F13" s="190">
        <v>225</v>
      </c>
    </row>
    <row r="14" spans="1:14" ht="15.6" customHeight="1">
      <c r="A14" s="188" t="s">
        <v>148</v>
      </c>
      <c r="B14" s="189">
        <v>173499.5</v>
      </c>
      <c r="C14" s="189">
        <v>160350</v>
      </c>
      <c r="D14" s="189">
        <v>769193</v>
      </c>
      <c r="E14" s="189">
        <v>820662</v>
      </c>
      <c r="F14" s="190">
        <v>6.6912985427584459</v>
      </c>
    </row>
    <row r="15" spans="1:14" ht="15.6" customHeight="1">
      <c r="A15" s="188" t="s">
        <v>145</v>
      </c>
      <c r="B15" s="189">
        <v>37835.75</v>
      </c>
      <c r="C15" s="189">
        <v>37797.25</v>
      </c>
      <c r="D15" s="189">
        <v>179393</v>
      </c>
      <c r="E15" s="189">
        <v>169864.75</v>
      </c>
      <c r="F15" s="190">
        <v>-5.3113833873116496</v>
      </c>
    </row>
    <row r="16" spans="1:14" ht="15.6" customHeight="1">
      <c r="A16" s="188" t="s">
        <v>144</v>
      </c>
      <c r="B16" s="189">
        <v>3323</v>
      </c>
      <c r="C16" s="189">
        <v>2609</v>
      </c>
      <c r="D16" s="189">
        <v>15847</v>
      </c>
      <c r="E16" s="189">
        <v>14527</v>
      </c>
      <c r="F16" s="190">
        <v>-8.3296523001199034</v>
      </c>
      <c r="G16" s="1"/>
    </row>
    <row r="17" spans="1:7" ht="15.6" customHeight="1">
      <c r="A17" s="188" t="s">
        <v>150</v>
      </c>
      <c r="B17" s="189">
        <v>7073</v>
      </c>
      <c r="C17" s="189">
        <v>9912.5</v>
      </c>
      <c r="D17" s="189">
        <v>27135.5</v>
      </c>
      <c r="E17" s="189">
        <v>34995</v>
      </c>
      <c r="F17" s="190">
        <v>28.96390337380922</v>
      </c>
      <c r="G17" s="2"/>
    </row>
    <row r="18" spans="1:7" ht="15.6" customHeight="1">
      <c r="A18" s="188" t="s">
        <v>147</v>
      </c>
      <c r="B18" s="189">
        <v>16</v>
      </c>
      <c r="C18" s="189">
        <v>18</v>
      </c>
      <c r="D18" s="189">
        <v>91</v>
      </c>
      <c r="E18" s="189">
        <v>60</v>
      </c>
      <c r="F18" s="190">
        <v>-34.065934065934073</v>
      </c>
    </row>
    <row r="19" spans="1:7" ht="15.6" customHeight="1">
      <c r="A19" s="188" t="s">
        <v>143</v>
      </c>
      <c r="B19" s="189">
        <v>1543.25</v>
      </c>
      <c r="C19" s="189">
        <v>1117</v>
      </c>
      <c r="D19" s="189">
        <v>4788.25</v>
      </c>
      <c r="E19" s="189">
        <v>5511.25</v>
      </c>
      <c r="F19" s="190">
        <v>15.09946222523887</v>
      </c>
    </row>
    <row r="20" spans="1:7" ht="15.6" customHeight="1">
      <c r="A20" s="188" t="s">
        <v>142</v>
      </c>
      <c r="B20" s="189">
        <v>7468</v>
      </c>
      <c r="C20" s="189">
        <v>5424</v>
      </c>
      <c r="D20" s="189">
        <v>31870</v>
      </c>
      <c r="E20" s="189">
        <v>23994</v>
      </c>
      <c r="F20" s="190">
        <v>-24.712896140571079</v>
      </c>
    </row>
    <row r="21" spans="1:7" ht="15.6" customHeight="1">
      <c r="A21" s="188" t="s">
        <v>149</v>
      </c>
      <c r="B21" s="189">
        <v>1310.25</v>
      </c>
      <c r="C21" s="189">
        <v>8094.5</v>
      </c>
      <c r="D21" s="189">
        <v>5166.5</v>
      </c>
      <c r="E21" s="189">
        <v>14927.25</v>
      </c>
      <c r="F21" s="190">
        <v>188.92383625278231</v>
      </c>
    </row>
    <row r="22" spans="1:7" ht="15.6" customHeight="1">
      <c r="A22" s="188" t="s">
        <v>146</v>
      </c>
      <c r="B22" s="189">
        <v>6714</v>
      </c>
      <c r="C22" s="189">
        <v>7913</v>
      </c>
      <c r="D22" s="189">
        <v>33749</v>
      </c>
      <c r="E22" s="189">
        <v>36309</v>
      </c>
      <c r="F22" s="190">
        <v>7.585409938072246</v>
      </c>
    </row>
    <row r="23" spans="1:7" ht="15.6" customHeight="1">
      <c r="A23" s="188" t="s">
        <v>165</v>
      </c>
      <c r="B23" s="189">
        <v>1600.25</v>
      </c>
      <c r="C23" s="189">
        <v>3304.25</v>
      </c>
      <c r="D23" s="189">
        <v>7093.25</v>
      </c>
      <c r="E23" s="189">
        <v>12211.5</v>
      </c>
      <c r="F23" s="190">
        <v>72.156627779931625</v>
      </c>
    </row>
    <row r="24" spans="1:7" ht="15.6" customHeight="1">
      <c r="A24" s="188" t="s">
        <v>141</v>
      </c>
      <c r="B24" s="189">
        <v>3320.25</v>
      </c>
      <c r="C24" s="189">
        <v>3217.25</v>
      </c>
      <c r="D24" s="189">
        <v>17242.5</v>
      </c>
      <c r="E24" s="189">
        <v>13572.75</v>
      </c>
      <c r="F24" s="190">
        <v>-21.28316659417138</v>
      </c>
    </row>
    <row r="25" spans="1:7" ht="15.6" customHeight="1">
      <c r="A25" s="188" t="s">
        <v>140</v>
      </c>
      <c r="B25" s="189">
        <v>5</v>
      </c>
      <c r="C25" s="189">
        <v>0</v>
      </c>
      <c r="D25" s="189">
        <v>17</v>
      </c>
      <c r="E25" s="189">
        <v>0</v>
      </c>
      <c r="F25" s="190">
        <v>-100</v>
      </c>
    </row>
    <row r="26" spans="1:7" ht="15.6" customHeight="1">
      <c r="A26" s="188" t="s">
        <v>152</v>
      </c>
      <c r="B26" s="189">
        <v>60</v>
      </c>
      <c r="C26" s="189">
        <v>28</v>
      </c>
      <c r="D26" s="189">
        <v>183.5</v>
      </c>
      <c r="E26" s="189">
        <v>128</v>
      </c>
      <c r="F26" s="190">
        <v>-30.245231607629421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5747</v>
      </c>
      <c r="C28" s="189">
        <v>10542</v>
      </c>
      <c r="D28" s="189">
        <v>23682</v>
      </c>
      <c r="E28" s="189">
        <v>32343</v>
      </c>
      <c r="F28" s="190">
        <v>36.572080060805689</v>
      </c>
    </row>
    <row r="29" spans="1:7" ht="15.6" customHeight="1">
      <c r="A29" s="188" t="s">
        <v>178</v>
      </c>
      <c r="B29" s="189">
        <v>8916.25</v>
      </c>
      <c r="C29" s="189">
        <v>9459.75</v>
      </c>
      <c r="D29" s="189">
        <v>36574.5</v>
      </c>
      <c r="E29" s="189">
        <v>44209.25</v>
      </c>
      <c r="F29" s="190">
        <v>20.874516398036889</v>
      </c>
    </row>
    <row r="30" spans="1:7" ht="15.6" customHeight="1">
      <c r="A30" s="188" t="s">
        <v>179</v>
      </c>
      <c r="B30" s="189">
        <v>145</v>
      </c>
      <c r="C30" s="189">
        <v>447</v>
      </c>
      <c r="D30" s="189">
        <v>772</v>
      </c>
      <c r="E30" s="189">
        <v>1022.25</v>
      </c>
      <c r="F30" s="190">
        <v>32.415803108808291</v>
      </c>
    </row>
    <row r="31" spans="1:7" ht="15.6" customHeight="1">
      <c r="A31" s="188" t="s">
        <v>180</v>
      </c>
      <c r="B31" s="189">
        <v>1546</v>
      </c>
      <c r="C31" s="189">
        <v>1648</v>
      </c>
      <c r="D31" s="189">
        <v>5437</v>
      </c>
      <c r="E31" s="189">
        <v>6146</v>
      </c>
      <c r="F31" s="190">
        <v>13.0402795659371</v>
      </c>
    </row>
    <row r="32" spans="1:7" ht="15.6" customHeight="1">
      <c r="A32" s="188" t="s">
        <v>181</v>
      </c>
      <c r="B32" s="189">
        <v>245443</v>
      </c>
      <c r="C32" s="189">
        <v>252801</v>
      </c>
      <c r="D32" s="189">
        <v>1016339</v>
      </c>
      <c r="E32" s="189">
        <v>1160449</v>
      </c>
      <c r="F32" s="190">
        <v>14.179324024759451</v>
      </c>
    </row>
    <row r="33" spans="1:6" ht="15.6" customHeight="1">
      <c r="A33" s="188" t="s">
        <v>182</v>
      </c>
      <c r="B33" s="189">
        <v>20194</v>
      </c>
      <c r="C33" s="189">
        <v>26511</v>
      </c>
      <c r="D33" s="189">
        <v>92191</v>
      </c>
      <c r="E33" s="189">
        <v>110081</v>
      </c>
      <c r="F33" s="190">
        <v>19.405364948856171</v>
      </c>
    </row>
    <row r="34" spans="1:6" ht="15.6" customHeight="1">
      <c r="A34" s="188" t="s">
        <v>183</v>
      </c>
      <c r="B34" s="189">
        <v>402.5</v>
      </c>
      <c r="C34" s="189">
        <v>759.75</v>
      </c>
      <c r="D34" s="189">
        <v>2829.25</v>
      </c>
      <c r="E34" s="189">
        <v>2414.5</v>
      </c>
      <c r="F34" s="190">
        <v>-14.659362021737209</v>
      </c>
    </row>
    <row r="35" spans="1:6" ht="15.6" customHeight="1">
      <c r="A35" s="156" t="s">
        <v>153</v>
      </c>
      <c r="B35" s="76">
        <f>SUM(B7:B34)</f>
        <v>587438.75</v>
      </c>
      <c r="C35" s="77">
        <f>SUM(C7:C34)</f>
        <v>605969.5</v>
      </c>
      <c r="D35" s="178">
        <f>SUM(D7:D34)</f>
        <v>2584041</v>
      </c>
      <c r="E35" s="178">
        <f>SUM(E7:E34)</f>
        <v>2784180.75</v>
      </c>
      <c r="F35" s="140">
        <f>E35*100/D35-100</f>
        <v>7.7452234697514513</v>
      </c>
    </row>
    <row r="36" spans="1:6" ht="15.6" customHeight="1">
      <c r="A36" s="73" t="s">
        <v>169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33" priority="2">
      <formula>MOD(ROW(),2)=0</formula>
    </cfRule>
  </conditionalFormatting>
  <conditionalFormatting sqref="F7:F35">
    <cfRule type="expression" dxfId="3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691BA4-DD93-41E2-B8BB-9681CA719270}">
  <sheetPr codeName="Hoja24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111</v>
      </c>
      <c r="C7" s="189">
        <v>90</v>
      </c>
      <c r="D7" s="189">
        <v>480</v>
      </c>
      <c r="E7" s="189">
        <v>447</v>
      </c>
      <c r="F7" s="190">
        <v>-6.875</v>
      </c>
      <c r="G7" s="37"/>
    </row>
    <row r="8" spans="1:14" ht="15.6" customHeight="1">
      <c r="A8" s="188" t="s">
        <v>11</v>
      </c>
      <c r="B8" s="189">
        <v>68</v>
      </c>
      <c r="C8" s="189">
        <v>82</v>
      </c>
      <c r="D8" s="189">
        <v>314</v>
      </c>
      <c r="E8" s="189">
        <v>337</v>
      </c>
      <c r="F8" s="190">
        <v>7.3248407643312143</v>
      </c>
      <c r="G8" s="6"/>
    </row>
    <row r="9" spans="1:14" ht="15.6" customHeight="1">
      <c r="A9" s="188" t="s">
        <v>8</v>
      </c>
      <c r="B9" s="189">
        <v>148</v>
      </c>
      <c r="C9" s="189">
        <v>138</v>
      </c>
      <c r="D9" s="189">
        <v>673</v>
      </c>
      <c r="E9" s="189">
        <v>559</v>
      </c>
      <c r="F9" s="190">
        <v>-16.939078751857348</v>
      </c>
      <c r="G9" s="6"/>
    </row>
    <row r="10" spans="1:14" ht="15.6" customHeight="1">
      <c r="A10" s="188" t="s">
        <v>10</v>
      </c>
      <c r="B10" s="189">
        <v>87</v>
      </c>
      <c r="C10" s="189">
        <v>78</v>
      </c>
      <c r="D10" s="189">
        <v>332</v>
      </c>
      <c r="E10" s="189">
        <v>341</v>
      </c>
      <c r="F10" s="190">
        <v>2.7108433734939719</v>
      </c>
    </row>
    <row r="11" spans="1:14" ht="15.6" customHeight="1">
      <c r="A11" s="188" t="s">
        <v>9</v>
      </c>
      <c r="B11" s="189">
        <v>2414</v>
      </c>
      <c r="C11" s="189">
        <v>2472</v>
      </c>
      <c r="D11" s="189">
        <v>11778</v>
      </c>
      <c r="E11" s="189">
        <v>11555</v>
      </c>
      <c r="F11" s="190">
        <v>-1.893360502632021</v>
      </c>
    </row>
    <row r="12" spans="1:14" ht="15.6" customHeight="1">
      <c r="A12" s="188" t="s">
        <v>6</v>
      </c>
      <c r="B12" s="189">
        <v>137</v>
      </c>
      <c r="C12" s="189">
        <v>137</v>
      </c>
      <c r="D12" s="189">
        <v>590</v>
      </c>
      <c r="E12" s="189">
        <v>634</v>
      </c>
      <c r="F12" s="190">
        <v>7.4576271186440692</v>
      </c>
    </row>
    <row r="13" spans="1:14" ht="15.6" customHeight="1">
      <c r="A13" s="188" t="s">
        <v>175</v>
      </c>
      <c r="B13" s="189">
        <v>4693</v>
      </c>
      <c r="C13" s="189">
        <v>4297</v>
      </c>
      <c r="D13" s="189">
        <v>17276</v>
      </c>
      <c r="E13" s="189">
        <v>16527</v>
      </c>
      <c r="F13" s="190">
        <v>-4.3354943273906059</v>
      </c>
    </row>
    <row r="14" spans="1:14" ht="15.6" customHeight="1">
      <c r="A14" s="188" t="s">
        <v>148</v>
      </c>
      <c r="B14" s="189">
        <v>757</v>
      </c>
      <c r="C14" s="189">
        <v>774</v>
      </c>
      <c r="D14" s="189">
        <v>3399</v>
      </c>
      <c r="E14" s="189">
        <v>3273</v>
      </c>
      <c r="F14" s="190">
        <v>-3.7069726390114681</v>
      </c>
    </row>
    <row r="15" spans="1:14" ht="15.6" customHeight="1">
      <c r="A15" s="188" t="s">
        <v>145</v>
      </c>
      <c r="B15" s="189">
        <v>262</v>
      </c>
      <c r="C15" s="189">
        <v>255</v>
      </c>
      <c r="D15" s="189">
        <v>1099</v>
      </c>
      <c r="E15" s="189">
        <v>1086</v>
      </c>
      <c r="F15" s="190">
        <v>-1.1828935395814431</v>
      </c>
    </row>
    <row r="16" spans="1:14" ht="15.6" customHeight="1">
      <c r="A16" s="188" t="s">
        <v>144</v>
      </c>
      <c r="B16" s="189">
        <v>196</v>
      </c>
      <c r="C16" s="189">
        <v>187</v>
      </c>
      <c r="D16" s="189">
        <v>872</v>
      </c>
      <c r="E16" s="189">
        <v>846</v>
      </c>
      <c r="F16" s="190">
        <v>-2.981651376146786</v>
      </c>
      <c r="G16" s="1"/>
    </row>
    <row r="17" spans="1:7" ht="15.6" customHeight="1">
      <c r="A17" s="188" t="s">
        <v>150</v>
      </c>
      <c r="B17" s="189">
        <v>131</v>
      </c>
      <c r="C17" s="189">
        <v>124</v>
      </c>
      <c r="D17" s="189">
        <v>563</v>
      </c>
      <c r="E17" s="189">
        <v>546</v>
      </c>
      <c r="F17" s="190">
        <v>-3.0195381882770822</v>
      </c>
      <c r="G17" s="2"/>
    </row>
    <row r="18" spans="1:7" ht="15.6" customHeight="1">
      <c r="A18" s="188" t="s">
        <v>147</v>
      </c>
      <c r="B18" s="189">
        <v>795</v>
      </c>
      <c r="C18" s="189">
        <v>903</v>
      </c>
      <c r="D18" s="189">
        <v>4026</v>
      </c>
      <c r="E18" s="189">
        <v>4183</v>
      </c>
      <c r="F18" s="190">
        <v>3.8996522603080019</v>
      </c>
    </row>
    <row r="19" spans="1:7" ht="15.6" customHeight="1">
      <c r="A19" s="188" t="s">
        <v>143</v>
      </c>
      <c r="B19" s="189">
        <v>79</v>
      </c>
      <c r="C19" s="189">
        <v>93</v>
      </c>
      <c r="D19" s="189">
        <v>350</v>
      </c>
      <c r="E19" s="189">
        <v>371</v>
      </c>
      <c r="F19" s="190">
        <v>6</v>
      </c>
    </row>
    <row r="20" spans="1:7" ht="15.6" customHeight="1">
      <c r="A20" s="188" t="s">
        <v>142</v>
      </c>
      <c r="B20" s="189">
        <v>112</v>
      </c>
      <c r="C20" s="189">
        <v>96</v>
      </c>
      <c r="D20" s="189">
        <v>471</v>
      </c>
      <c r="E20" s="189">
        <v>476</v>
      </c>
      <c r="F20" s="190">
        <v>1.0615711252653881</v>
      </c>
    </row>
    <row r="21" spans="1:7" ht="15.6" customHeight="1">
      <c r="A21" s="188" t="s">
        <v>149</v>
      </c>
      <c r="B21" s="189">
        <v>192</v>
      </c>
      <c r="C21" s="189">
        <v>211</v>
      </c>
      <c r="D21" s="189">
        <v>962</v>
      </c>
      <c r="E21" s="189">
        <v>932</v>
      </c>
      <c r="F21" s="190">
        <v>-3.118503118503114</v>
      </c>
    </row>
    <row r="22" spans="1:7" ht="15.6" customHeight="1">
      <c r="A22" s="188" t="s">
        <v>146</v>
      </c>
      <c r="B22" s="189">
        <v>1277</v>
      </c>
      <c r="C22" s="189">
        <v>1237</v>
      </c>
      <c r="D22" s="189">
        <v>5722</v>
      </c>
      <c r="E22" s="189">
        <v>6305</v>
      </c>
      <c r="F22" s="190">
        <v>10.18874519398811</v>
      </c>
    </row>
    <row r="23" spans="1:7" ht="15.6" customHeight="1">
      <c r="A23" s="188" t="s">
        <v>165</v>
      </c>
      <c r="B23" s="189">
        <v>145</v>
      </c>
      <c r="C23" s="189">
        <v>123</v>
      </c>
      <c r="D23" s="189">
        <v>636</v>
      </c>
      <c r="E23" s="189">
        <v>520</v>
      </c>
      <c r="F23" s="190">
        <v>-18.23899371069183</v>
      </c>
    </row>
    <row r="24" spans="1:7" ht="15.6" customHeight="1">
      <c r="A24" s="188" t="s">
        <v>141</v>
      </c>
      <c r="B24" s="189">
        <v>44</v>
      </c>
      <c r="C24" s="189">
        <v>51</v>
      </c>
      <c r="D24" s="189">
        <v>202</v>
      </c>
      <c r="E24" s="189">
        <v>208</v>
      </c>
      <c r="F24" s="190">
        <v>2.970297029702976</v>
      </c>
    </row>
    <row r="25" spans="1:7" ht="15.6" customHeight="1">
      <c r="A25" s="188" t="s">
        <v>140</v>
      </c>
      <c r="B25" s="189">
        <v>102</v>
      </c>
      <c r="C25" s="189">
        <v>60</v>
      </c>
      <c r="D25" s="189">
        <v>481</v>
      </c>
      <c r="E25" s="189">
        <v>302</v>
      </c>
      <c r="F25" s="190">
        <v>-37.214137214137217</v>
      </c>
    </row>
    <row r="26" spans="1:7" ht="15.6" customHeight="1">
      <c r="A26" s="188" t="s">
        <v>152</v>
      </c>
      <c r="B26" s="189">
        <v>85</v>
      </c>
      <c r="C26" s="189">
        <v>87</v>
      </c>
      <c r="D26" s="189">
        <v>392</v>
      </c>
      <c r="E26" s="189">
        <v>365</v>
      </c>
      <c r="F26" s="190">
        <v>-6.8877551020408134</v>
      </c>
    </row>
    <row r="27" spans="1:7" ht="15.6" customHeight="1">
      <c r="A27" s="188" t="s">
        <v>173</v>
      </c>
      <c r="B27" s="189">
        <v>78</v>
      </c>
      <c r="C27" s="189">
        <v>78</v>
      </c>
      <c r="D27" s="189">
        <v>365</v>
      </c>
      <c r="E27" s="189">
        <v>374</v>
      </c>
      <c r="F27" s="190">
        <v>2.4657534246575352</v>
      </c>
    </row>
    <row r="28" spans="1:7" ht="15.6" customHeight="1">
      <c r="A28" s="188" t="s">
        <v>177</v>
      </c>
      <c r="B28" s="189">
        <v>1359</v>
      </c>
      <c r="C28" s="189">
        <v>1483</v>
      </c>
      <c r="D28" s="189">
        <v>6998</v>
      </c>
      <c r="E28" s="189">
        <v>7489</v>
      </c>
      <c r="F28" s="190">
        <v>7.0162903686767626</v>
      </c>
    </row>
    <row r="29" spans="1:7" ht="15.6" customHeight="1">
      <c r="A29" s="188" t="s">
        <v>178</v>
      </c>
      <c r="B29" s="189">
        <v>154</v>
      </c>
      <c r="C29" s="189">
        <v>146</v>
      </c>
      <c r="D29" s="189">
        <v>640</v>
      </c>
      <c r="E29" s="189">
        <v>642</v>
      </c>
      <c r="F29" s="190">
        <v>0.3125</v>
      </c>
    </row>
    <row r="30" spans="1:7" ht="15.6" customHeight="1">
      <c r="A30" s="188" t="s">
        <v>179</v>
      </c>
      <c r="B30" s="189">
        <v>89</v>
      </c>
      <c r="C30" s="189">
        <v>86</v>
      </c>
      <c r="D30" s="189">
        <v>390</v>
      </c>
      <c r="E30" s="189">
        <v>390</v>
      </c>
      <c r="F30" s="190">
        <v>0</v>
      </c>
    </row>
    <row r="31" spans="1:7" ht="15.6" customHeight="1">
      <c r="A31" s="188" t="s">
        <v>180</v>
      </c>
      <c r="B31" s="189">
        <v>228</v>
      </c>
      <c r="C31" s="189">
        <v>176</v>
      </c>
      <c r="D31" s="189">
        <v>978</v>
      </c>
      <c r="E31" s="189">
        <v>883</v>
      </c>
      <c r="F31" s="190">
        <v>-9.7137014314928365</v>
      </c>
    </row>
    <row r="32" spans="1:7" ht="15.6" customHeight="1">
      <c r="A32" s="188" t="s">
        <v>181</v>
      </c>
      <c r="B32" s="189">
        <v>675</v>
      </c>
      <c r="C32" s="189">
        <v>586</v>
      </c>
      <c r="D32" s="189">
        <v>3128</v>
      </c>
      <c r="E32" s="189">
        <v>2913</v>
      </c>
      <c r="F32" s="190">
        <v>-6.8734015345268489</v>
      </c>
    </row>
    <row r="33" spans="1:6" ht="15.6" customHeight="1">
      <c r="A33" s="188" t="s">
        <v>182</v>
      </c>
      <c r="B33" s="189">
        <v>176</v>
      </c>
      <c r="C33" s="189">
        <v>175</v>
      </c>
      <c r="D33" s="189">
        <v>784</v>
      </c>
      <c r="E33" s="189">
        <v>704</v>
      </c>
      <c r="F33" s="190">
        <v>-10.204081632653059</v>
      </c>
    </row>
    <row r="34" spans="1:6" ht="15.6" customHeight="1">
      <c r="A34" s="188" t="s">
        <v>183</v>
      </c>
      <c r="B34" s="189">
        <v>40</v>
      </c>
      <c r="C34" s="189">
        <v>38</v>
      </c>
      <c r="D34" s="189">
        <v>165</v>
      </c>
      <c r="E34" s="189">
        <v>161</v>
      </c>
      <c r="F34" s="190">
        <v>-2.4242424242424221</v>
      </c>
    </row>
    <row r="35" spans="1:6" ht="15.6" customHeight="1">
      <c r="A35" s="156" t="s">
        <v>153</v>
      </c>
      <c r="B35" s="76">
        <f>SUM(B7:B34)</f>
        <v>14634</v>
      </c>
      <c r="C35" s="77">
        <f>SUM(C7:C34)</f>
        <v>14263</v>
      </c>
      <c r="D35" s="178">
        <f>SUM(D7:D34)</f>
        <v>64066</v>
      </c>
      <c r="E35" s="78">
        <f>SUM(E7:E34)</f>
        <v>63369</v>
      </c>
      <c r="F35" s="140">
        <f>E35*100/D35-100</f>
        <v>-1.0879405612961648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1" priority="2">
      <formula>MOD(ROW(),2)=0</formula>
    </cfRule>
  </conditionalFormatting>
  <conditionalFormatting sqref="F7:F35">
    <cfRule type="expression" dxfId="3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FC66F-EC5B-40F6-91D5-BF3DA0DE3B00}">
  <sheetPr codeName="Hoja25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3301488</v>
      </c>
      <c r="C7" s="189">
        <v>3106913</v>
      </c>
      <c r="D7" s="189">
        <v>11203406</v>
      </c>
      <c r="E7" s="189">
        <v>12150927</v>
      </c>
      <c r="F7" s="190">
        <v>8.457436961581152</v>
      </c>
      <c r="G7" s="37"/>
    </row>
    <row r="8" spans="1:14" ht="15.6" customHeight="1">
      <c r="A8" s="188" t="s">
        <v>11</v>
      </c>
      <c r="B8" s="189">
        <v>2006051</v>
      </c>
      <c r="C8" s="189">
        <v>2131372</v>
      </c>
      <c r="D8" s="189">
        <v>6165712</v>
      </c>
      <c r="E8" s="189">
        <v>6257619</v>
      </c>
      <c r="F8" s="190">
        <v>1.490614547030418</v>
      </c>
      <c r="G8" s="6"/>
    </row>
    <row r="9" spans="1:14" ht="15.6" customHeight="1">
      <c r="A9" s="188" t="s">
        <v>8</v>
      </c>
      <c r="B9" s="189">
        <v>2390095</v>
      </c>
      <c r="C9" s="189">
        <v>2566555</v>
      </c>
      <c r="D9" s="189">
        <v>10879079</v>
      </c>
      <c r="E9" s="189">
        <v>9912973</v>
      </c>
      <c r="F9" s="190">
        <v>-8.8804024678927362</v>
      </c>
      <c r="G9" s="6"/>
    </row>
    <row r="10" spans="1:14" ht="15.6" customHeight="1">
      <c r="A10" s="188" t="s">
        <v>10</v>
      </c>
      <c r="B10" s="189">
        <v>637440</v>
      </c>
      <c r="C10" s="189">
        <v>479560</v>
      </c>
      <c r="D10" s="189">
        <v>2603570</v>
      </c>
      <c r="E10" s="189">
        <v>2326271</v>
      </c>
      <c r="F10" s="190">
        <v>-10.65072189340022</v>
      </c>
    </row>
    <row r="11" spans="1:14" ht="15.6" customHeight="1">
      <c r="A11" s="188" t="s">
        <v>9</v>
      </c>
      <c r="B11" s="189">
        <v>44723928</v>
      </c>
      <c r="C11" s="189">
        <v>45570920</v>
      </c>
      <c r="D11" s="189">
        <v>225792663</v>
      </c>
      <c r="E11" s="189">
        <v>217320070</v>
      </c>
      <c r="F11" s="190">
        <v>-3.7523774632127949</v>
      </c>
    </row>
    <row r="12" spans="1:14" ht="15.6" customHeight="1">
      <c r="A12" s="188" t="s">
        <v>6</v>
      </c>
      <c r="B12" s="189">
        <v>3965929</v>
      </c>
      <c r="C12" s="189">
        <v>3575769</v>
      </c>
      <c r="D12" s="189">
        <v>13983620</v>
      </c>
      <c r="E12" s="189">
        <v>13559905</v>
      </c>
      <c r="F12" s="190">
        <v>-3.0300809089491878</v>
      </c>
    </row>
    <row r="13" spans="1:14" ht="15.6" customHeight="1">
      <c r="A13" s="188" t="s">
        <v>175</v>
      </c>
      <c r="B13" s="189">
        <v>28771156</v>
      </c>
      <c r="C13" s="189">
        <v>28344838</v>
      </c>
      <c r="D13" s="189">
        <v>102869961</v>
      </c>
      <c r="E13" s="189">
        <v>102061445</v>
      </c>
      <c r="F13" s="190">
        <v>-0.78595927532236942</v>
      </c>
    </row>
    <row r="14" spans="1:14" ht="15.6" customHeight="1">
      <c r="A14" s="188" t="s">
        <v>148</v>
      </c>
      <c r="B14" s="189">
        <v>35467372</v>
      </c>
      <c r="C14" s="189">
        <v>36905002</v>
      </c>
      <c r="D14" s="189">
        <v>141127056</v>
      </c>
      <c r="E14" s="189">
        <v>141866983</v>
      </c>
      <c r="F14" s="190">
        <v>0.52429847328495782</v>
      </c>
    </row>
    <row r="15" spans="1:14" ht="15.6" customHeight="1">
      <c r="A15" s="188" t="s">
        <v>145</v>
      </c>
      <c r="B15" s="189">
        <v>5981271</v>
      </c>
      <c r="C15" s="189">
        <v>4906187</v>
      </c>
      <c r="D15" s="189">
        <v>23303878</v>
      </c>
      <c r="E15" s="189">
        <v>21317043</v>
      </c>
      <c r="F15" s="190">
        <v>-8.5257698310985006</v>
      </c>
    </row>
    <row r="16" spans="1:14" ht="15.6" customHeight="1">
      <c r="A16" s="188" t="s">
        <v>144</v>
      </c>
      <c r="B16" s="189">
        <v>4001313</v>
      </c>
      <c r="C16" s="189">
        <v>4773468</v>
      </c>
      <c r="D16" s="189">
        <v>18613685</v>
      </c>
      <c r="E16" s="189">
        <v>19416334</v>
      </c>
      <c r="F16" s="190">
        <v>4.3121445323696008</v>
      </c>
      <c r="G16" s="1"/>
    </row>
    <row r="17" spans="1:7" ht="15.6" customHeight="1">
      <c r="A17" s="188" t="s">
        <v>150</v>
      </c>
      <c r="B17" s="189">
        <v>1768509</v>
      </c>
      <c r="C17" s="189">
        <v>1651097</v>
      </c>
      <c r="D17" s="189">
        <v>7968044</v>
      </c>
      <c r="E17" s="189">
        <v>8058561</v>
      </c>
      <c r="F17" s="190">
        <v>1.1360002530106501</v>
      </c>
      <c r="G17" s="2"/>
    </row>
    <row r="18" spans="1:7" ht="15.6" customHeight="1">
      <c r="A18" s="188" t="s">
        <v>147</v>
      </c>
      <c r="B18" s="189">
        <v>5774521</v>
      </c>
      <c r="C18" s="189">
        <v>6982300</v>
      </c>
      <c r="D18" s="189">
        <v>28597062</v>
      </c>
      <c r="E18" s="189">
        <v>30659469</v>
      </c>
      <c r="F18" s="190">
        <v>7.2119541510942602</v>
      </c>
    </row>
    <row r="19" spans="1:7" ht="15.6" customHeight="1">
      <c r="A19" s="188" t="s">
        <v>143</v>
      </c>
      <c r="B19" s="189">
        <v>1414007</v>
      </c>
      <c r="C19" s="189">
        <v>1725495</v>
      </c>
      <c r="D19" s="189">
        <v>5085126</v>
      </c>
      <c r="E19" s="189">
        <v>6618492</v>
      </c>
      <c r="F19" s="190">
        <v>30.153943088135861</v>
      </c>
    </row>
    <row r="20" spans="1:7" ht="15.6" customHeight="1">
      <c r="A20" s="188" t="s">
        <v>142</v>
      </c>
      <c r="B20" s="189">
        <v>2202714</v>
      </c>
      <c r="C20" s="189">
        <v>1888583</v>
      </c>
      <c r="D20" s="189">
        <v>8206286</v>
      </c>
      <c r="E20" s="189">
        <v>8225655</v>
      </c>
      <c r="F20" s="190">
        <v>0.23602638270223511</v>
      </c>
    </row>
    <row r="21" spans="1:7" ht="15.6" customHeight="1">
      <c r="A21" s="188" t="s">
        <v>149</v>
      </c>
      <c r="B21" s="189">
        <v>3330511</v>
      </c>
      <c r="C21" s="189">
        <v>3924841</v>
      </c>
      <c r="D21" s="189">
        <v>17646849</v>
      </c>
      <c r="E21" s="189">
        <v>17033380</v>
      </c>
      <c r="F21" s="190">
        <v>-3.4763656673211192</v>
      </c>
    </row>
    <row r="22" spans="1:7" ht="15.6" customHeight="1">
      <c r="A22" s="188" t="s">
        <v>146</v>
      </c>
      <c r="B22" s="189">
        <v>26107941</v>
      </c>
      <c r="C22" s="189">
        <v>25084133</v>
      </c>
      <c r="D22" s="189">
        <v>134349126</v>
      </c>
      <c r="E22" s="189">
        <v>151923095</v>
      </c>
      <c r="F22" s="190">
        <v>13.08082123288246</v>
      </c>
    </row>
    <row r="23" spans="1:7" ht="15.6" customHeight="1">
      <c r="A23" s="188" t="s">
        <v>165</v>
      </c>
      <c r="B23" s="189">
        <v>6130343</v>
      </c>
      <c r="C23" s="189">
        <v>6258756</v>
      </c>
      <c r="D23" s="189">
        <v>22317433</v>
      </c>
      <c r="E23" s="189">
        <v>25100393</v>
      </c>
      <c r="F23" s="190">
        <v>12.46989293078644</v>
      </c>
    </row>
    <row r="24" spans="1:7" ht="15.6" customHeight="1">
      <c r="A24" s="188" t="s">
        <v>141</v>
      </c>
      <c r="B24" s="189">
        <v>338079</v>
      </c>
      <c r="C24" s="189">
        <v>288352</v>
      </c>
      <c r="D24" s="189">
        <v>1433941</v>
      </c>
      <c r="E24" s="189">
        <v>1353313</v>
      </c>
      <c r="F24" s="190">
        <v>-5.6228254858463487</v>
      </c>
    </row>
    <row r="25" spans="1:7" ht="15.6" customHeight="1">
      <c r="A25" s="188" t="s">
        <v>140</v>
      </c>
      <c r="B25" s="189">
        <v>2746388</v>
      </c>
      <c r="C25" s="189">
        <v>1748128</v>
      </c>
      <c r="D25" s="189">
        <v>13607533</v>
      </c>
      <c r="E25" s="189">
        <v>8571839</v>
      </c>
      <c r="F25" s="190">
        <v>-37.006663882424533</v>
      </c>
    </row>
    <row r="26" spans="1:7" ht="15.6" customHeight="1">
      <c r="A26" s="188" t="s">
        <v>152</v>
      </c>
      <c r="B26" s="189">
        <v>1085414</v>
      </c>
      <c r="C26" s="189">
        <v>1385720</v>
      </c>
      <c r="D26" s="189">
        <v>5392527</v>
      </c>
      <c r="E26" s="189">
        <v>6088846</v>
      </c>
      <c r="F26" s="190">
        <v>12.91266599128757</v>
      </c>
    </row>
    <row r="27" spans="1:7" ht="15.6" customHeight="1">
      <c r="A27" s="188" t="s">
        <v>173</v>
      </c>
      <c r="B27" s="189">
        <v>687308</v>
      </c>
      <c r="C27" s="189">
        <v>567493</v>
      </c>
      <c r="D27" s="189">
        <v>2984984</v>
      </c>
      <c r="E27" s="189">
        <v>2848252</v>
      </c>
      <c r="F27" s="190">
        <v>-4.5806610688700573</v>
      </c>
    </row>
    <row r="28" spans="1:7" ht="15.6" customHeight="1">
      <c r="A28" s="188" t="s">
        <v>177</v>
      </c>
      <c r="B28" s="189">
        <v>15385063</v>
      </c>
      <c r="C28" s="189">
        <v>16120639</v>
      </c>
      <c r="D28" s="189">
        <v>94087661</v>
      </c>
      <c r="E28" s="189">
        <v>101839568</v>
      </c>
      <c r="F28" s="190">
        <v>8.2390261566816889</v>
      </c>
    </row>
    <row r="29" spans="1:7" ht="15.6" customHeight="1">
      <c r="A29" s="188" t="s">
        <v>178</v>
      </c>
      <c r="B29" s="189">
        <v>2898495</v>
      </c>
      <c r="C29" s="189">
        <v>3070413</v>
      </c>
      <c r="D29" s="189">
        <v>12402752</v>
      </c>
      <c r="E29" s="189">
        <v>12223068</v>
      </c>
      <c r="F29" s="190">
        <v>-1.4487429886528389</v>
      </c>
    </row>
    <row r="30" spans="1:7" ht="15.6" customHeight="1">
      <c r="A30" s="188" t="s">
        <v>179</v>
      </c>
      <c r="B30" s="189">
        <v>506698</v>
      </c>
      <c r="C30" s="189">
        <v>512494</v>
      </c>
      <c r="D30" s="189">
        <v>2357013</v>
      </c>
      <c r="E30" s="189">
        <v>2412809</v>
      </c>
      <c r="F30" s="190">
        <v>2.3672334433454552</v>
      </c>
    </row>
    <row r="31" spans="1:7" ht="15.6" customHeight="1">
      <c r="A31" s="188" t="s">
        <v>180</v>
      </c>
      <c r="B31" s="189">
        <v>4863739</v>
      </c>
      <c r="C31" s="189">
        <v>3760410</v>
      </c>
      <c r="D31" s="189">
        <v>19195350</v>
      </c>
      <c r="E31" s="189">
        <v>17961647</v>
      </c>
      <c r="F31" s="190">
        <v>-6.4270930199241008</v>
      </c>
    </row>
    <row r="32" spans="1:7" ht="15.6" customHeight="1">
      <c r="A32" s="188" t="s">
        <v>181</v>
      </c>
      <c r="B32" s="189">
        <v>28818053</v>
      </c>
      <c r="C32" s="189">
        <v>25121284</v>
      </c>
      <c r="D32" s="189">
        <v>124269233</v>
      </c>
      <c r="E32" s="189">
        <v>118490925</v>
      </c>
      <c r="F32" s="190">
        <v>-4.6498299381955661</v>
      </c>
    </row>
    <row r="33" spans="1:6" ht="15.6" customHeight="1">
      <c r="A33" s="188" t="s">
        <v>182</v>
      </c>
      <c r="B33" s="189">
        <v>4534943</v>
      </c>
      <c r="C33" s="189">
        <v>4445765</v>
      </c>
      <c r="D33" s="189">
        <v>18381599</v>
      </c>
      <c r="E33" s="189">
        <v>19093607</v>
      </c>
      <c r="F33" s="190">
        <v>3.8734823885560838</v>
      </c>
    </row>
    <row r="34" spans="1:6" ht="15.6" customHeight="1">
      <c r="A34" s="188" t="s">
        <v>183</v>
      </c>
      <c r="B34" s="189">
        <v>253479</v>
      </c>
      <c r="C34" s="189">
        <v>305296</v>
      </c>
      <c r="D34" s="189">
        <v>1182495</v>
      </c>
      <c r="E34" s="189">
        <v>1217130</v>
      </c>
      <c r="F34" s="190">
        <v>2.9289764438750301</v>
      </c>
    </row>
    <row r="35" spans="1:6" ht="15.6" customHeight="1">
      <c r="A35" s="156" t="s">
        <v>153</v>
      </c>
      <c r="B35" s="76">
        <f>SUM(B7:B34)</f>
        <v>240092248</v>
      </c>
      <c r="C35" s="77">
        <f>SUM(C7:C34)</f>
        <v>237201783</v>
      </c>
      <c r="D35" s="178">
        <f>SUM(D7:D34)</f>
        <v>1076007644</v>
      </c>
      <c r="E35" s="78">
        <f>SUM(E7:E34)</f>
        <v>1085909619</v>
      </c>
      <c r="F35" s="140">
        <f>E35*100/D35-100</f>
        <v>0.92025136208047797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9" priority="2">
      <formula>MOD(ROW(),2)=0</formula>
    </cfRule>
  </conditionalFormatting>
  <conditionalFormatting sqref="F7:F35">
    <cfRule type="expression" dxfId="2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BD0EC1-4E9D-4D6F-B084-5EAA54968093}">
  <sheetPr codeName="Hoja26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25</v>
      </c>
      <c r="C7" s="189">
        <v>22</v>
      </c>
      <c r="D7" s="189">
        <v>52</v>
      </c>
      <c r="E7" s="189">
        <v>59</v>
      </c>
      <c r="F7" s="190">
        <v>13.461538461538471</v>
      </c>
      <c r="G7" s="37"/>
    </row>
    <row r="8" spans="1:14" ht="15.6" customHeight="1">
      <c r="A8" s="188" t="s">
        <v>11</v>
      </c>
      <c r="B8" s="189">
        <v>14</v>
      </c>
      <c r="C8" s="189">
        <v>13</v>
      </c>
      <c r="D8" s="189">
        <v>34</v>
      </c>
      <c r="E8" s="189">
        <v>31</v>
      </c>
      <c r="F8" s="190">
        <v>-8.8235294117647101</v>
      </c>
      <c r="G8" s="6"/>
    </row>
    <row r="9" spans="1:14" ht="15.6" customHeight="1">
      <c r="A9" s="188" t="s">
        <v>8</v>
      </c>
      <c r="B9" s="189">
        <v>3</v>
      </c>
      <c r="C9" s="189">
        <v>4</v>
      </c>
      <c r="D9" s="189">
        <v>6</v>
      </c>
      <c r="E9" s="189">
        <v>12</v>
      </c>
      <c r="F9" s="190">
        <v>100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33</v>
      </c>
      <c r="C12" s="189">
        <v>31</v>
      </c>
      <c r="D12" s="189">
        <v>104</v>
      </c>
      <c r="E12" s="189">
        <v>115</v>
      </c>
      <c r="F12" s="190">
        <v>10.57692307692308</v>
      </c>
    </row>
    <row r="13" spans="1:14" ht="15.6" customHeight="1">
      <c r="A13" s="188" t="s">
        <v>175</v>
      </c>
      <c r="B13" s="189">
        <v>104</v>
      </c>
      <c r="C13" s="189">
        <v>113</v>
      </c>
      <c r="D13" s="189">
        <v>220</v>
      </c>
      <c r="E13" s="189">
        <v>253</v>
      </c>
      <c r="F13" s="190">
        <v>15</v>
      </c>
    </row>
    <row r="14" spans="1:14" ht="15.6" customHeight="1">
      <c r="A14" s="188" t="s">
        <v>148</v>
      </c>
      <c r="B14" s="189">
        <v>103</v>
      </c>
      <c r="C14" s="189">
        <v>124</v>
      </c>
      <c r="D14" s="189">
        <v>247</v>
      </c>
      <c r="E14" s="189">
        <v>299</v>
      </c>
      <c r="F14" s="190">
        <v>21.05263157894737</v>
      </c>
    </row>
    <row r="15" spans="1:14" ht="15.6" customHeight="1">
      <c r="A15" s="188" t="s">
        <v>145</v>
      </c>
      <c r="B15" s="189">
        <v>16</v>
      </c>
      <c r="C15" s="189">
        <v>19</v>
      </c>
      <c r="D15" s="189">
        <v>22</v>
      </c>
      <c r="E15" s="189">
        <v>26</v>
      </c>
      <c r="F15" s="190">
        <v>18.181818181818191</v>
      </c>
    </row>
    <row r="16" spans="1:14" ht="15.6" customHeight="1">
      <c r="A16" s="188" t="s">
        <v>144</v>
      </c>
      <c r="B16" s="189">
        <v>17</v>
      </c>
      <c r="C16" s="189">
        <v>25</v>
      </c>
      <c r="D16" s="189">
        <v>47</v>
      </c>
      <c r="E16" s="189">
        <v>68</v>
      </c>
      <c r="F16" s="190">
        <v>44.680851063829778</v>
      </c>
      <c r="G16" s="1"/>
    </row>
    <row r="17" spans="1:7" ht="15.6" customHeight="1">
      <c r="A17" s="188" t="s">
        <v>150</v>
      </c>
      <c r="B17" s="189">
        <v>0</v>
      </c>
      <c r="C17" s="189">
        <v>1</v>
      </c>
      <c r="D17" s="189">
        <v>1</v>
      </c>
      <c r="E17" s="189">
        <v>1</v>
      </c>
      <c r="F17" s="190">
        <v>0</v>
      </c>
      <c r="G17" s="2"/>
    </row>
    <row r="18" spans="1:7" ht="15.6" customHeight="1">
      <c r="A18" s="188" t="s">
        <v>147</v>
      </c>
      <c r="B18" s="189">
        <v>1</v>
      </c>
      <c r="C18" s="189">
        <v>2</v>
      </c>
      <c r="D18" s="189">
        <v>2</v>
      </c>
      <c r="E18" s="189">
        <v>7</v>
      </c>
      <c r="F18" s="190">
        <v>250</v>
      </c>
    </row>
    <row r="19" spans="1:7" ht="15.6" customHeight="1">
      <c r="A19" s="188" t="s">
        <v>143</v>
      </c>
      <c r="B19" s="189">
        <v>7</v>
      </c>
      <c r="C19" s="189">
        <v>8</v>
      </c>
      <c r="D19" s="189">
        <v>10</v>
      </c>
      <c r="E19" s="189">
        <v>11</v>
      </c>
      <c r="F19" s="190">
        <v>10</v>
      </c>
    </row>
    <row r="20" spans="1:7" ht="15.6" customHeight="1">
      <c r="A20" s="188" t="s">
        <v>142</v>
      </c>
      <c r="B20" s="189">
        <v>5</v>
      </c>
      <c r="C20" s="189">
        <v>5</v>
      </c>
      <c r="D20" s="189">
        <v>8</v>
      </c>
      <c r="E20" s="189">
        <v>11</v>
      </c>
      <c r="F20" s="190">
        <v>37.5</v>
      </c>
    </row>
    <row r="21" spans="1:7" ht="15.6" customHeight="1">
      <c r="A21" s="188" t="s">
        <v>149</v>
      </c>
      <c r="B21" s="189">
        <v>4</v>
      </c>
      <c r="C21" s="189">
        <v>3</v>
      </c>
      <c r="D21" s="189">
        <v>6</v>
      </c>
      <c r="E21" s="189">
        <v>4</v>
      </c>
      <c r="F21" s="190">
        <v>-33.333333333333329</v>
      </c>
    </row>
    <row r="22" spans="1:7" ht="15.6" customHeight="1">
      <c r="A22" s="188" t="s">
        <v>146</v>
      </c>
      <c r="B22" s="189">
        <v>20</v>
      </c>
      <c r="C22" s="189">
        <v>16</v>
      </c>
      <c r="D22" s="189">
        <v>334</v>
      </c>
      <c r="E22" s="189">
        <v>451</v>
      </c>
      <c r="F22" s="190">
        <v>35.029940119760482</v>
      </c>
    </row>
    <row r="23" spans="1:7" ht="15.6" customHeight="1">
      <c r="A23" s="188" t="s">
        <v>165</v>
      </c>
      <c r="B23" s="189">
        <v>36</v>
      </c>
      <c r="C23" s="189">
        <v>40</v>
      </c>
      <c r="D23" s="189">
        <v>90</v>
      </c>
      <c r="E23" s="189">
        <v>127</v>
      </c>
      <c r="F23" s="190">
        <v>41.111111111111107</v>
      </c>
    </row>
    <row r="24" spans="1:7" ht="15.6" customHeight="1">
      <c r="A24" s="188" t="s">
        <v>141</v>
      </c>
      <c r="B24" s="189">
        <v>1</v>
      </c>
      <c r="C24" s="189">
        <v>0</v>
      </c>
      <c r="D24" s="189">
        <v>1</v>
      </c>
      <c r="E24" s="189">
        <v>0</v>
      </c>
      <c r="F24" s="190">
        <v>-100</v>
      </c>
    </row>
    <row r="25" spans="1:7" ht="15.6" customHeight="1">
      <c r="A25" s="188" t="s">
        <v>140</v>
      </c>
      <c r="B25" s="189">
        <v>0</v>
      </c>
      <c r="C25" s="189">
        <v>3</v>
      </c>
      <c r="D25" s="189">
        <v>4</v>
      </c>
      <c r="E25" s="189">
        <v>7</v>
      </c>
      <c r="F25" s="190">
        <v>75</v>
      </c>
    </row>
    <row r="26" spans="1:7" ht="15.6" customHeight="1">
      <c r="A26" s="188" t="s">
        <v>152</v>
      </c>
      <c r="B26" s="189">
        <v>2</v>
      </c>
      <c r="C26" s="189">
        <v>10</v>
      </c>
      <c r="D26" s="189">
        <v>11</v>
      </c>
      <c r="E26" s="189">
        <v>20</v>
      </c>
      <c r="F26" s="190">
        <v>81.818181818181813</v>
      </c>
    </row>
    <row r="27" spans="1:7" ht="15.6" customHeight="1">
      <c r="A27" s="188" t="s">
        <v>173</v>
      </c>
      <c r="B27" s="189">
        <v>1</v>
      </c>
      <c r="C27" s="189">
        <v>0</v>
      </c>
      <c r="D27" s="189">
        <v>2</v>
      </c>
      <c r="E27" s="189">
        <v>1</v>
      </c>
      <c r="F27" s="190">
        <v>-50</v>
      </c>
    </row>
    <row r="28" spans="1:7" ht="15.6" customHeight="1">
      <c r="A28" s="188" t="s">
        <v>177</v>
      </c>
      <c r="B28" s="189">
        <v>19</v>
      </c>
      <c r="C28" s="189">
        <v>13</v>
      </c>
      <c r="D28" s="189">
        <v>283</v>
      </c>
      <c r="E28" s="189">
        <v>390</v>
      </c>
      <c r="F28" s="190">
        <v>37.809187279151963</v>
      </c>
    </row>
    <row r="29" spans="1:7" ht="15.6" customHeight="1">
      <c r="A29" s="188" t="s">
        <v>178</v>
      </c>
      <c r="B29" s="189">
        <v>4</v>
      </c>
      <c r="C29" s="189">
        <v>7</v>
      </c>
      <c r="D29" s="189">
        <v>7</v>
      </c>
      <c r="E29" s="189">
        <v>15</v>
      </c>
      <c r="F29" s="190">
        <v>114.28571428571431</v>
      </c>
    </row>
    <row r="30" spans="1:7" ht="15.6" customHeight="1">
      <c r="A30" s="188" t="s">
        <v>179</v>
      </c>
      <c r="B30" s="189">
        <v>9</v>
      </c>
      <c r="C30" s="189">
        <v>11</v>
      </c>
      <c r="D30" s="189">
        <v>27</v>
      </c>
      <c r="E30" s="189">
        <v>33</v>
      </c>
      <c r="F30" s="190">
        <v>22.222222222222229</v>
      </c>
    </row>
    <row r="31" spans="1:7" ht="15.6" customHeight="1">
      <c r="A31" s="188" t="s">
        <v>180</v>
      </c>
      <c r="B31" s="189">
        <v>10</v>
      </c>
      <c r="C31" s="189">
        <v>10</v>
      </c>
      <c r="D31" s="189">
        <v>20</v>
      </c>
      <c r="E31" s="189">
        <v>17</v>
      </c>
      <c r="F31" s="190">
        <v>-15</v>
      </c>
    </row>
    <row r="32" spans="1:7" ht="15.6" customHeight="1">
      <c r="A32" s="188" t="s">
        <v>181</v>
      </c>
      <c r="B32" s="189">
        <v>35</v>
      </c>
      <c r="C32" s="189">
        <v>34</v>
      </c>
      <c r="D32" s="189">
        <v>93</v>
      </c>
      <c r="E32" s="189">
        <v>104</v>
      </c>
      <c r="F32" s="190">
        <v>11.82795698924731</v>
      </c>
    </row>
    <row r="33" spans="1:6" ht="15.6" customHeight="1">
      <c r="A33" s="188" t="s">
        <v>182</v>
      </c>
      <c r="B33" s="189">
        <v>13</v>
      </c>
      <c r="C33" s="189">
        <v>13</v>
      </c>
      <c r="D33" s="189">
        <v>28</v>
      </c>
      <c r="E33" s="189">
        <v>42</v>
      </c>
      <c r="F33" s="190">
        <v>50</v>
      </c>
    </row>
    <row r="34" spans="1:6" ht="15.6" customHeight="1">
      <c r="A34" s="188" t="s">
        <v>183</v>
      </c>
      <c r="B34" s="189">
        <v>3</v>
      </c>
      <c r="C34" s="189">
        <v>2</v>
      </c>
      <c r="D34" s="189">
        <v>3</v>
      </c>
      <c r="E34" s="189">
        <v>2</v>
      </c>
      <c r="F34" s="190">
        <v>-33.333333333333329</v>
      </c>
    </row>
    <row r="35" spans="1:6" ht="15.6" customHeight="1">
      <c r="A35" s="156" t="s">
        <v>153</v>
      </c>
      <c r="B35" s="76">
        <f>SUM(B7:B34)</f>
        <v>485</v>
      </c>
      <c r="C35" s="77">
        <f>SUM(C7:C34)</f>
        <v>529</v>
      </c>
      <c r="D35" s="178">
        <f>SUM(D7:D34)</f>
        <v>1662</v>
      </c>
      <c r="E35" s="178">
        <f>SUM(E7:E34)</f>
        <v>2106</v>
      </c>
      <c r="F35" s="140">
        <f>E35*100/D35-100</f>
        <v>26.714801444043317</v>
      </c>
    </row>
    <row r="36" spans="1:6" ht="15.6" customHeight="1">
      <c r="A36" s="73" t="s">
        <v>161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27" priority="2">
      <formula>MOD(ROW(),2)=0</formula>
    </cfRule>
  </conditionalFormatting>
  <conditionalFormatting sqref="F7:F35">
    <cfRule type="expression" dxfId="2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13EE5D-2887-4031-AC6D-3A2A20E0B135}">
  <sheetPr codeName="Hoja27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48615</v>
      </c>
      <c r="C7" s="189">
        <v>45803</v>
      </c>
      <c r="D7" s="189">
        <v>117035</v>
      </c>
      <c r="E7" s="189">
        <v>145250</v>
      </c>
      <c r="F7" s="190">
        <v>24.108172768829832</v>
      </c>
      <c r="G7" s="37"/>
    </row>
    <row r="8" spans="1:14" ht="15.6" customHeight="1">
      <c r="A8" s="188" t="s">
        <v>11</v>
      </c>
      <c r="B8" s="189">
        <v>48191</v>
      </c>
      <c r="C8" s="189">
        <v>47429</v>
      </c>
      <c r="D8" s="189">
        <v>119386</v>
      </c>
      <c r="E8" s="189">
        <v>125998</v>
      </c>
      <c r="F8" s="190">
        <v>5.5383378285561093</v>
      </c>
      <c r="G8" s="6"/>
    </row>
    <row r="9" spans="1:14" ht="15.6" customHeight="1">
      <c r="A9" s="188" t="s">
        <v>8</v>
      </c>
      <c r="B9" s="189">
        <v>28623</v>
      </c>
      <c r="C9" s="189">
        <v>29270</v>
      </c>
      <c r="D9" s="189">
        <v>152044</v>
      </c>
      <c r="E9" s="189">
        <v>159632</v>
      </c>
      <c r="F9" s="190">
        <v>4.9906605982478709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328160</v>
      </c>
      <c r="C11" s="189">
        <v>379162</v>
      </c>
      <c r="D11" s="189">
        <v>1644640</v>
      </c>
      <c r="E11" s="189">
        <v>1826337</v>
      </c>
      <c r="F11" s="190">
        <v>11.047828096118289</v>
      </c>
    </row>
    <row r="12" spans="1:14" ht="15.6" customHeight="1">
      <c r="A12" s="188" t="s">
        <v>6</v>
      </c>
      <c r="B12" s="189">
        <v>68957</v>
      </c>
      <c r="C12" s="189">
        <v>58868</v>
      </c>
      <c r="D12" s="189">
        <v>202388</v>
      </c>
      <c r="E12" s="189">
        <v>184121</v>
      </c>
      <c r="F12" s="190">
        <v>-9.0257327509536083</v>
      </c>
    </row>
    <row r="13" spans="1:14" ht="15.6" customHeight="1">
      <c r="A13" s="188" t="s">
        <v>175</v>
      </c>
      <c r="B13" s="189">
        <v>1023881</v>
      </c>
      <c r="C13" s="189">
        <v>1026414</v>
      </c>
      <c r="D13" s="189">
        <v>2717063</v>
      </c>
      <c r="E13" s="189">
        <v>2859224</v>
      </c>
      <c r="F13" s="190">
        <v>5.2321569282714506</v>
      </c>
    </row>
    <row r="14" spans="1:14" ht="15.6" customHeight="1">
      <c r="A14" s="188" t="s">
        <v>148</v>
      </c>
      <c r="B14" s="189">
        <v>557140</v>
      </c>
      <c r="C14" s="189">
        <v>603776</v>
      </c>
      <c r="D14" s="189">
        <v>1518317</v>
      </c>
      <c r="E14" s="189">
        <v>1718078</v>
      </c>
      <c r="F14" s="190">
        <v>13.15673867841828</v>
      </c>
    </row>
    <row r="15" spans="1:14" ht="15.6" customHeight="1">
      <c r="A15" s="188" t="s">
        <v>145</v>
      </c>
      <c r="B15" s="189">
        <v>35286</v>
      </c>
      <c r="C15" s="189">
        <v>33745</v>
      </c>
      <c r="D15" s="189">
        <v>72850</v>
      </c>
      <c r="E15" s="189">
        <v>77829</v>
      </c>
      <c r="F15" s="190">
        <v>6.8345916266300586</v>
      </c>
    </row>
    <row r="16" spans="1:14" ht="15.6" customHeight="1">
      <c r="A16" s="188" t="s">
        <v>144</v>
      </c>
      <c r="B16" s="189">
        <v>15060</v>
      </c>
      <c r="C16" s="189">
        <v>36867</v>
      </c>
      <c r="D16" s="189">
        <v>45109</v>
      </c>
      <c r="E16" s="189">
        <v>85426</v>
      </c>
      <c r="F16" s="190">
        <v>89.376842758651264</v>
      </c>
      <c r="G16" s="1"/>
    </row>
    <row r="17" spans="1:7" ht="15.6" customHeight="1">
      <c r="A17" s="188" t="s">
        <v>150</v>
      </c>
      <c r="B17" s="189">
        <v>0</v>
      </c>
      <c r="C17" s="189">
        <v>362</v>
      </c>
      <c r="D17" s="189">
        <v>743</v>
      </c>
      <c r="E17" s="189">
        <v>362</v>
      </c>
      <c r="F17" s="190">
        <v>-51.278600269179002</v>
      </c>
      <c r="G17" s="2"/>
    </row>
    <row r="18" spans="1:7" ht="15.6" customHeight="1">
      <c r="A18" s="188" t="s">
        <v>147</v>
      </c>
      <c r="B18" s="189">
        <v>137720</v>
      </c>
      <c r="C18" s="189">
        <v>155756</v>
      </c>
      <c r="D18" s="189">
        <v>669794</v>
      </c>
      <c r="E18" s="189">
        <v>731528</v>
      </c>
      <c r="F18" s="190">
        <v>9.2168636924188689</v>
      </c>
    </row>
    <row r="19" spans="1:7" ht="15.6" customHeight="1">
      <c r="A19" s="188" t="s">
        <v>143</v>
      </c>
      <c r="B19" s="189">
        <v>3800</v>
      </c>
      <c r="C19" s="189">
        <v>6770</v>
      </c>
      <c r="D19" s="189">
        <v>6963</v>
      </c>
      <c r="E19" s="189">
        <v>10384</v>
      </c>
      <c r="F19" s="190">
        <v>49.131121642969987</v>
      </c>
    </row>
    <row r="20" spans="1:7" ht="15.6" customHeight="1">
      <c r="A20" s="188" t="s">
        <v>142</v>
      </c>
      <c r="B20" s="189">
        <v>5591</v>
      </c>
      <c r="C20" s="189">
        <v>8227</v>
      </c>
      <c r="D20" s="189">
        <v>9399</v>
      </c>
      <c r="E20" s="189">
        <v>19154</v>
      </c>
      <c r="F20" s="190">
        <v>103.7876369826577</v>
      </c>
    </row>
    <row r="21" spans="1:7" ht="15.6" customHeight="1">
      <c r="A21" s="188" t="s">
        <v>149</v>
      </c>
      <c r="B21" s="189">
        <v>4034</v>
      </c>
      <c r="C21" s="189">
        <v>4481</v>
      </c>
      <c r="D21" s="189">
        <v>21967</v>
      </c>
      <c r="E21" s="189">
        <v>18910</v>
      </c>
      <c r="F21" s="190">
        <v>-13.916329039013061</v>
      </c>
    </row>
    <row r="22" spans="1:7" ht="15.6" customHeight="1">
      <c r="A22" s="188" t="s">
        <v>146</v>
      </c>
      <c r="B22" s="189">
        <v>163680</v>
      </c>
      <c r="C22" s="189">
        <v>150792</v>
      </c>
      <c r="D22" s="189">
        <v>1490755</v>
      </c>
      <c r="E22" s="189">
        <v>1736194</v>
      </c>
      <c r="F22" s="190">
        <v>16.464073573457739</v>
      </c>
    </row>
    <row r="23" spans="1:7" ht="15.6" customHeight="1">
      <c r="A23" s="188" t="s">
        <v>165</v>
      </c>
      <c r="B23" s="189">
        <v>78724</v>
      </c>
      <c r="C23" s="189">
        <v>82617</v>
      </c>
      <c r="D23" s="189">
        <v>240657</v>
      </c>
      <c r="E23" s="189">
        <v>284857</v>
      </c>
      <c r="F23" s="190">
        <v>18.366388677661561</v>
      </c>
    </row>
    <row r="24" spans="1:7" ht="15.6" customHeight="1">
      <c r="A24" s="188" t="s">
        <v>141</v>
      </c>
      <c r="B24" s="189">
        <v>765</v>
      </c>
      <c r="C24" s="189">
        <v>0</v>
      </c>
      <c r="D24" s="189">
        <v>765</v>
      </c>
      <c r="E24" s="189">
        <v>0</v>
      </c>
      <c r="F24" s="190">
        <v>-100</v>
      </c>
    </row>
    <row r="25" spans="1:7" ht="15.6" customHeight="1">
      <c r="A25" s="188" t="s">
        <v>140</v>
      </c>
      <c r="B25" s="189">
        <v>33535</v>
      </c>
      <c r="C25" s="189">
        <v>36488</v>
      </c>
      <c r="D25" s="189">
        <v>176758</v>
      </c>
      <c r="E25" s="189">
        <v>178379</v>
      </c>
      <c r="F25" s="190">
        <v>0.91707306034238911</v>
      </c>
    </row>
    <row r="26" spans="1:7" ht="15.6" customHeight="1">
      <c r="A26" s="188" t="s">
        <v>152</v>
      </c>
      <c r="B26" s="189">
        <v>4936</v>
      </c>
      <c r="C26" s="189">
        <v>11251</v>
      </c>
      <c r="D26" s="189">
        <v>44399</v>
      </c>
      <c r="E26" s="189">
        <v>51293</v>
      </c>
      <c r="F26" s="190">
        <v>15.527376742719429</v>
      </c>
    </row>
    <row r="27" spans="1:7" ht="15.6" customHeight="1">
      <c r="A27" s="188" t="s">
        <v>173</v>
      </c>
      <c r="B27" s="189">
        <v>131</v>
      </c>
      <c r="C27" s="189">
        <v>0</v>
      </c>
      <c r="D27" s="189">
        <v>558</v>
      </c>
      <c r="E27" s="189">
        <v>422</v>
      </c>
      <c r="F27" s="190">
        <v>-24.372759856630822</v>
      </c>
    </row>
    <row r="28" spans="1:7" ht="15.6" customHeight="1">
      <c r="A28" s="188" t="s">
        <v>177</v>
      </c>
      <c r="B28" s="189">
        <v>454682</v>
      </c>
      <c r="C28" s="189">
        <v>474262</v>
      </c>
      <c r="D28" s="189">
        <v>2820961</v>
      </c>
      <c r="E28" s="189">
        <v>3163142</v>
      </c>
      <c r="F28" s="190">
        <v>12.12994437002142</v>
      </c>
    </row>
    <row r="29" spans="1:7" ht="15.6" customHeight="1">
      <c r="A29" s="188" t="s">
        <v>178</v>
      </c>
      <c r="B29" s="189">
        <v>25627</v>
      </c>
      <c r="C29" s="189">
        <v>27345</v>
      </c>
      <c r="D29" s="189">
        <v>80209</v>
      </c>
      <c r="E29" s="189">
        <v>72921</v>
      </c>
      <c r="F29" s="190">
        <v>-9.086262140158837</v>
      </c>
    </row>
    <row r="30" spans="1:7" ht="15.6" customHeight="1">
      <c r="A30" s="188" t="s">
        <v>179</v>
      </c>
      <c r="B30" s="189">
        <v>2257</v>
      </c>
      <c r="C30" s="189">
        <v>2379</v>
      </c>
      <c r="D30" s="189">
        <v>8157</v>
      </c>
      <c r="E30" s="189">
        <v>7283</v>
      </c>
      <c r="F30" s="190">
        <v>-10.71472355032488</v>
      </c>
    </row>
    <row r="31" spans="1:7" ht="15.6" customHeight="1">
      <c r="A31" s="188" t="s">
        <v>180</v>
      </c>
      <c r="B31" s="189">
        <v>18808</v>
      </c>
      <c r="C31" s="189">
        <v>13778</v>
      </c>
      <c r="D31" s="189">
        <v>29945</v>
      </c>
      <c r="E31" s="189">
        <v>18032</v>
      </c>
      <c r="F31" s="190">
        <v>-39.782935381532809</v>
      </c>
    </row>
    <row r="32" spans="1:7" ht="15.6" customHeight="1">
      <c r="A32" s="188" t="s">
        <v>181</v>
      </c>
      <c r="B32" s="189">
        <v>150070</v>
      </c>
      <c r="C32" s="189">
        <v>147633</v>
      </c>
      <c r="D32" s="189">
        <v>491119</v>
      </c>
      <c r="E32" s="189">
        <v>493027</v>
      </c>
      <c r="F32" s="190">
        <v>0.38850054671067369</v>
      </c>
    </row>
    <row r="33" spans="1:6" ht="15.6" customHeight="1">
      <c r="A33" s="188" t="s">
        <v>182</v>
      </c>
      <c r="B33" s="189">
        <v>26146</v>
      </c>
      <c r="C33" s="189">
        <v>24119</v>
      </c>
      <c r="D33" s="189">
        <v>46336</v>
      </c>
      <c r="E33" s="189">
        <v>93366</v>
      </c>
      <c r="F33" s="190">
        <v>101.4977555248619</v>
      </c>
    </row>
    <row r="34" spans="1:6" ht="15.6" customHeight="1">
      <c r="A34" s="188" t="s">
        <v>183</v>
      </c>
      <c r="B34" s="189">
        <v>321</v>
      </c>
      <c r="C34" s="189">
        <v>252</v>
      </c>
      <c r="D34" s="189">
        <v>321</v>
      </c>
      <c r="E34" s="189">
        <v>252</v>
      </c>
      <c r="F34" s="190">
        <v>-21.495327102803738</v>
      </c>
    </row>
    <row r="35" spans="1:6" ht="15.6" customHeight="1">
      <c r="A35" s="156" t="s">
        <v>153</v>
      </c>
      <c r="B35" s="76">
        <f>SUM(B7:B34)</f>
        <v>3264740</v>
      </c>
      <c r="C35" s="77">
        <f>SUM(C7:C34)</f>
        <v>3407846</v>
      </c>
      <c r="D35" s="76">
        <f>SUM(D7:D34)</f>
        <v>12728638</v>
      </c>
      <c r="E35" s="78">
        <f>SUM(E7:E34)</f>
        <v>14061401</v>
      </c>
      <c r="F35" s="140">
        <f>E35*100/D35-100</f>
        <v>10.47058609098633</v>
      </c>
    </row>
    <row r="36" spans="1:6" ht="15.6" customHeight="1">
      <c r="A36" s="73" t="s">
        <v>80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5" priority="2">
      <formula>MOD(ROW(),2)=0</formula>
    </cfRule>
  </conditionalFormatting>
  <conditionalFormatting sqref="F7:F35">
    <cfRule type="expression" dxfId="2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5C8764-65C1-4BF1-AF24-D6D179DD4E88}">
  <sheetPr codeName="Hoja28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11909</v>
      </c>
      <c r="C8" s="189">
        <v>11555</v>
      </c>
      <c r="D8" s="189">
        <v>46248</v>
      </c>
      <c r="E8" s="189">
        <v>50039</v>
      </c>
      <c r="F8" s="190">
        <v>8.1971112264314172</v>
      </c>
      <c r="G8" s="6"/>
    </row>
    <row r="9" spans="1:14" ht="15.6" customHeight="1">
      <c r="A9" s="188" t="s">
        <v>8</v>
      </c>
      <c r="B9" s="189">
        <v>27742</v>
      </c>
      <c r="C9" s="189">
        <v>26844</v>
      </c>
      <c r="D9" s="189">
        <v>150067</v>
      </c>
      <c r="E9" s="189">
        <v>154327</v>
      </c>
      <c r="F9" s="190">
        <v>2.8387320330252521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328160</v>
      </c>
      <c r="C11" s="189">
        <v>379162</v>
      </c>
      <c r="D11" s="189">
        <v>1644640</v>
      </c>
      <c r="E11" s="189">
        <v>1826337</v>
      </c>
      <c r="F11" s="190">
        <v>11.047828096118289</v>
      </c>
    </row>
    <row r="12" spans="1:14" ht="15.6" customHeight="1">
      <c r="A12" s="188" t="s">
        <v>6</v>
      </c>
      <c r="B12" s="189">
        <v>3245</v>
      </c>
      <c r="C12" s="189">
        <v>3865</v>
      </c>
      <c r="D12" s="189">
        <v>10651</v>
      </c>
      <c r="E12" s="189">
        <v>15369</v>
      </c>
      <c r="F12" s="190">
        <v>44.296310205614503</v>
      </c>
    </row>
    <row r="13" spans="1:14" ht="15.6" customHeight="1">
      <c r="A13" s="188" t="s">
        <v>175</v>
      </c>
      <c r="B13" s="189">
        <v>701264</v>
      </c>
      <c r="C13" s="189">
        <v>695674</v>
      </c>
      <c r="D13" s="189">
        <v>2077648</v>
      </c>
      <c r="E13" s="189">
        <v>2119687</v>
      </c>
      <c r="F13" s="190">
        <v>2.0233937606370351</v>
      </c>
    </row>
    <row r="14" spans="1:14" ht="15.6" customHeight="1">
      <c r="A14" s="188" t="s">
        <v>148</v>
      </c>
      <c r="B14" s="189">
        <v>116830</v>
      </c>
      <c r="C14" s="189">
        <v>111618</v>
      </c>
      <c r="D14" s="189">
        <v>482638</v>
      </c>
      <c r="E14" s="189">
        <v>472391</v>
      </c>
      <c r="F14" s="190">
        <v>-2.123123334673195</v>
      </c>
    </row>
    <row r="15" spans="1:14" ht="15.6" customHeight="1">
      <c r="A15" s="188" t="s">
        <v>145</v>
      </c>
      <c r="B15" s="189">
        <v>14732</v>
      </c>
      <c r="C15" s="189">
        <v>15661</v>
      </c>
      <c r="D15" s="189">
        <v>33140</v>
      </c>
      <c r="E15" s="189">
        <v>45279</v>
      </c>
      <c r="F15" s="190">
        <v>36.629450814725402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137710</v>
      </c>
      <c r="C18" s="189">
        <v>153827</v>
      </c>
      <c r="D18" s="189">
        <v>669670</v>
      </c>
      <c r="E18" s="189">
        <v>724984</v>
      </c>
      <c r="F18" s="190">
        <v>8.2598891991577972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3481</v>
      </c>
      <c r="C21" s="189">
        <v>4115</v>
      </c>
      <c r="D21" s="189">
        <v>21360</v>
      </c>
      <c r="E21" s="189">
        <v>17272</v>
      </c>
      <c r="F21" s="190">
        <v>-19.13857677902622</v>
      </c>
    </row>
    <row r="22" spans="1:7" ht="15.6" customHeight="1">
      <c r="A22" s="188" t="s">
        <v>146</v>
      </c>
      <c r="B22" s="189">
        <v>134095</v>
      </c>
      <c r="C22" s="189">
        <v>125279</v>
      </c>
      <c r="D22" s="189">
        <v>570214</v>
      </c>
      <c r="E22" s="189">
        <v>560174</v>
      </c>
      <c r="F22" s="190">
        <v>-1.7607424580946831</v>
      </c>
    </row>
    <row r="23" spans="1:7" ht="15.6" customHeight="1">
      <c r="A23" s="188" t="s">
        <v>165</v>
      </c>
      <c r="B23" s="189">
        <v>20593</v>
      </c>
      <c r="C23" s="189">
        <v>22181</v>
      </c>
      <c r="D23" s="189">
        <v>104852</v>
      </c>
      <c r="E23" s="189">
        <v>110982</v>
      </c>
      <c r="F23" s="190">
        <v>5.8463357875863133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33535</v>
      </c>
      <c r="C25" s="189">
        <v>35151</v>
      </c>
      <c r="D25" s="189">
        <v>174889</v>
      </c>
      <c r="E25" s="189">
        <v>174986</v>
      </c>
      <c r="F25" s="190">
        <v>5.5463751293672203E-2</v>
      </c>
    </row>
    <row r="26" spans="1:7" ht="15.6" customHeight="1">
      <c r="A26" s="188" t="s">
        <v>152</v>
      </c>
      <c r="B26" s="189">
        <v>4701</v>
      </c>
      <c r="C26" s="189">
        <v>7606</v>
      </c>
      <c r="D26" s="189">
        <v>34888</v>
      </c>
      <c r="E26" s="189">
        <v>34435</v>
      </c>
      <c r="F26" s="190">
        <v>-1.2984407246044469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3</v>
      </c>
      <c r="F27" s="190" t="s">
        <v>151</v>
      </c>
    </row>
    <row r="28" spans="1:7" ht="15.6" customHeight="1">
      <c r="A28" s="188" t="s">
        <v>177</v>
      </c>
      <c r="B28" s="189">
        <v>425203</v>
      </c>
      <c r="C28" s="189">
        <v>455336</v>
      </c>
      <c r="D28" s="189">
        <v>2187015</v>
      </c>
      <c r="E28" s="189">
        <v>2269087</v>
      </c>
      <c r="F28" s="190">
        <v>3.7526948832083922</v>
      </c>
    </row>
    <row r="29" spans="1:7" ht="15.6" customHeight="1">
      <c r="A29" s="188" t="s">
        <v>178</v>
      </c>
      <c r="B29" s="189">
        <v>21926</v>
      </c>
      <c r="C29" s="189">
        <v>22763</v>
      </c>
      <c r="D29" s="189">
        <v>72517</v>
      </c>
      <c r="E29" s="189">
        <v>62019</v>
      </c>
      <c r="F29" s="190">
        <v>-14.476605485610269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52584</v>
      </c>
      <c r="C32" s="189">
        <v>56654</v>
      </c>
      <c r="D32" s="189">
        <v>263207</v>
      </c>
      <c r="E32" s="189">
        <v>271093</v>
      </c>
      <c r="F32" s="190">
        <v>2.996120923835619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79" t="s">
        <v>153</v>
      </c>
      <c r="B35" s="178">
        <f>SUM(B7:B34)</f>
        <v>2037710</v>
      </c>
      <c r="C35" s="77">
        <f>SUM(C7:C34)</f>
        <v>2127291</v>
      </c>
      <c r="D35" s="76">
        <f>SUM(D7:D34)</f>
        <v>8543644</v>
      </c>
      <c r="E35" s="78">
        <f>SUM(E7:E34)</f>
        <v>8908464</v>
      </c>
      <c r="F35" s="140">
        <f>E35*100/D35-100</f>
        <v>4.270074923533798</v>
      </c>
    </row>
    <row r="36" spans="1:6" ht="15.6" customHeight="1">
      <c r="A36" s="73" t="s">
        <v>85</v>
      </c>
      <c r="B36" s="72"/>
      <c r="C36" s="23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3" priority="2">
      <formula>MOD(ROW(),2)=0</formula>
    </cfRule>
  </conditionalFormatting>
  <conditionalFormatting sqref="F7:F35">
    <cfRule type="expression" dxfId="2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7715F-A515-4BF1-85A9-50543B798CF5}">
  <sheetPr codeName="Hoja29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48615</v>
      </c>
      <c r="C7" s="189">
        <v>45803</v>
      </c>
      <c r="D7" s="189">
        <v>117035</v>
      </c>
      <c r="E7" s="189">
        <v>145250</v>
      </c>
      <c r="F7" s="190">
        <v>24.108172768829832</v>
      </c>
      <c r="G7" s="13"/>
    </row>
    <row r="8" spans="1:14" ht="15.6" customHeight="1">
      <c r="A8" s="188" t="s">
        <v>11</v>
      </c>
      <c r="B8" s="189">
        <v>36282</v>
      </c>
      <c r="C8" s="189">
        <v>35874</v>
      </c>
      <c r="D8" s="189">
        <v>73138</v>
      </c>
      <c r="E8" s="189">
        <v>75959</v>
      </c>
      <c r="F8" s="190">
        <v>3.8570920725204449</v>
      </c>
      <c r="G8" s="6"/>
    </row>
    <row r="9" spans="1:14" ht="15.6" customHeight="1">
      <c r="A9" s="188" t="s">
        <v>8</v>
      </c>
      <c r="B9" s="189">
        <v>881</v>
      </c>
      <c r="C9" s="189">
        <v>2426</v>
      </c>
      <c r="D9" s="189">
        <v>1977</v>
      </c>
      <c r="E9" s="189">
        <v>5305</v>
      </c>
      <c r="F9" s="190">
        <v>168.3358624178048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65712</v>
      </c>
      <c r="C12" s="189">
        <v>55003</v>
      </c>
      <c r="D12" s="189">
        <v>191737</v>
      </c>
      <c r="E12" s="189">
        <v>168752</v>
      </c>
      <c r="F12" s="190">
        <v>-11.987774920855131</v>
      </c>
    </row>
    <row r="13" spans="1:14" ht="15.6" customHeight="1">
      <c r="A13" s="188" t="s">
        <v>175</v>
      </c>
      <c r="B13" s="189">
        <v>322617</v>
      </c>
      <c r="C13" s="189">
        <v>330740</v>
      </c>
      <c r="D13" s="189">
        <v>639415</v>
      </c>
      <c r="E13" s="189">
        <v>739537</v>
      </c>
      <c r="F13" s="190">
        <v>15.658375233611981</v>
      </c>
    </row>
    <row r="14" spans="1:14" ht="15.6" customHeight="1">
      <c r="A14" s="188" t="s">
        <v>148</v>
      </c>
      <c r="B14" s="189">
        <v>440310</v>
      </c>
      <c r="C14" s="189">
        <v>492158</v>
      </c>
      <c r="D14" s="189">
        <v>1035679</v>
      </c>
      <c r="E14" s="189">
        <v>1245687</v>
      </c>
      <c r="F14" s="190">
        <v>20.277325310255389</v>
      </c>
    </row>
    <row r="15" spans="1:14" ht="15.6" customHeight="1">
      <c r="A15" s="188" t="s">
        <v>145</v>
      </c>
      <c r="B15" s="189">
        <v>20554</v>
      </c>
      <c r="C15" s="189">
        <v>18084</v>
      </c>
      <c r="D15" s="189">
        <v>39710</v>
      </c>
      <c r="E15" s="189">
        <v>32550</v>
      </c>
      <c r="F15" s="190">
        <v>-18.030722739864022</v>
      </c>
    </row>
    <row r="16" spans="1:14" ht="15.6" customHeight="1">
      <c r="A16" s="188" t="s">
        <v>144</v>
      </c>
      <c r="B16" s="189">
        <v>15060</v>
      </c>
      <c r="C16" s="189">
        <v>36867</v>
      </c>
      <c r="D16" s="189">
        <v>45109</v>
      </c>
      <c r="E16" s="189">
        <v>85426</v>
      </c>
      <c r="F16" s="190">
        <v>89.376842758651264</v>
      </c>
      <c r="G16" s="1"/>
    </row>
    <row r="17" spans="1:7" ht="15.6" customHeight="1">
      <c r="A17" s="188" t="s">
        <v>150</v>
      </c>
      <c r="B17" s="189">
        <v>0</v>
      </c>
      <c r="C17" s="189">
        <v>362</v>
      </c>
      <c r="D17" s="189">
        <v>743</v>
      </c>
      <c r="E17" s="189">
        <v>362</v>
      </c>
      <c r="F17" s="190">
        <v>-51.278600269179002</v>
      </c>
      <c r="G17" s="2"/>
    </row>
    <row r="18" spans="1:7" ht="15.6" customHeight="1">
      <c r="A18" s="188" t="s">
        <v>147</v>
      </c>
      <c r="B18" s="189">
        <v>10</v>
      </c>
      <c r="C18" s="189">
        <v>1929</v>
      </c>
      <c r="D18" s="189">
        <v>124</v>
      </c>
      <c r="E18" s="189">
        <v>6544</v>
      </c>
      <c r="F18" s="190">
        <v>5177.4193548387093</v>
      </c>
    </row>
    <row r="19" spans="1:7" ht="15.6" customHeight="1">
      <c r="A19" s="188" t="s">
        <v>143</v>
      </c>
      <c r="B19" s="189">
        <v>3800</v>
      </c>
      <c r="C19" s="189">
        <v>6770</v>
      </c>
      <c r="D19" s="189">
        <v>6963</v>
      </c>
      <c r="E19" s="189">
        <v>10384</v>
      </c>
      <c r="F19" s="190">
        <v>49.131121642969987</v>
      </c>
    </row>
    <row r="20" spans="1:7" ht="15.6" customHeight="1">
      <c r="A20" s="188" t="s">
        <v>142</v>
      </c>
      <c r="B20" s="189">
        <v>5591</v>
      </c>
      <c r="C20" s="189">
        <v>8227</v>
      </c>
      <c r="D20" s="189">
        <v>9399</v>
      </c>
      <c r="E20" s="189">
        <v>19154</v>
      </c>
      <c r="F20" s="190">
        <v>103.7876369826577</v>
      </c>
    </row>
    <row r="21" spans="1:7" ht="15.6" customHeight="1">
      <c r="A21" s="188" t="s">
        <v>149</v>
      </c>
      <c r="B21" s="189">
        <v>553</v>
      </c>
      <c r="C21" s="189">
        <v>366</v>
      </c>
      <c r="D21" s="189">
        <v>607</v>
      </c>
      <c r="E21" s="189">
        <v>1638</v>
      </c>
      <c r="F21" s="190">
        <v>169.85172981878091</v>
      </c>
    </row>
    <row r="22" spans="1:7" ht="15.6" customHeight="1">
      <c r="A22" s="188" t="s">
        <v>146</v>
      </c>
      <c r="B22" s="189">
        <v>29585</v>
      </c>
      <c r="C22" s="189">
        <v>25513</v>
      </c>
      <c r="D22" s="189">
        <v>920541</v>
      </c>
      <c r="E22" s="189">
        <v>1176020</v>
      </c>
      <c r="F22" s="190">
        <v>27.753136470836171</v>
      </c>
    </row>
    <row r="23" spans="1:7" ht="15.6" customHeight="1">
      <c r="A23" s="188" t="s">
        <v>165</v>
      </c>
      <c r="B23" s="189">
        <v>58131</v>
      </c>
      <c r="C23" s="189">
        <v>60436</v>
      </c>
      <c r="D23" s="189">
        <v>135805</v>
      </c>
      <c r="E23" s="189">
        <v>173875</v>
      </c>
      <c r="F23" s="190">
        <v>28.032841206141171</v>
      </c>
    </row>
    <row r="24" spans="1:7" ht="15.6" customHeight="1">
      <c r="A24" s="188" t="s">
        <v>141</v>
      </c>
      <c r="B24" s="189">
        <v>765</v>
      </c>
      <c r="C24" s="189">
        <v>0</v>
      </c>
      <c r="D24" s="189">
        <v>765</v>
      </c>
      <c r="E24" s="189">
        <v>0</v>
      </c>
      <c r="F24" s="190">
        <v>-100</v>
      </c>
    </row>
    <row r="25" spans="1:7" ht="15.6" customHeight="1">
      <c r="A25" s="188" t="s">
        <v>140</v>
      </c>
      <c r="B25" s="189">
        <v>0</v>
      </c>
      <c r="C25" s="189">
        <v>1337</v>
      </c>
      <c r="D25" s="189">
        <v>1869</v>
      </c>
      <c r="E25" s="189">
        <v>3393</v>
      </c>
      <c r="F25" s="190">
        <v>81.540930979133236</v>
      </c>
    </row>
    <row r="26" spans="1:7" ht="15.6" customHeight="1">
      <c r="A26" s="188" t="s">
        <v>152</v>
      </c>
      <c r="B26" s="189">
        <v>235</v>
      </c>
      <c r="C26" s="189">
        <v>3645</v>
      </c>
      <c r="D26" s="189">
        <v>9511</v>
      </c>
      <c r="E26" s="189">
        <v>16858</v>
      </c>
      <c r="F26" s="190">
        <v>77.247397749973715</v>
      </c>
    </row>
    <row r="27" spans="1:7" ht="15.6" customHeight="1">
      <c r="A27" s="188" t="s">
        <v>173</v>
      </c>
      <c r="B27" s="189">
        <v>131</v>
      </c>
      <c r="C27" s="189">
        <v>0</v>
      </c>
      <c r="D27" s="189">
        <v>558</v>
      </c>
      <c r="E27" s="189">
        <v>419</v>
      </c>
      <c r="F27" s="190">
        <v>-24.910394265232981</v>
      </c>
    </row>
    <row r="28" spans="1:7" ht="15.6" customHeight="1">
      <c r="A28" s="188" t="s">
        <v>177</v>
      </c>
      <c r="B28" s="189">
        <v>29479</v>
      </c>
      <c r="C28" s="189">
        <v>18926</v>
      </c>
      <c r="D28" s="189">
        <v>633946</v>
      </c>
      <c r="E28" s="189">
        <v>894055</v>
      </c>
      <c r="F28" s="190">
        <v>41.030150833036259</v>
      </c>
    </row>
    <row r="29" spans="1:7" ht="15.6" customHeight="1">
      <c r="A29" s="188" t="s">
        <v>178</v>
      </c>
      <c r="B29" s="189">
        <v>3701</v>
      </c>
      <c r="C29" s="189">
        <v>4582</v>
      </c>
      <c r="D29" s="189">
        <v>7692</v>
      </c>
      <c r="E29" s="189">
        <v>10902</v>
      </c>
      <c r="F29" s="190">
        <v>41.731669266770673</v>
      </c>
    </row>
    <row r="30" spans="1:7" ht="15.6" customHeight="1">
      <c r="A30" s="188" t="s">
        <v>179</v>
      </c>
      <c r="B30" s="189">
        <v>2257</v>
      </c>
      <c r="C30" s="189">
        <v>2379</v>
      </c>
      <c r="D30" s="189">
        <v>8157</v>
      </c>
      <c r="E30" s="189">
        <v>7283</v>
      </c>
      <c r="F30" s="190">
        <v>-10.71472355032488</v>
      </c>
    </row>
    <row r="31" spans="1:7" ht="15.6" customHeight="1">
      <c r="A31" s="188" t="s">
        <v>180</v>
      </c>
      <c r="B31" s="189">
        <v>18808</v>
      </c>
      <c r="C31" s="189">
        <v>13778</v>
      </c>
      <c r="D31" s="189">
        <v>29945</v>
      </c>
      <c r="E31" s="189">
        <v>18032</v>
      </c>
      <c r="F31" s="190">
        <v>-39.782935381532809</v>
      </c>
    </row>
    <row r="32" spans="1:7" ht="15.6" customHeight="1">
      <c r="A32" s="188" t="s">
        <v>181</v>
      </c>
      <c r="B32" s="189">
        <v>97486</v>
      </c>
      <c r="C32" s="189">
        <v>90979</v>
      </c>
      <c r="D32" s="189">
        <v>227912</v>
      </c>
      <c r="E32" s="189">
        <v>221934</v>
      </c>
      <c r="F32" s="190">
        <v>-2.622942188212988</v>
      </c>
    </row>
    <row r="33" spans="1:6" ht="15.6" customHeight="1">
      <c r="A33" s="188" t="s">
        <v>182</v>
      </c>
      <c r="B33" s="189">
        <v>26146</v>
      </c>
      <c r="C33" s="189">
        <v>24119</v>
      </c>
      <c r="D33" s="189">
        <v>46336</v>
      </c>
      <c r="E33" s="189">
        <v>93366</v>
      </c>
      <c r="F33" s="190">
        <v>101.4977555248619</v>
      </c>
    </row>
    <row r="34" spans="1:6" ht="15.6" customHeight="1">
      <c r="A34" s="188" t="s">
        <v>183</v>
      </c>
      <c r="B34" s="189">
        <v>321</v>
      </c>
      <c r="C34" s="189">
        <v>252</v>
      </c>
      <c r="D34" s="189">
        <v>321</v>
      </c>
      <c r="E34" s="189">
        <v>252</v>
      </c>
      <c r="F34" s="190">
        <v>-21.495327102803738</v>
      </c>
    </row>
    <row r="35" spans="1:6" ht="15.6" customHeight="1">
      <c r="A35" s="179" t="s">
        <v>153</v>
      </c>
      <c r="B35" s="76">
        <f>SUM(B7:B34)</f>
        <v>1227030</v>
      </c>
      <c r="C35" s="77">
        <f>SUM(C7:C34)</f>
        <v>1280555</v>
      </c>
      <c r="D35" s="76">
        <f>SUM(D7:D34)</f>
        <v>4184994</v>
      </c>
      <c r="E35" s="178">
        <f>SUM(E7:E34)</f>
        <v>5152937</v>
      </c>
      <c r="F35" s="140">
        <f>E35*100/D35-100</f>
        <v>23.128898153736898</v>
      </c>
    </row>
    <row r="36" spans="1:6" ht="15.6" customHeight="1">
      <c r="A36" s="73" t="s">
        <v>159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21" priority="2">
      <formula>MOD(ROW(),2)=0</formula>
    </cfRule>
  </conditionalFormatting>
  <conditionalFormatting sqref="F7:F35">
    <cfRule type="expression" dxfId="2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757BBC-2ABC-42F7-BA4C-81C5F97C3598}">
  <sheetPr codeName="Hoja3">
    <pageSetUpPr fitToPage="1"/>
  </sheetPr>
  <dimension ref="A1:O39"/>
  <sheetViews>
    <sheetView workbookViewId="0"/>
  </sheetViews>
  <sheetFormatPr baseColWidth="10" defaultColWidth="8.85546875" defaultRowHeight="15"/>
  <cols>
    <col min="1" max="1" width="32.85546875" customWidth="1"/>
    <col min="2" max="2" width="18.7109375" customWidth="1"/>
    <col min="3" max="3" width="22.5703125" customWidth="1"/>
    <col min="4" max="8" width="15.42578125" customWidth="1"/>
    <col min="9" max="9" width="11.85546875" customWidth="1"/>
    <col min="10" max="10" width="10.5703125" customWidth="1"/>
    <col min="11" max="11" width="11.140625" customWidth="1"/>
  </cols>
  <sheetData>
    <row r="1" spans="1:15" ht="19.149999999999999" customHeight="1">
      <c r="A1" s="32" t="s">
        <v>20</v>
      </c>
      <c r="B1" s="13"/>
      <c r="C1" s="13"/>
      <c r="D1" s="13"/>
      <c r="E1" s="5"/>
      <c r="G1" s="4"/>
      <c r="H1" s="4"/>
      <c r="I1" s="4"/>
      <c r="J1" s="14"/>
      <c r="K1" s="14"/>
      <c r="L1" s="4"/>
    </row>
    <row r="2" spans="1:15" ht="15" customHeight="1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3"/>
    </row>
    <row r="3" spans="1:15" ht="15" customHeight="1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3"/>
    </row>
    <row r="4" spans="1:15" ht="15" customHeight="1">
      <c r="A4" s="31" t="s">
        <v>19</v>
      </c>
      <c r="B4" s="13"/>
      <c r="C4" s="13"/>
      <c r="D4" s="13"/>
      <c r="E4" s="13"/>
      <c r="F4" s="13"/>
      <c r="G4" s="13"/>
      <c r="H4" s="33"/>
      <c r="I4" s="34" t="s">
        <v>172</v>
      </c>
      <c r="J4" s="13"/>
      <c r="K4" s="13"/>
    </row>
    <row r="5" spans="1:15" ht="15" customHeight="1">
      <c r="A5" s="199" t="s">
        <v>15</v>
      </c>
      <c r="B5" s="199"/>
      <c r="C5" s="199"/>
      <c r="D5" s="197" t="s">
        <v>154</v>
      </c>
      <c r="E5" s="197"/>
      <c r="F5" s="198" t="s">
        <v>0</v>
      </c>
      <c r="G5" s="198"/>
      <c r="H5" s="197" t="s">
        <v>12</v>
      </c>
      <c r="I5" s="197"/>
      <c r="J5" s="37"/>
      <c r="K5" s="7"/>
    </row>
    <row r="6" spans="1:15" ht="15" customHeight="1">
      <c r="A6" s="199"/>
      <c r="B6" s="199"/>
      <c r="C6" s="199"/>
      <c r="D6" s="164">
        <v>2024</v>
      </c>
      <c r="E6" s="164">
        <v>2025</v>
      </c>
      <c r="F6" s="164">
        <v>2024</v>
      </c>
      <c r="G6" s="164">
        <v>2025</v>
      </c>
      <c r="H6" s="164" t="s">
        <v>13</v>
      </c>
      <c r="I6" s="170" t="s">
        <v>14</v>
      </c>
      <c r="J6" s="166"/>
      <c r="K6" s="13"/>
    </row>
    <row r="7" spans="1:15" ht="15" customHeight="1">
      <c r="A7" s="200" t="s">
        <v>16</v>
      </c>
      <c r="B7" s="155" t="s">
        <v>21</v>
      </c>
      <c r="C7" s="148" t="s">
        <v>2</v>
      </c>
      <c r="D7" s="53" cm="1">
        <f t="array" ref="D7:G7">Líquidos!B35:E35</f>
        <v>15980280</v>
      </c>
      <c r="E7" s="53">
        <v>14753981</v>
      </c>
      <c r="F7" s="53">
        <v>76842161</v>
      </c>
      <c r="G7" s="53">
        <v>73441443</v>
      </c>
      <c r="H7" s="165">
        <f>G7-F7</f>
        <v>-3400718</v>
      </c>
      <c r="I7" s="142">
        <f>((G7*100/F7)-100)</f>
        <v>-4.4255887077408005</v>
      </c>
      <c r="J7" s="171"/>
      <c r="K7" s="13"/>
    </row>
    <row r="8" spans="1:15" ht="15" customHeight="1">
      <c r="A8" s="200"/>
      <c r="B8" s="42" t="s">
        <v>22</v>
      </c>
      <c r="C8" s="42" t="s">
        <v>2</v>
      </c>
      <c r="D8" s="53" cm="1">
        <f t="array" ref="D8:G8">Sólidos!B35:E35</f>
        <v>7796176</v>
      </c>
      <c r="E8" s="53">
        <v>6460994</v>
      </c>
      <c r="F8" s="55">
        <v>35013188</v>
      </c>
      <c r="G8" s="53">
        <v>33402791</v>
      </c>
      <c r="H8" s="47">
        <f t="shared" ref="H8:H18" si="0">G8-F8</f>
        <v>-1610397</v>
      </c>
      <c r="I8" s="141">
        <f>((G8*100/F8)-100)</f>
        <v>-4.5994012313303188</v>
      </c>
      <c r="J8" s="37"/>
      <c r="K8" s="13"/>
    </row>
    <row r="9" spans="1:15" ht="15" customHeight="1">
      <c r="A9" s="200"/>
      <c r="B9" s="193" t="s">
        <v>23</v>
      </c>
      <c r="C9" s="43" t="s">
        <v>2</v>
      </c>
      <c r="D9" s="53" cm="1">
        <f t="array" ref="D9:G9">'Mercancía general'!B35:E35</f>
        <v>26035637</v>
      </c>
      <c r="E9" s="66">
        <v>25347277</v>
      </c>
      <c r="F9" s="53">
        <v>118065001</v>
      </c>
      <c r="G9" s="67">
        <v>117279630</v>
      </c>
      <c r="H9" s="47">
        <f t="shared" si="0"/>
        <v>-785371</v>
      </c>
      <c r="I9" s="142">
        <f t="shared" ref="I9:I30" si="1">((G9*100/F9)-100)</f>
        <v>-0.66520221348238806</v>
      </c>
      <c r="J9" s="37"/>
      <c r="K9" s="13"/>
    </row>
    <row r="10" spans="1:15" ht="15" customHeight="1">
      <c r="A10" s="200"/>
      <c r="B10" s="193"/>
      <c r="C10" s="36" t="s">
        <v>24</v>
      </c>
      <c r="D10" s="56" cm="1">
        <f t="array" ref="D10:G10">'Mercancías contenedores'!B35:E35</f>
        <v>17788782</v>
      </c>
      <c r="E10" s="56">
        <v>17105260</v>
      </c>
      <c r="F10" s="68">
        <v>81512329</v>
      </c>
      <c r="G10" s="56">
        <v>79442153</v>
      </c>
      <c r="H10" s="48">
        <f t="shared" si="0"/>
        <v>-2070176</v>
      </c>
      <c r="I10" s="143">
        <f t="shared" si="1"/>
        <v>-2.5397090543198715</v>
      </c>
      <c r="J10" s="37"/>
      <c r="K10" s="13"/>
    </row>
    <row r="11" spans="1:15" ht="15" customHeight="1">
      <c r="A11" s="200"/>
      <c r="B11" s="193"/>
      <c r="C11" s="36" t="s">
        <v>25</v>
      </c>
      <c r="D11" s="69">
        <f>D9-D10</f>
        <v>8246855</v>
      </c>
      <c r="E11" s="69">
        <f t="shared" ref="E11:G11" si="2">E9-E10</f>
        <v>8242017</v>
      </c>
      <c r="F11" s="70">
        <f t="shared" si="2"/>
        <v>36552672</v>
      </c>
      <c r="G11" s="71">
        <f t="shared" si="2"/>
        <v>37837477</v>
      </c>
      <c r="H11" s="48">
        <f t="shared" si="0"/>
        <v>1284805</v>
      </c>
      <c r="I11" s="144">
        <f t="shared" si="1"/>
        <v>3.5149413974442183</v>
      </c>
      <c r="J11" s="37"/>
      <c r="K11" s="13"/>
    </row>
    <row r="12" spans="1:15" ht="15" customHeight="1">
      <c r="A12" s="200"/>
      <c r="B12" s="40"/>
      <c r="C12" s="41" t="s">
        <v>26</v>
      </c>
      <c r="D12" s="49">
        <f>SUM(D7,D8,D9)</f>
        <v>49812093</v>
      </c>
      <c r="E12" s="49">
        <f>SUM(E7,E8,E9)</f>
        <v>46562252</v>
      </c>
      <c r="F12" s="49">
        <f>SUM(F7,F8,F9)</f>
        <v>229920350</v>
      </c>
      <c r="G12" s="49">
        <f>SUM(G7,G8,G9)</f>
        <v>224123864</v>
      </c>
      <c r="H12" s="50">
        <f t="shared" si="0"/>
        <v>-5796486</v>
      </c>
      <c r="I12" s="145">
        <f t="shared" si="1"/>
        <v>-2.521084366825292</v>
      </c>
      <c r="J12" s="37"/>
      <c r="K12" s="13"/>
    </row>
    <row r="13" spans="1:15" ht="15" customHeight="1">
      <c r="A13" s="195" t="s">
        <v>17</v>
      </c>
      <c r="B13" s="42" t="s">
        <v>27</v>
      </c>
      <c r="C13" s="43" t="s">
        <v>2</v>
      </c>
      <c r="D13" s="51" cm="1">
        <f t="array" ref="D13:G13">Pesca!B35:E35</f>
        <v>12560.7</v>
      </c>
      <c r="E13" s="52">
        <v>15727.608000000004</v>
      </c>
      <c r="F13" s="53">
        <v>54051.542000000009</v>
      </c>
      <c r="G13" s="54">
        <v>56195.679000000004</v>
      </c>
      <c r="H13" s="53">
        <f>G13-F13</f>
        <v>2144.1369999999952</v>
      </c>
      <c r="I13" s="146">
        <f t="shared" si="1"/>
        <v>3.9668378008531135</v>
      </c>
      <c r="J13" s="38"/>
      <c r="K13" s="13"/>
    </row>
    <row r="14" spans="1:15" ht="15" customHeight="1">
      <c r="A14" s="195"/>
      <c r="B14" s="193" t="s">
        <v>28</v>
      </c>
      <c r="C14" s="43" t="s">
        <v>2</v>
      </c>
      <c r="D14" s="55" cm="1">
        <f t="array" ref="D14:G14">Avituallamiento!B35:E35</f>
        <v>1034056</v>
      </c>
      <c r="E14" s="53">
        <v>931947</v>
      </c>
      <c r="F14" s="53">
        <v>4913327</v>
      </c>
      <c r="G14" s="52">
        <v>4576228</v>
      </c>
      <c r="H14" s="53">
        <f>G14-F14</f>
        <v>-337099</v>
      </c>
      <c r="I14" s="142">
        <f t="shared" si="1"/>
        <v>-6.8609111504282083</v>
      </c>
      <c r="J14" s="13"/>
      <c r="K14" s="13"/>
    </row>
    <row r="15" spans="1:15" ht="15" customHeight="1">
      <c r="A15" s="195"/>
      <c r="B15" s="193"/>
      <c r="C15" s="36" t="s">
        <v>29</v>
      </c>
      <c r="D15" s="56" cm="1">
        <f t="array" ref="D15:G15">'Avi. combustibles'!B35:E35</f>
        <v>870673</v>
      </c>
      <c r="E15" s="57">
        <v>779932</v>
      </c>
      <c r="F15" s="58">
        <v>4166634</v>
      </c>
      <c r="G15" s="58">
        <v>3821548</v>
      </c>
      <c r="H15" s="56">
        <f>G15-F15</f>
        <v>-345086</v>
      </c>
      <c r="I15" s="147">
        <f t="shared" si="1"/>
        <v>-8.2821289318908242</v>
      </c>
      <c r="J15" s="13"/>
      <c r="K15" s="13"/>
      <c r="L15" s="39"/>
      <c r="O15" s="39"/>
    </row>
    <row r="16" spans="1:15" ht="15" customHeight="1">
      <c r="A16" s="195"/>
      <c r="B16" s="42" t="s">
        <v>30</v>
      </c>
      <c r="C16" s="43" t="s">
        <v>2</v>
      </c>
      <c r="D16" s="59" cm="1">
        <f t="array" ref="D16:G16">'Tráfico interior'!B35:E35</f>
        <v>305674</v>
      </c>
      <c r="E16" s="60">
        <v>278774</v>
      </c>
      <c r="F16" s="51">
        <v>1601207</v>
      </c>
      <c r="G16" s="52">
        <v>1510123</v>
      </c>
      <c r="H16" s="53">
        <f>G16-F16</f>
        <v>-91084</v>
      </c>
      <c r="I16" s="141">
        <f t="shared" si="1"/>
        <v>-5.6884587689161918</v>
      </c>
      <c r="J16" s="13"/>
      <c r="K16" s="13"/>
    </row>
    <row r="17" spans="1:14" ht="15" customHeight="1">
      <c r="A17" s="195"/>
      <c r="B17" s="45"/>
      <c r="C17" s="45" t="s">
        <v>26</v>
      </c>
      <c r="D17" s="157">
        <f>SUM(D13,D14,D16)</f>
        <v>1352290.7</v>
      </c>
      <c r="E17" s="158">
        <f t="shared" ref="E17:G17" si="3">SUM(E13,E14,E16)</f>
        <v>1226448.608</v>
      </c>
      <c r="F17" s="158">
        <f t="shared" si="3"/>
        <v>6568585.5420000004</v>
      </c>
      <c r="G17" s="158">
        <f t="shared" si="3"/>
        <v>6142546.6789999995</v>
      </c>
      <c r="H17" s="159">
        <f>G17-F17</f>
        <v>-426038.86300000083</v>
      </c>
      <c r="I17" s="145">
        <f t="shared" si="1"/>
        <v>-6.4860061618422691</v>
      </c>
      <c r="J17" s="13"/>
      <c r="K17" s="13"/>
    </row>
    <row r="18" spans="1:14" ht="15" customHeight="1">
      <c r="A18" s="196" t="s">
        <v>31</v>
      </c>
      <c r="B18" s="196"/>
      <c r="C18" s="196"/>
      <c r="D18" s="153">
        <f>D12+D17</f>
        <v>51164383.700000003</v>
      </c>
      <c r="E18" s="172">
        <f>E12+E17</f>
        <v>47788700.608000003</v>
      </c>
      <c r="F18" s="172">
        <f>F12+F17</f>
        <v>236488935.542</v>
      </c>
      <c r="G18" s="172">
        <f>G12+G17</f>
        <v>230266410.67899999</v>
      </c>
      <c r="H18" s="174">
        <f t="shared" si="0"/>
        <v>-6222524.8630000055</v>
      </c>
      <c r="I18" s="173">
        <f t="shared" si="1"/>
        <v>-2.6312118360797143</v>
      </c>
      <c r="J18" s="37"/>
      <c r="K18" s="13"/>
    </row>
    <row r="19" spans="1:14" ht="15" customHeight="1">
      <c r="A19" s="161"/>
      <c r="B19" s="163"/>
      <c r="C19" s="160"/>
      <c r="D19" s="162"/>
      <c r="E19" s="167"/>
      <c r="F19" s="168"/>
      <c r="G19" s="168"/>
      <c r="H19" s="169"/>
      <c r="I19" s="169"/>
      <c r="J19" s="37"/>
      <c r="K19" s="13"/>
      <c r="N19" s="39"/>
    </row>
    <row r="20" spans="1:14" ht="15" customHeight="1">
      <c r="A20" s="194" t="s">
        <v>48</v>
      </c>
      <c r="B20" s="193" t="s">
        <v>32</v>
      </c>
      <c r="C20" s="42" t="s">
        <v>2</v>
      </c>
      <c r="D20" s="53" cm="1">
        <f t="array" ref="D20:G20">'Mercancías tránsito'!B35:E35</f>
        <v>13786776</v>
      </c>
      <c r="E20" s="53">
        <v>13683323</v>
      </c>
      <c r="F20" s="53">
        <v>63767164</v>
      </c>
      <c r="G20" s="53">
        <v>61911323</v>
      </c>
      <c r="H20" s="61">
        <f>G20-F20</f>
        <v>-1855841</v>
      </c>
      <c r="I20" s="62">
        <f t="shared" si="1"/>
        <v>-2.9103395597144583</v>
      </c>
      <c r="J20" s="13"/>
      <c r="K20" s="13"/>
      <c r="L20" s="13"/>
      <c r="M20" s="13"/>
    </row>
    <row r="21" spans="1:14" ht="15" customHeight="1">
      <c r="A21" s="194"/>
      <c r="B21" s="193"/>
      <c r="C21" s="35" t="s">
        <v>24</v>
      </c>
      <c r="D21" s="63" cm="1">
        <f t="array" ref="D21:G21">'Mercan. contene. tránsito'!B35:E35</f>
        <v>10978437</v>
      </c>
      <c r="E21" s="63">
        <v>10255631</v>
      </c>
      <c r="F21" s="63">
        <v>50728030</v>
      </c>
      <c r="G21" s="63">
        <v>46863100</v>
      </c>
      <c r="H21" s="64">
        <f>G21-F21</f>
        <v>-3864930</v>
      </c>
      <c r="I21" s="65">
        <f t="shared" si="1"/>
        <v>-7.6189238967095747</v>
      </c>
      <c r="J21" s="13"/>
      <c r="K21" s="13"/>
      <c r="L21" s="13"/>
      <c r="M21" s="13"/>
    </row>
    <row r="22" spans="1:14" ht="15" customHeight="1">
      <c r="A22" s="194"/>
      <c r="B22" s="193" t="s">
        <v>33</v>
      </c>
      <c r="C22" s="42" t="s">
        <v>34</v>
      </c>
      <c r="D22" s="53" cm="1">
        <f t="array" ref="D22:G22">'Ro-Ro'!B35:E35</f>
        <v>7002424</v>
      </c>
      <c r="E22" s="53">
        <v>6968991</v>
      </c>
      <c r="F22" s="53">
        <v>31102154</v>
      </c>
      <c r="G22" s="53">
        <v>31796312</v>
      </c>
      <c r="H22" s="61">
        <f t="shared" ref="H22:H30" si="4">G22-F22</f>
        <v>694158</v>
      </c>
      <c r="I22" s="62">
        <f t="shared" si="1"/>
        <v>2.2318647126498092</v>
      </c>
      <c r="J22" s="13"/>
      <c r="K22" s="13"/>
      <c r="L22" s="13"/>
      <c r="M22" s="13"/>
    </row>
    <row r="23" spans="1:14" ht="15" customHeight="1">
      <c r="A23" s="194"/>
      <c r="B23" s="193"/>
      <c r="C23" s="44" t="s">
        <v>35</v>
      </c>
      <c r="D23" s="63" cm="1">
        <f t="array" ref="D23:G23">'Ro-Ro UTIS'!B35:E35</f>
        <v>291835</v>
      </c>
      <c r="E23" s="63">
        <v>300524</v>
      </c>
      <c r="F23" s="63">
        <v>1325199</v>
      </c>
      <c r="G23" s="63">
        <v>1357139</v>
      </c>
      <c r="H23" s="64">
        <f t="shared" si="4"/>
        <v>31940</v>
      </c>
      <c r="I23" s="65">
        <f t="shared" si="1"/>
        <v>2.4102040523725066</v>
      </c>
      <c r="J23" s="13"/>
      <c r="K23" s="13"/>
      <c r="L23" s="13"/>
      <c r="M23" s="13"/>
    </row>
    <row r="24" spans="1:14" ht="15" customHeight="1">
      <c r="A24" s="194"/>
      <c r="B24" s="193" t="s">
        <v>36</v>
      </c>
      <c r="C24" s="42" t="s">
        <v>2</v>
      </c>
      <c r="D24" s="53" cm="1">
        <f t="array" ref="D24:G24">TEUS!B35:E35</f>
        <v>1679442.25</v>
      </c>
      <c r="E24" s="53">
        <v>1691729.75</v>
      </c>
      <c r="F24" s="53">
        <v>7555977.5</v>
      </c>
      <c r="G24" s="53">
        <v>7600730.75</v>
      </c>
      <c r="H24" s="61">
        <f t="shared" si="4"/>
        <v>44753.25</v>
      </c>
      <c r="I24" s="62">
        <f t="shared" si="1"/>
        <v>0.59228934972344405</v>
      </c>
      <c r="J24" s="13"/>
      <c r="K24" s="13"/>
      <c r="L24" s="13"/>
      <c r="M24" s="13"/>
    </row>
    <row r="25" spans="1:14" ht="15" customHeight="1">
      <c r="A25" s="194"/>
      <c r="B25" s="193"/>
      <c r="C25" s="35" t="s">
        <v>40</v>
      </c>
      <c r="D25" s="63" cm="1">
        <f t="array" ref="D25:G25">'TEUS tránsito'!B35:E35</f>
        <v>911454.5</v>
      </c>
      <c r="E25" s="63">
        <v>906205.25</v>
      </c>
      <c r="F25" s="63">
        <v>4100689.25</v>
      </c>
      <c r="G25" s="63">
        <v>3938780</v>
      </c>
      <c r="H25" s="64">
        <f t="shared" si="4"/>
        <v>-161909.25</v>
      </c>
      <c r="I25" s="65">
        <f t="shared" si="1"/>
        <v>-3.9483423426927544</v>
      </c>
      <c r="J25" s="13"/>
      <c r="K25" s="13"/>
      <c r="L25" s="13"/>
      <c r="M25" s="13"/>
    </row>
    <row r="26" spans="1:14" ht="15" customHeight="1">
      <c r="A26" s="194"/>
      <c r="B26" s="193"/>
      <c r="C26" s="35" t="s">
        <v>171</v>
      </c>
      <c r="D26" s="63" cm="1">
        <f t="array" ref="D26:G26">'TEUS nacional'!B35:E35</f>
        <v>180549</v>
      </c>
      <c r="E26" s="63">
        <v>179555</v>
      </c>
      <c r="F26" s="63">
        <v>871247.25</v>
      </c>
      <c r="G26" s="63">
        <v>877770</v>
      </c>
      <c r="H26" s="64">
        <f t="shared" si="4"/>
        <v>6522.75</v>
      </c>
      <c r="I26" s="65">
        <f t="shared" si="1"/>
        <v>0.74866807327082086</v>
      </c>
      <c r="J26" s="13"/>
      <c r="K26" s="13"/>
      <c r="L26" s="13"/>
      <c r="M26" s="13"/>
    </row>
    <row r="27" spans="1:14" ht="15" customHeight="1">
      <c r="A27" s="194"/>
      <c r="B27" s="193"/>
      <c r="C27" s="35" t="s">
        <v>170</v>
      </c>
      <c r="D27" s="63" cm="1">
        <f t="array" ref="D27:G27">'TEUS exterior'!B35:E35</f>
        <v>587438.75</v>
      </c>
      <c r="E27" s="63">
        <v>605969.5</v>
      </c>
      <c r="F27" s="63">
        <v>2584041</v>
      </c>
      <c r="G27" s="63">
        <v>2784180.75</v>
      </c>
      <c r="H27" s="64">
        <f t="shared" si="4"/>
        <v>200139.75</v>
      </c>
      <c r="I27" s="65">
        <f t="shared" si="1"/>
        <v>7.7452234697514513</v>
      </c>
      <c r="J27" s="13"/>
      <c r="K27" s="13"/>
      <c r="L27" s="13"/>
      <c r="M27" s="13"/>
    </row>
    <row r="28" spans="1:14" ht="15" customHeight="1">
      <c r="A28" s="194"/>
      <c r="B28" s="193" t="s">
        <v>37</v>
      </c>
      <c r="C28" s="42" t="s">
        <v>41</v>
      </c>
      <c r="D28" s="53" cm="1">
        <f t="array" ref="D28:G28">'Buques número'!B35:E35</f>
        <v>14634</v>
      </c>
      <c r="E28" s="53">
        <v>14263</v>
      </c>
      <c r="F28" s="53">
        <v>64066</v>
      </c>
      <c r="G28" s="53">
        <v>63369</v>
      </c>
      <c r="H28" s="61">
        <f t="shared" si="4"/>
        <v>-697</v>
      </c>
      <c r="I28" s="62">
        <f t="shared" si="1"/>
        <v>-1.0879405612961648</v>
      </c>
      <c r="J28" s="13"/>
      <c r="K28" s="13"/>
      <c r="L28" s="13"/>
      <c r="M28" s="13"/>
    </row>
    <row r="29" spans="1:14" ht="15" customHeight="1">
      <c r="A29" s="194"/>
      <c r="B29" s="193"/>
      <c r="C29" s="42" t="s">
        <v>42</v>
      </c>
      <c r="D29" s="53" cm="1">
        <f t="array" ref="D29:G29">'Buques GT'!B35:E35</f>
        <v>240092248</v>
      </c>
      <c r="E29" s="53">
        <v>237201783</v>
      </c>
      <c r="F29" s="53">
        <v>1076007644</v>
      </c>
      <c r="G29" s="53">
        <v>1085909619</v>
      </c>
      <c r="H29" s="61">
        <f t="shared" si="4"/>
        <v>9901975</v>
      </c>
      <c r="I29" s="62">
        <f t="shared" si="1"/>
        <v>0.92025136208047797</v>
      </c>
      <c r="J29" s="13"/>
      <c r="K29" s="13"/>
      <c r="L29" s="13"/>
      <c r="M29" s="13"/>
    </row>
    <row r="30" spans="1:14" ht="15" customHeight="1">
      <c r="A30" s="194"/>
      <c r="B30" s="193"/>
      <c r="C30" s="35" t="s">
        <v>43</v>
      </c>
      <c r="D30" s="63" cm="1">
        <f t="array" ref="D30:G30">Cruceros!B35:E35</f>
        <v>485</v>
      </c>
      <c r="E30" s="63">
        <v>529</v>
      </c>
      <c r="F30" s="63">
        <v>1662</v>
      </c>
      <c r="G30" s="63">
        <v>2106</v>
      </c>
      <c r="H30" s="64">
        <f t="shared" si="4"/>
        <v>444</v>
      </c>
      <c r="I30" s="65">
        <f t="shared" si="1"/>
        <v>26.714801444043317</v>
      </c>
      <c r="J30" s="13"/>
      <c r="K30" s="13"/>
      <c r="L30" s="13"/>
      <c r="M30" s="13"/>
    </row>
    <row r="31" spans="1:14" ht="15" customHeight="1">
      <c r="A31" s="194"/>
      <c r="B31" s="193" t="s">
        <v>38</v>
      </c>
      <c r="C31" s="42" t="s">
        <v>2</v>
      </c>
      <c r="D31" s="53" cm="1">
        <f t="array" ref="D31:G31">'Pasajeros total'!B35:E35</f>
        <v>3264740</v>
      </c>
      <c r="E31" s="53">
        <v>3407846</v>
      </c>
      <c r="F31" s="53">
        <v>12728638</v>
      </c>
      <c r="G31" s="53">
        <v>14061401</v>
      </c>
      <c r="H31" s="61">
        <f>G31-F31</f>
        <v>1332763</v>
      </c>
      <c r="I31" s="62">
        <f>((G31*100/F31)-100)</f>
        <v>10.47058609098633</v>
      </c>
      <c r="J31" s="13"/>
      <c r="K31" s="13"/>
      <c r="L31" s="13"/>
      <c r="M31" s="13"/>
    </row>
    <row r="32" spans="1:14" ht="15" customHeight="1">
      <c r="A32" s="194"/>
      <c r="B32" s="193"/>
      <c r="C32" s="35" t="s">
        <v>44</v>
      </c>
      <c r="D32" s="63" cm="1">
        <f t="array" ref="D32:G32">'Pasajeros regulares'!B35:E35</f>
        <v>2037710</v>
      </c>
      <c r="E32" s="63">
        <v>2127291</v>
      </c>
      <c r="F32" s="63">
        <v>8543644</v>
      </c>
      <c r="G32" s="63">
        <v>8908464</v>
      </c>
      <c r="H32" s="64">
        <f>G32-F32</f>
        <v>364820</v>
      </c>
      <c r="I32" s="65">
        <f>((G32*100/F32)-100)</f>
        <v>4.270074923533798</v>
      </c>
      <c r="J32" s="13"/>
      <c r="K32" s="13"/>
      <c r="L32" s="13"/>
      <c r="M32" s="13"/>
    </row>
    <row r="33" spans="1:13" ht="15" customHeight="1">
      <c r="A33" s="194"/>
      <c r="B33" s="193"/>
      <c r="C33" s="35" t="s">
        <v>45</v>
      </c>
      <c r="D33" s="63" cm="1">
        <f t="array" ref="D33:G33">'Pasajeros crucero'!B35:E35</f>
        <v>1227030</v>
      </c>
      <c r="E33" s="63">
        <v>1280555</v>
      </c>
      <c r="F33" s="63">
        <v>4184994</v>
      </c>
      <c r="G33" s="63">
        <v>5152937</v>
      </c>
      <c r="H33" s="64">
        <f>G33-F33</f>
        <v>967943</v>
      </c>
      <c r="I33" s="65">
        <f>((G33*100/F33)-100)</f>
        <v>23.128898153736898</v>
      </c>
      <c r="J33" s="13"/>
      <c r="K33" s="13"/>
      <c r="L33" s="13"/>
      <c r="M33" s="13"/>
    </row>
    <row r="34" spans="1:13" ht="15" customHeight="1">
      <c r="A34" s="194"/>
      <c r="B34" s="193" t="s">
        <v>39</v>
      </c>
      <c r="C34" s="42" t="s">
        <v>46</v>
      </c>
      <c r="D34" s="53" cm="1">
        <f t="array" ref="D34:G34">'Automóviles régimen pasaje'!B35:E35</f>
        <v>527606</v>
      </c>
      <c r="E34" s="53">
        <v>559724</v>
      </c>
      <c r="F34" s="53">
        <v>2291682</v>
      </c>
      <c r="G34" s="53">
        <v>2448903</v>
      </c>
      <c r="H34" s="61">
        <f>G34-F34</f>
        <v>157221</v>
      </c>
      <c r="I34" s="62">
        <f>((G34*100/F34)-100)</f>
        <v>6.8605068242452489</v>
      </c>
      <c r="J34" s="13"/>
      <c r="K34" s="13"/>
      <c r="L34" s="13"/>
      <c r="M34" s="13"/>
    </row>
    <row r="35" spans="1:13" ht="15" customHeight="1">
      <c r="A35" s="194"/>
      <c r="B35" s="193"/>
      <c r="C35" s="42" t="s">
        <v>164</v>
      </c>
      <c r="D35" s="53" cm="1">
        <f t="array" ref="D35:G35">'Automóviles régimen mercancía'!B35:E35</f>
        <v>329953</v>
      </c>
      <c r="E35" s="53">
        <v>331869</v>
      </c>
      <c r="F35" s="53">
        <v>1550246</v>
      </c>
      <c r="G35" s="53">
        <v>1572034</v>
      </c>
      <c r="H35" s="61">
        <f>G35-F35</f>
        <v>21788</v>
      </c>
      <c r="I35" s="62">
        <f>((G35*100/F35)-100)</f>
        <v>1.405454360146706</v>
      </c>
      <c r="J35" s="13"/>
      <c r="K35" s="13"/>
      <c r="L35" s="13"/>
      <c r="M35" s="13"/>
    </row>
    <row r="36" spans="1:13" ht="15" customHeight="1">
      <c r="A36" s="73" t="s">
        <v>49</v>
      </c>
      <c r="J36" s="13"/>
      <c r="K36" s="13"/>
      <c r="L36" s="13"/>
      <c r="M36" s="13"/>
    </row>
    <row r="37" spans="1:13">
      <c r="A37" s="46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</row>
    <row r="38" spans="1:13">
      <c r="B38" s="13"/>
      <c r="C38" s="13"/>
      <c r="D38" s="13"/>
      <c r="E38" s="13"/>
      <c r="F38" s="13"/>
      <c r="G38" s="13"/>
      <c r="H38" s="13"/>
      <c r="I38" s="13"/>
      <c r="J38" s="13"/>
      <c r="K38" s="13"/>
    </row>
    <row r="39" spans="1:13">
      <c r="J39" s="13"/>
      <c r="K39" s="13"/>
    </row>
  </sheetData>
  <mergeCells count="16">
    <mergeCell ref="D5:E5"/>
    <mergeCell ref="F5:G5"/>
    <mergeCell ref="H5:I5"/>
    <mergeCell ref="A5:C6"/>
    <mergeCell ref="B9:B11"/>
    <mergeCell ref="A7:A12"/>
    <mergeCell ref="B14:B15"/>
    <mergeCell ref="A13:A17"/>
    <mergeCell ref="A18:C18"/>
    <mergeCell ref="B20:B21"/>
    <mergeCell ref="B22:B23"/>
    <mergeCell ref="B24:B27"/>
    <mergeCell ref="B28:B30"/>
    <mergeCell ref="B31:B33"/>
    <mergeCell ref="A20:A35"/>
    <mergeCell ref="B34:B35"/>
  </mergeCells>
  <conditionalFormatting sqref="H7:I35">
    <cfRule type="expression" dxfId="73" priority="1">
      <formula>H7&lt;0</formula>
    </cfRule>
  </conditionalFormatting>
  <pageMargins left="0.62992125984252001" right="0.23622047244094499" top="0.78740157480314998" bottom="0.23622047244094499" header="0.31496062992126" footer="0.15748031496063"/>
  <pageSetup paperSize="9" scale="84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18C876-E07A-4552-A75E-C7C144E40E3B}">
  <sheetPr codeName="Hoja30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4705</v>
      </c>
      <c r="C8" s="189">
        <v>5152</v>
      </c>
      <c r="D8" s="189">
        <v>17205</v>
      </c>
      <c r="E8" s="189">
        <v>21456</v>
      </c>
      <c r="F8" s="190">
        <v>24.707933740191809</v>
      </c>
      <c r="G8" s="6"/>
    </row>
    <row r="9" spans="1:14" ht="15.6" customHeight="1">
      <c r="A9" s="188" t="s">
        <v>8</v>
      </c>
      <c r="B9" s="189">
        <v>8875</v>
      </c>
      <c r="C9" s="189">
        <v>8670</v>
      </c>
      <c r="D9" s="189">
        <v>45995</v>
      </c>
      <c r="E9" s="189">
        <v>49795</v>
      </c>
      <c r="F9" s="190">
        <v>8.2617675834329845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67242</v>
      </c>
      <c r="C11" s="189">
        <v>80358</v>
      </c>
      <c r="D11" s="189">
        <v>351571</v>
      </c>
      <c r="E11" s="189">
        <v>401360</v>
      </c>
      <c r="F11" s="190">
        <v>14.161862042091069</v>
      </c>
    </row>
    <row r="12" spans="1:14" ht="15.6" customHeight="1">
      <c r="A12" s="188" t="s">
        <v>6</v>
      </c>
      <c r="B12" s="189">
        <v>2061</v>
      </c>
      <c r="C12" s="189">
        <v>2294</v>
      </c>
      <c r="D12" s="189">
        <v>6652</v>
      </c>
      <c r="E12" s="189">
        <v>9381</v>
      </c>
      <c r="F12" s="190">
        <v>41.025255562236907</v>
      </c>
    </row>
    <row r="13" spans="1:14" ht="15.6" customHeight="1">
      <c r="A13" s="188" t="s">
        <v>175</v>
      </c>
      <c r="B13" s="189">
        <v>123965</v>
      </c>
      <c r="C13" s="189">
        <v>124832</v>
      </c>
      <c r="D13" s="189">
        <v>421311</v>
      </c>
      <c r="E13" s="189">
        <v>451565</v>
      </c>
      <c r="F13" s="190">
        <v>7.180918608818657</v>
      </c>
    </row>
    <row r="14" spans="1:14" ht="15.6" customHeight="1">
      <c r="A14" s="188" t="s">
        <v>148</v>
      </c>
      <c r="B14" s="189">
        <v>35381</v>
      </c>
      <c r="C14" s="189">
        <v>36942</v>
      </c>
      <c r="D14" s="189">
        <v>135946</v>
      </c>
      <c r="E14" s="189">
        <v>147181</v>
      </c>
      <c r="F14" s="190">
        <v>8.2643108292998733</v>
      </c>
    </row>
    <row r="15" spans="1:14" ht="15.6" customHeight="1">
      <c r="A15" s="188" t="s">
        <v>145</v>
      </c>
      <c r="B15" s="189">
        <v>7642</v>
      </c>
      <c r="C15" s="189">
        <v>8291</v>
      </c>
      <c r="D15" s="189">
        <v>16515</v>
      </c>
      <c r="E15" s="189">
        <v>21979</v>
      </c>
      <c r="F15" s="190">
        <v>33.085074174992428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34321</v>
      </c>
      <c r="C18" s="189">
        <v>39500</v>
      </c>
      <c r="D18" s="189">
        <v>165876</v>
      </c>
      <c r="E18" s="189">
        <v>186639</v>
      </c>
      <c r="F18" s="190">
        <v>12.517181509079069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2143</v>
      </c>
      <c r="C21" s="189">
        <v>2608</v>
      </c>
      <c r="D21" s="189">
        <v>12837</v>
      </c>
      <c r="E21" s="189">
        <v>10610</v>
      </c>
      <c r="F21" s="190">
        <v>-17.348290098932779</v>
      </c>
    </row>
    <row r="22" spans="1:7" ht="15.6" customHeight="1">
      <c r="A22" s="188" t="s">
        <v>146</v>
      </c>
      <c r="B22" s="189">
        <v>57033</v>
      </c>
      <c r="C22" s="189">
        <v>54403</v>
      </c>
      <c r="D22" s="189">
        <v>246464</v>
      </c>
      <c r="E22" s="189">
        <v>245206</v>
      </c>
      <c r="F22" s="190">
        <v>-0.5104193715917944</v>
      </c>
    </row>
    <row r="23" spans="1:7" ht="15.6" customHeight="1">
      <c r="A23" s="188" t="s">
        <v>165</v>
      </c>
      <c r="B23" s="189">
        <v>4295</v>
      </c>
      <c r="C23" s="189">
        <v>4727</v>
      </c>
      <c r="D23" s="189">
        <v>22792</v>
      </c>
      <c r="E23" s="189">
        <v>24885</v>
      </c>
      <c r="F23" s="190">
        <v>9.1830466830466833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8209</v>
      </c>
      <c r="C25" s="189">
        <v>8514</v>
      </c>
      <c r="D25" s="189">
        <v>43550</v>
      </c>
      <c r="E25" s="189">
        <v>44742</v>
      </c>
      <c r="F25" s="190">
        <v>2.7370838117106762</v>
      </c>
    </row>
    <row r="26" spans="1:7" ht="15.6" customHeight="1">
      <c r="A26" s="188" t="s">
        <v>152</v>
      </c>
      <c r="B26" s="189">
        <v>1545</v>
      </c>
      <c r="C26" s="189">
        <v>1926</v>
      </c>
      <c r="D26" s="189">
        <v>11150</v>
      </c>
      <c r="E26" s="189">
        <v>9405</v>
      </c>
      <c r="F26" s="190">
        <v>-15.65022421524664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144197</v>
      </c>
      <c r="C28" s="189">
        <v>153667</v>
      </c>
      <c r="D28" s="189">
        <v>685100</v>
      </c>
      <c r="E28" s="189">
        <v>715952</v>
      </c>
      <c r="F28" s="190">
        <v>4.5032841920887421</v>
      </c>
    </row>
    <row r="29" spans="1:7" ht="15.6" customHeight="1">
      <c r="A29" s="188" t="s">
        <v>178</v>
      </c>
      <c r="B29" s="189">
        <v>11449</v>
      </c>
      <c r="C29" s="189">
        <v>11831</v>
      </c>
      <c r="D29" s="189">
        <v>35042</v>
      </c>
      <c r="E29" s="189">
        <v>30684</v>
      </c>
      <c r="F29" s="190">
        <v>-12.43650476570971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14543</v>
      </c>
      <c r="C32" s="189">
        <v>16009</v>
      </c>
      <c r="D32" s="189">
        <v>73676</v>
      </c>
      <c r="E32" s="189">
        <v>78063</v>
      </c>
      <c r="F32" s="190">
        <v>5.9544492100548334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527606</v>
      </c>
      <c r="C35" s="77">
        <f>SUM(C7:C34)</f>
        <v>559724</v>
      </c>
      <c r="D35" s="178">
        <f>SUM(D7:D34)</f>
        <v>2291682</v>
      </c>
      <c r="E35" s="178">
        <f>SUM(E7:E34)</f>
        <v>2448903</v>
      </c>
      <c r="F35" s="140">
        <f>E35*100/D35-100</f>
        <v>6.8605068242452489</v>
      </c>
    </row>
    <row r="36" spans="1:6" ht="15.6" customHeight="1">
      <c r="A36" s="73" t="s">
        <v>85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9" priority="2">
      <formula>MOD(ROW(),2)=0</formula>
    </cfRule>
  </conditionalFormatting>
  <conditionalFormatting sqref="F7:F35">
    <cfRule type="expression" dxfId="1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CC8ADA-E1B7-4291-94CB-35DDC49F9254}">
  <sheetPr codeName="Hoja31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382</v>
      </c>
      <c r="C8" s="189">
        <v>1116</v>
      </c>
      <c r="D8" s="189">
        <v>1174</v>
      </c>
      <c r="E8" s="189">
        <v>3654</v>
      </c>
      <c r="F8" s="190">
        <v>211.24361158432711</v>
      </c>
      <c r="G8" s="6"/>
    </row>
    <row r="9" spans="1:14" ht="15.6" customHeight="1">
      <c r="A9" s="188" t="s">
        <v>8</v>
      </c>
      <c r="B9" s="189">
        <v>263</v>
      </c>
      <c r="C9" s="189">
        <v>188</v>
      </c>
      <c r="D9" s="189">
        <v>2092</v>
      </c>
      <c r="E9" s="189">
        <v>1913</v>
      </c>
      <c r="F9" s="190">
        <v>-8.5564053537284934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366</v>
      </c>
      <c r="C11" s="189">
        <v>717</v>
      </c>
      <c r="D11" s="189">
        <v>1754</v>
      </c>
      <c r="E11" s="189">
        <v>2786</v>
      </c>
      <c r="F11" s="190">
        <v>58.836944127708108</v>
      </c>
    </row>
    <row r="12" spans="1:14" ht="15.6" customHeight="1">
      <c r="A12" s="188" t="s">
        <v>6</v>
      </c>
      <c r="B12" s="189">
        <v>2015</v>
      </c>
      <c r="C12" s="189">
        <v>2072</v>
      </c>
      <c r="D12" s="189">
        <v>16119</v>
      </c>
      <c r="E12" s="189">
        <v>15349</v>
      </c>
      <c r="F12" s="190">
        <v>-4.7769712761337502</v>
      </c>
    </row>
    <row r="13" spans="1:14" ht="15.6" customHeight="1">
      <c r="A13" s="188" t="s">
        <v>175</v>
      </c>
      <c r="B13" s="189">
        <v>13150</v>
      </c>
      <c r="C13" s="189">
        <v>28699</v>
      </c>
      <c r="D13" s="189">
        <v>57729</v>
      </c>
      <c r="E13" s="189">
        <v>68732</v>
      </c>
      <c r="F13" s="190">
        <v>19.059744669057149</v>
      </c>
    </row>
    <row r="14" spans="1:14" ht="15.6" customHeight="1">
      <c r="A14" s="188" t="s">
        <v>148</v>
      </c>
      <c r="B14" s="189">
        <v>77134</v>
      </c>
      <c r="C14" s="189">
        <v>72003</v>
      </c>
      <c r="D14" s="189">
        <v>323563</v>
      </c>
      <c r="E14" s="189">
        <v>300781</v>
      </c>
      <c r="F14" s="190">
        <v>-7.0409781093635511</v>
      </c>
    </row>
    <row r="15" spans="1:14" ht="15.6" customHeight="1">
      <c r="A15" s="188" t="s">
        <v>145</v>
      </c>
      <c r="B15" s="189">
        <v>2937</v>
      </c>
      <c r="C15" s="189">
        <v>2922</v>
      </c>
      <c r="D15" s="189">
        <v>10447</v>
      </c>
      <c r="E15" s="189">
        <v>9683</v>
      </c>
      <c r="F15" s="190">
        <v>-7.313104240451807</v>
      </c>
    </row>
    <row r="16" spans="1:14" ht="15.6" customHeight="1">
      <c r="A16" s="188" t="s">
        <v>144</v>
      </c>
      <c r="B16" s="189">
        <v>28</v>
      </c>
      <c r="C16" s="189">
        <v>0</v>
      </c>
      <c r="D16" s="189">
        <v>2038</v>
      </c>
      <c r="E16" s="189">
        <v>288</v>
      </c>
      <c r="F16" s="190">
        <v>-85.868498527968598</v>
      </c>
      <c r="G16" s="1"/>
    </row>
    <row r="17" spans="1:7" ht="15.6" customHeight="1">
      <c r="A17" s="188" t="s">
        <v>150</v>
      </c>
      <c r="B17" s="189">
        <v>41</v>
      </c>
      <c r="C17" s="189">
        <v>1</v>
      </c>
      <c r="D17" s="189">
        <v>220</v>
      </c>
      <c r="E17" s="189">
        <v>55</v>
      </c>
      <c r="F17" s="190">
        <v>-75</v>
      </c>
      <c r="G17" s="2"/>
    </row>
    <row r="18" spans="1:7" ht="15.6" customHeight="1">
      <c r="A18" s="188" t="s">
        <v>147</v>
      </c>
      <c r="B18" s="189">
        <v>252</v>
      </c>
      <c r="C18" s="189">
        <v>138</v>
      </c>
      <c r="D18" s="189">
        <v>984</v>
      </c>
      <c r="E18" s="189">
        <v>634</v>
      </c>
      <c r="F18" s="190">
        <v>-35.569105691056897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3251</v>
      </c>
      <c r="F19" s="190" t="s">
        <v>151</v>
      </c>
    </row>
    <row r="20" spans="1:7" ht="15.6" customHeight="1">
      <c r="A20" s="188" t="s">
        <v>142</v>
      </c>
      <c r="B20" s="189">
        <v>1</v>
      </c>
      <c r="C20" s="189">
        <v>0</v>
      </c>
      <c r="D20" s="189">
        <v>7</v>
      </c>
      <c r="E20" s="189">
        <v>145</v>
      </c>
      <c r="F20" s="190">
        <v>1971.428571428572</v>
      </c>
    </row>
    <row r="21" spans="1:7" ht="15.6" customHeight="1">
      <c r="A21" s="188" t="s">
        <v>149</v>
      </c>
      <c r="B21" s="189">
        <v>635</v>
      </c>
      <c r="C21" s="189">
        <v>3163</v>
      </c>
      <c r="D21" s="189">
        <v>8271</v>
      </c>
      <c r="E21" s="189">
        <v>8969</v>
      </c>
      <c r="F21" s="190">
        <v>8.4391246523999541</v>
      </c>
    </row>
    <row r="22" spans="1:7" ht="15.6" customHeight="1">
      <c r="A22" s="188" t="s">
        <v>146</v>
      </c>
      <c r="B22" s="189">
        <v>19505</v>
      </c>
      <c r="C22" s="189">
        <v>16020</v>
      </c>
      <c r="D22" s="189">
        <v>131824</v>
      </c>
      <c r="E22" s="189">
        <v>207078</v>
      </c>
      <c r="F22" s="190">
        <v>57.086721689525433</v>
      </c>
    </row>
    <row r="23" spans="1:7" ht="15.6" customHeight="1">
      <c r="A23" s="188" t="s">
        <v>165</v>
      </c>
      <c r="B23" s="189">
        <v>7557</v>
      </c>
      <c r="C23" s="189">
        <v>14393</v>
      </c>
      <c r="D23" s="189">
        <v>42661</v>
      </c>
      <c r="E23" s="189">
        <v>60267</v>
      </c>
      <c r="F23" s="190">
        <v>41.269543611260872</v>
      </c>
    </row>
    <row r="24" spans="1:7" ht="15.6" customHeight="1">
      <c r="A24" s="188" t="s">
        <v>141</v>
      </c>
      <c r="B24" s="189">
        <v>4</v>
      </c>
      <c r="C24" s="189">
        <v>67</v>
      </c>
      <c r="D24" s="189">
        <v>204</v>
      </c>
      <c r="E24" s="189">
        <v>275</v>
      </c>
      <c r="F24" s="190">
        <v>34.803921568627459</v>
      </c>
    </row>
    <row r="25" spans="1:7" ht="15.6" customHeight="1">
      <c r="A25" s="188" t="s">
        <v>140</v>
      </c>
      <c r="B25" s="189">
        <v>160</v>
      </c>
      <c r="C25" s="189">
        <v>240</v>
      </c>
      <c r="D25" s="189">
        <v>11638</v>
      </c>
      <c r="E25" s="189">
        <v>912</v>
      </c>
      <c r="F25" s="190">
        <v>-92.163601993469669</v>
      </c>
    </row>
    <row r="26" spans="1:7" ht="15.6" customHeight="1">
      <c r="A26" s="188" t="s">
        <v>152</v>
      </c>
      <c r="B26" s="189">
        <v>3</v>
      </c>
      <c r="C26" s="189">
        <v>0</v>
      </c>
      <c r="D26" s="189">
        <v>1561</v>
      </c>
      <c r="E26" s="189">
        <v>2138</v>
      </c>
      <c r="F26" s="190">
        <v>36.963484945547719</v>
      </c>
    </row>
    <row r="27" spans="1:7" ht="15.6" customHeight="1">
      <c r="A27" s="188" t="s">
        <v>173</v>
      </c>
      <c r="B27" s="189">
        <v>21512</v>
      </c>
      <c r="C27" s="189">
        <v>18174</v>
      </c>
      <c r="D27" s="189">
        <v>106427</v>
      </c>
      <c r="E27" s="189">
        <v>84396</v>
      </c>
      <c r="F27" s="190">
        <v>-20.700574102436409</v>
      </c>
    </row>
    <row r="28" spans="1:7" ht="15.6" customHeight="1">
      <c r="A28" s="188" t="s">
        <v>177</v>
      </c>
      <c r="B28" s="189">
        <v>7148</v>
      </c>
      <c r="C28" s="189">
        <v>7507</v>
      </c>
      <c r="D28" s="189">
        <v>33217</v>
      </c>
      <c r="E28" s="189">
        <v>36105</v>
      </c>
      <c r="F28" s="190">
        <v>8.694343257970317</v>
      </c>
    </row>
    <row r="29" spans="1:7" ht="15.6" customHeight="1">
      <c r="A29" s="188" t="s">
        <v>178</v>
      </c>
      <c r="B29" s="189">
        <v>37165</v>
      </c>
      <c r="C29" s="189">
        <v>33286</v>
      </c>
      <c r="D29" s="189">
        <v>158861</v>
      </c>
      <c r="E29" s="189">
        <v>163418</v>
      </c>
      <c r="F29" s="190">
        <v>2.868545457978982</v>
      </c>
    </row>
    <row r="30" spans="1:7" ht="15.6" customHeight="1">
      <c r="A30" s="188" t="s">
        <v>179</v>
      </c>
      <c r="B30" s="189">
        <v>1678</v>
      </c>
      <c r="C30" s="189">
        <v>551</v>
      </c>
      <c r="D30" s="189">
        <v>3892</v>
      </c>
      <c r="E30" s="189">
        <v>7594</v>
      </c>
      <c r="F30" s="190">
        <v>95.118191161356634</v>
      </c>
    </row>
    <row r="31" spans="1:7" ht="15.6" customHeight="1">
      <c r="A31" s="188" t="s">
        <v>180</v>
      </c>
      <c r="B31" s="189">
        <v>24398</v>
      </c>
      <c r="C31" s="189">
        <v>22514</v>
      </c>
      <c r="D31" s="189">
        <v>105749</v>
      </c>
      <c r="E31" s="189">
        <v>110634</v>
      </c>
      <c r="F31" s="190">
        <v>4.6194290253335737</v>
      </c>
    </row>
    <row r="32" spans="1:7" ht="15.6" customHeight="1">
      <c r="A32" s="188" t="s">
        <v>181</v>
      </c>
      <c r="B32" s="189">
        <v>61407</v>
      </c>
      <c r="C32" s="189">
        <v>44293</v>
      </c>
      <c r="D32" s="189">
        <v>254374</v>
      </c>
      <c r="E32" s="189">
        <v>202495</v>
      </c>
      <c r="F32" s="190">
        <v>-20.39477305070487</v>
      </c>
    </row>
    <row r="33" spans="1:6" ht="15.6" customHeight="1">
      <c r="A33" s="188" t="s">
        <v>182</v>
      </c>
      <c r="B33" s="189">
        <v>52201</v>
      </c>
      <c r="C33" s="189">
        <v>63796</v>
      </c>
      <c r="D33" s="189">
        <v>275237</v>
      </c>
      <c r="E33" s="189">
        <v>280457</v>
      </c>
      <c r="F33" s="190">
        <v>1.896547339202215</v>
      </c>
    </row>
    <row r="34" spans="1:6" ht="15.6" customHeight="1">
      <c r="A34" s="188" t="s">
        <v>183</v>
      </c>
      <c r="B34" s="189">
        <v>11</v>
      </c>
      <c r="C34" s="189">
        <v>9</v>
      </c>
      <c r="D34" s="189">
        <v>203</v>
      </c>
      <c r="E34" s="189">
        <v>25</v>
      </c>
      <c r="F34" s="190">
        <v>-87.684729064039402</v>
      </c>
    </row>
    <row r="35" spans="1:6" ht="15.6" customHeight="1">
      <c r="A35" s="156" t="s">
        <v>153</v>
      </c>
      <c r="B35" s="76">
        <f>SUM(B7:B34)</f>
        <v>329953</v>
      </c>
      <c r="C35" s="77">
        <f>SUM(C7:C34)</f>
        <v>331869</v>
      </c>
      <c r="D35" s="76">
        <f>SUM(D7:D34)</f>
        <v>1550246</v>
      </c>
      <c r="E35" s="78">
        <f>SUM(E7:E34)</f>
        <v>1572034</v>
      </c>
      <c r="F35" s="140">
        <f>E35*100/D35-100</f>
        <v>1.405454360146706</v>
      </c>
    </row>
    <row r="36" spans="1:6" ht="15.6" customHeight="1">
      <c r="A36" s="73" t="s">
        <v>158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7" priority="2">
      <formula>MOD(ROW(),2)=0</formula>
    </cfRule>
  </conditionalFormatting>
  <conditionalFormatting sqref="F7:F35">
    <cfRule type="expression" dxfId="1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0ADDD8-1E79-4CDC-9CBA-BD373332A7BA}">
  <sheetPr>
    <pageSetUpPr fitToPage="1"/>
  </sheetPr>
  <dimension ref="A1:K51"/>
  <sheetViews>
    <sheetView zoomScale="80" zoomScaleNormal="80" workbookViewId="0"/>
  </sheetViews>
  <sheetFormatPr baseColWidth="10" defaultColWidth="11.42578125" defaultRowHeight="15"/>
  <cols>
    <col min="1" max="1" width="32.85546875" style="216" customWidth="1"/>
    <col min="2" max="2" width="18.7109375" style="216" customWidth="1"/>
    <col min="3" max="3" width="22.5703125" style="216" customWidth="1"/>
    <col min="4" max="5" width="15.42578125" style="216" customWidth="1"/>
    <col min="6" max="6" width="15.5703125" style="216" customWidth="1"/>
    <col min="7" max="10" width="15.42578125" style="216" customWidth="1"/>
    <col min="11" max="11" width="11.85546875" style="216" customWidth="1"/>
    <col min="12" max="16384" width="11.42578125" style="216"/>
  </cols>
  <sheetData>
    <row r="1" spans="1:11">
      <c r="A1" s="212"/>
      <c r="B1" s="213"/>
      <c r="C1" s="213"/>
      <c r="D1" s="214"/>
      <c r="E1" s="215"/>
      <c r="F1" s="214"/>
      <c r="H1" s="217"/>
      <c r="J1" s="217"/>
      <c r="K1" s="217"/>
    </row>
    <row r="2" spans="1:11">
      <c r="A2" s="218"/>
      <c r="B2" s="214"/>
      <c r="C2" s="219"/>
      <c r="D2" s="214"/>
      <c r="E2" s="218"/>
      <c r="F2" s="214"/>
      <c r="G2" s="220"/>
      <c r="H2" s="214"/>
      <c r="I2" s="220"/>
      <c r="J2" s="214"/>
      <c r="K2" s="214"/>
    </row>
    <row r="3" spans="1:11">
      <c r="A3" s="218"/>
      <c r="B3" s="213"/>
      <c r="C3" s="219"/>
      <c r="D3" s="214"/>
      <c r="E3" s="220"/>
      <c r="F3" s="214"/>
      <c r="G3" s="220"/>
      <c r="H3" s="214"/>
      <c r="I3" s="220"/>
      <c r="J3" s="214"/>
      <c r="K3" s="214"/>
    </row>
    <row r="4" spans="1:11">
      <c r="A4" s="218"/>
      <c r="B4" s="214"/>
      <c r="C4" s="219"/>
      <c r="D4" s="217"/>
      <c r="E4" s="221"/>
      <c r="F4" s="214"/>
      <c r="G4" s="221"/>
      <c r="H4" s="217"/>
      <c r="I4" s="221"/>
      <c r="J4" s="217"/>
      <c r="K4" s="217"/>
    </row>
    <row r="5" spans="1:11">
      <c r="A5" s="218"/>
      <c r="B5" s="214"/>
      <c r="C5" s="222"/>
      <c r="D5" s="214"/>
      <c r="E5" s="220"/>
      <c r="F5" s="214"/>
      <c r="G5" s="220"/>
      <c r="H5" s="214"/>
      <c r="I5" s="220"/>
      <c r="J5" s="214"/>
      <c r="K5" s="214"/>
    </row>
    <row r="6" spans="1:11">
      <c r="A6" s="218"/>
      <c r="B6" s="214"/>
      <c r="C6" s="223"/>
      <c r="D6" s="214"/>
      <c r="E6" s="220"/>
      <c r="F6" s="214"/>
      <c r="G6" s="220"/>
      <c r="H6" s="214"/>
      <c r="I6" s="220"/>
      <c r="J6" s="214"/>
      <c r="K6" s="214"/>
    </row>
    <row r="7" spans="1:11">
      <c r="A7" s="218"/>
      <c r="B7" s="214"/>
      <c r="C7" s="219"/>
      <c r="D7" s="214"/>
      <c r="E7" s="219"/>
      <c r="F7" s="214"/>
      <c r="G7" s="220"/>
      <c r="H7" s="214"/>
      <c r="I7" s="220"/>
      <c r="J7" s="214"/>
      <c r="K7" s="214"/>
    </row>
    <row r="8" spans="1:11">
      <c r="A8" s="218"/>
      <c r="B8" s="214"/>
      <c r="C8" s="219"/>
      <c r="D8" s="217"/>
      <c r="E8" s="224"/>
      <c r="F8" s="214"/>
      <c r="G8" s="221"/>
      <c r="H8" s="217"/>
      <c r="I8" s="221"/>
      <c r="J8" s="217"/>
      <c r="K8" s="217"/>
    </row>
    <row r="9" spans="1:11">
      <c r="A9" s="218"/>
      <c r="B9" s="214"/>
      <c r="C9" s="222"/>
      <c r="D9" s="214"/>
      <c r="E9" s="219"/>
      <c r="F9" s="214"/>
      <c r="G9" s="220"/>
      <c r="H9" s="214"/>
      <c r="I9" s="220"/>
      <c r="J9" s="214"/>
      <c r="K9" s="214"/>
    </row>
    <row r="10" spans="1:11">
      <c r="A10" s="218"/>
      <c r="B10" s="214"/>
      <c r="C10" s="224"/>
      <c r="D10" s="217"/>
      <c r="E10" s="224"/>
      <c r="F10" s="214"/>
      <c r="G10" s="221"/>
      <c r="H10" s="217"/>
      <c r="I10" s="221"/>
      <c r="J10" s="217"/>
      <c r="K10" s="217"/>
    </row>
    <row r="11" spans="1:11">
      <c r="A11" s="214"/>
      <c r="B11" s="214"/>
      <c r="C11" s="219"/>
      <c r="D11" s="214"/>
      <c r="E11" s="219"/>
      <c r="F11" s="214"/>
      <c r="G11" s="218"/>
      <c r="H11" s="214"/>
      <c r="I11" s="220"/>
      <c r="J11" s="214"/>
      <c r="K11" s="214"/>
    </row>
    <row r="12" spans="1:11">
      <c r="A12" s="212"/>
      <c r="B12" s="213"/>
      <c r="C12" s="222"/>
      <c r="D12" s="213"/>
      <c r="E12" s="222"/>
      <c r="F12" s="213"/>
      <c r="G12" s="212"/>
      <c r="H12" s="213"/>
      <c r="I12" s="225"/>
      <c r="J12" s="213"/>
      <c r="K12" s="213"/>
    </row>
    <row r="13" spans="1:11">
      <c r="A13" s="218"/>
      <c r="B13" s="214"/>
      <c r="C13" s="223"/>
      <c r="D13" s="226"/>
      <c r="E13" s="223"/>
      <c r="F13" s="214"/>
      <c r="G13" s="227"/>
      <c r="H13" s="226"/>
      <c r="J13" s="226"/>
      <c r="K13" s="226"/>
    </row>
    <row r="14" spans="1:11">
      <c r="A14" s="218"/>
      <c r="B14" s="214"/>
      <c r="C14" s="219"/>
      <c r="D14" s="217"/>
      <c r="E14" s="224"/>
      <c r="F14" s="214"/>
      <c r="G14" s="215"/>
      <c r="H14" s="217"/>
      <c r="I14" s="221"/>
      <c r="J14" s="217"/>
      <c r="K14" s="217"/>
    </row>
    <row r="15" spans="1:11">
      <c r="A15" s="218"/>
      <c r="B15" s="214"/>
      <c r="C15" s="219"/>
      <c r="D15" s="214"/>
      <c r="E15" s="219"/>
      <c r="F15" s="214"/>
      <c r="G15" s="218"/>
      <c r="H15" s="214"/>
      <c r="I15" s="220"/>
      <c r="J15" s="214"/>
      <c r="K15" s="214"/>
    </row>
    <row r="16" spans="1:11">
      <c r="A16" s="218"/>
      <c r="B16" s="214"/>
      <c r="C16" s="222"/>
      <c r="D16" s="226"/>
      <c r="E16" s="223"/>
      <c r="F16" s="214"/>
      <c r="H16" s="226"/>
      <c r="J16" s="226"/>
      <c r="K16" s="226"/>
    </row>
    <row r="17" spans="1:11">
      <c r="A17" s="218"/>
      <c r="B17" s="214"/>
      <c r="C17" s="219"/>
      <c r="D17" s="217"/>
      <c r="E17" s="224"/>
      <c r="F17" s="214"/>
      <c r="G17" s="221"/>
      <c r="H17" s="217"/>
      <c r="I17" s="221"/>
      <c r="J17" s="217"/>
      <c r="K17" s="217"/>
    </row>
    <row r="18" spans="1:11">
      <c r="A18" s="218"/>
      <c r="B18" s="214"/>
      <c r="C18" s="219"/>
      <c r="D18" s="214"/>
      <c r="E18" s="214"/>
      <c r="F18" s="214"/>
      <c r="G18" s="220"/>
      <c r="H18" s="214"/>
      <c r="I18" s="220"/>
      <c r="J18" s="214"/>
      <c r="K18" s="214"/>
    </row>
    <row r="19" spans="1:11">
      <c r="A19" s="218"/>
      <c r="B19" s="214"/>
      <c r="C19" s="219"/>
      <c r="D19" s="213"/>
      <c r="E19" s="213"/>
      <c r="F19" s="226"/>
      <c r="H19" s="226"/>
      <c r="J19" s="226"/>
      <c r="K19" s="226"/>
    </row>
    <row r="20" spans="1:11">
      <c r="A20" s="218"/>
      <c r="B20" s="214"/>
      <c r="C20" s="219"/>
      <c r="D20" s="214"/>
      <c r="E20" s="219"/>
      <c r="F20" s="214"/>
      <c r="G20" s="220"/>
      <c r="H20" s="214"/>
      <c r="I20" s="220"/>
      <c r="J20" s="214"/>
      <c r="K20" s="214"/>
    </row>
    <row r="21" spans="1:11">
      <c r="A21" s="218"/>
      <c r="B21" s="214"/>
      <c r="C21" s="225"/>
      <c r="D21" s="226"/>
      <c r="E21" s="223"/>
      <c r="F21" s="226"/>
      <c r="H21" s="226"/>
      <c r="J21" s="226"/>
      <c r="K21" s="226"/>
    </row>
    <row r="22" spans="1:11">
      <c r="A22" s="218"/>
      <c r="B22" s="214"/>
      <c r="C22" s="219"/>
      <c r="D22" s="214"/>
      <c r="E22" s="219"/>
      <c r="F22" s="214"/>
      <c r="G22" s="220"/>
      <c r="H22" s="214"/>
      <c r="I22" s="220"/>
      <c r="J22" s="214"/>
      <c r="K22" s="214"/>
    </row>
    <row r="23" spans="1:11">
      <c r="A23" s="218"/>
      <c r="B23" s="214"/>
      <c r="C23" s="219"/>
      <c r="D23" s="226"/>
      <c r="E23" s="223"/>
      <c r="F23" s="226"/>
      <c r="H23" s="226"/>
      <c r="J23" s="226"/>
      <c r="K23" s="226"/>
    </row>
    <row r="24" spans="1:11">
      <c r="A24" s="218"/>
      <c r="B24" s="214"/>
      <c r="C24" s="219"/>
      <c r="D24" s="214"/>
      <c r="E24" s="219"/>
      <c r="F24" s="214"/>
      <c r="G24" s="220"/>
      <c r="H24" s="214"/>
      <c r="I24" s="220"/>
      <c r="J24" s="214"/>
      <c r="K24" s="214"/>
    </row>
    <row r="25" spans="1:11">
      <c r="A25" s="218"/>
      <c r="B25" s="214"/>
      <c r="C25" s="219"/>
      <c r="D25" s="226"/>
      <c r="E25" s="223"/>
      <c r="F25" s="226"/>
      <c r="H25" s="226"/>
      <c r="J25" s="226"/>
      <c r="K25" s="226"/>
    </row>
    <row r="26" spans="1:11">
      <c r="A26" s="218"/>
      <c r="B26" s="214"/>
      <c r="C26" s="225"/>
      <c r="D26" s="217"/>
      <c r="E26" s="224"/>
      <c r="F26" s="217"/>
      <c r="G26" s="221"/>
      <c r="H26" s="217"/>
      <c r="I26" s="221"/>
      <c r="J26" s="217"/>
      <c r="K26" s="217"/>
    </row>
    <row r="27" spans="1:11">
      <c r="A27" s="218"/>
      <c r="B27" s="214"/>
      <c r="C27" s="224"/>
      <c r="D27" s="214"/>
      <c r="E27" s="219"/>
      <c r="F27" s="214"/>
      <c r="G27" s="220"/>
      <c r="H27" s="214"/>
      <c r="I27" s="220"/>
      <c r="J27" s="214"/>
      <c r="K27" s="214"/>
    </row>
    <row r="28" spans="1:11" ht="34.5">
      <c r="A28" s="228" t="s">
        <v>163</v>
      </c>
      <c r="B28" s="214"/>
      <c r="C28" s="219"/>
      <c r="D28" s="217"/>
      <c r="E28" s="224"/>
      <c r="F28" s="217"/>
      <c r="G28" s="221"/>
      <c r="H28" s="217"/>
      <c r="I28" s="221"/>
      <c r="J28" s="217"/>
      <c r="K28" s="217"/>
    </row>
    <row r="29" spans="1:11">
      <c r="A29" s="229"/>
      <c r="B29" s="214"/>
      <c r="C29" s="219"/>
      <c r="D29" s="214"/>
      <c r="E29" s="219"/>
      <c r="F29" s="214"/>
      <c r="G29" s="218"/>
      <c r="H29" s="214"/>
      <c r="I29" s="220"/>
      <c r="J29" s="214"/>
      <c r="K29" s="214"/>
    </row>
    <row r="30" spans="1:11">
      <c r="A30" s="218"/>
      <c r="B30" s="214"/>
      <c r="C30" s="222"/>
      <c r="D30" s="213"/>
      <c r="E30" s="222"/>
      <c r="F30" s="213"/>
      <c r="G30" s="212"/>
      <c r="H30" s="213"/>
      <c r="I30" s="225"/>
      <c r="J30" s="213"/>
      <c r="K30" s="213"/>
    </row>
    <row r="31" spans="1:11">
      <c r="A31" s="218"/>
      <c r="B31" s="214"/>
      <c r="C31" s="219"/>
      <c r="D31" s="226"/>
      <c r="E31" s="223"/>
      <c r="F31" s="226"/>
      <c r="G31" s="227"/>
      <c r="H31" s="226"/>
      <c r="J31" s="226"/>
      <c r="K31" s="226"/>
    </row>
    <row r="32" spans="1:11">
      <c r="A32" s="218"/>
      <c r="B32" s="214"/>
      <c r="C32" s="225"/>
      <c r="D32" s="217"/>
      <c r="E32" s="224"/>
      <c r="F32" s="217"/>
      <c r="G32" s="215"/>
      <c r="H32" s="217"/>
      <c r="I32" s="221"/>
      <c r="J32" s="217"/>
      <c r="K32" s="217"/>
    </row>
    <row r="33" spans="1:11">
      <c r="A33" s="218"/>
      <c r="B33" s="214"/>
      <c r="C33" s="224"/>
      <c r="D33" s="214"/>
      <c r="E33" s="219"/>
      <c r="F33" s="214"/>
      <c r="G33" s="218"/>
      <c r="H33" s="214"/>
      <c r="I33" s="220"/>
      <c r="J33" s="214"/>
      <c r="K33" s="214"/>
    </row>
    <row r="34" spans="1:11">
      <c r="A34" s="218"/>
      <c r="B34" s="214"/>
      <c r="C34" s="219"/>
      <c r="D34" s="214"/>
      <c r="E34" s="219"/>
      <c r="F34" s="214"/>
      <c r="G34" s="218"/>
      <c r="H34" s="214"/>
      <c r="I34" s="220"/>
      <c r="J34" s="214"/>
      <c r="K34" s="214"/>
    </row>
    <row r="35" spans="1:11">
      <c r="A35" s="218"/>
      <c r="B35" s="214"/>
      <c r="D35" s="213"/>
      <c r="E35" s="222"/>
      <c r="F35" s="213"/>
      <c r="G35" s="212"/>
      <c r="H35" s="213"/>
      <c r="I35" s="225"/>
      <c r="J35" s="213"/>
      <c r="K35" s="213"/>
    </row>
    <row r="36" spans="1:11">
      <c r="A36" s="218"/>
      <c r="B36" s="214"/>
      <c r="C36" s="219"/>
      <c r="D36" s="213"/>
      <c r="E36" s="222"/>
      <c r="F36" s="214"/>
      <c r="G36" s="218"/>
      <c r="H36" s="214"/>
      <c r="I36" s="218"/>
      <c r="J36" s="214"/>
      <c r="K36" s="214"/>
    </row>
    <row r="37" spans="1:11">
      <c r="A37" s="218"/>
      <c r="B37" s="214"/>
      <c r="C37" s="219"/>
      <c r="D37" s="213"/>
      <c r="E37" s="222"/>
      <c r="F37" s="213"/>
      <c r="G37" s="212"/>
      <c r="H37" s="226"/>
      <c r="I37" s="227"/>
      <c r="J37" s="226"/>
      <c r="K37" s="226"/>
    </row>
    <row r="38" spans="1:11">
      <c r="A38" s="218"/>
      <c r="B38" s="214"/>
      <c r="C38" s="223"/>
      <c r="D38" s="226"/>
      <c r="E38" s="223"/>
      <c r="F38" s="226"/>
      <c r="G38" s="227"/>
      <c r="H38" s="217"/>
      <c r="I38" s="214"/>
      <c r="J38" s="214"/>
      <c r="K38" s="214"/>
    </row>
    <row r="39" spans="1:11">
      <c r="A39" s="218"/>
      <c r="B39" s="214"/>
      <c r="C39" s="214"/>
      <c r="D39" s="217"/>
      <c r="E39" s="214"/>
      <c r="F39" s="214"/>
      <c r="G39" s="218"/>
      <c r="H39" s="214"/>
      <c r="I39" s="225"/>
      <c r="J39" s="213"/>
      <c r="K39" s="213"/>
    </row>
    <row r="40" spans="1:11">
      <c r="A40" s="218"/>
      <c r="B40" s="214"/>
      <c r="C40" s="214"/>
      <c r="D40" s="214"/>
      <c r="E40" s="213"/>
      <c r="F40" s="213"/>
      <c r="G40" s="212"/>
      <c r="H40" s="226"/>
      <c r="J40" s="226"/>
      <c r="K40" s="226"/>
    </row>
    <row r="41" spans="1:11">
      <c r="A41" s="218"/>
      <c r="B41" s="214"/>
      <c r="C41" s="226"/>
      <c r="D41" s="213"/>
      <c r="F41" s="226"/>
      <c r="G41" s="227"/>
      <c r="H41" s="214"/>
      <c r="I41" s="220"/>
      <c r="J41" s="214"/>
      <c r="K41" s="214"/>
    </row>
    <row r="42" spans="1:11">
      <c r="A42" s="218"/>
      <c r="B42" s="214"/>
      <c r="C42" s="214"/>
      <c r="D42" s="214"/>
      <c r="E42" s="219"/>
      <c r="F42" s="214"/>
      <c r="G42" s="218"/>
      <c r="H42" s="214"/>
      <c r="I42" s="220"/>
      <c r="J42" s="214"/>
      <c r="K42" s="214"/>
    </row>
    <row r="43" spans="1:11">
      <c r="A43" s="212"/>
      <c r="B43" s="214"/>
      <c r="C43" s="217"/>
      <c r="D43" s="224"/>
      <c r="E43" s="226"/>
      <c r="F43" s="226"/>
      <c r="G43" s="218"/>
      <c r="H43" s="214"/>
      <c r="I43" s="220"/>
      <c r="J43" s="214"/>
      <c r="K43" s="214"/>
    </row>
    <row r="44" spans="1:11">
      <c r="A44" s="218"/>
      <c r="B44" s="214"/>
      <c r="C44" s="214"/>
      <c r="D44" s="219"/>
      <c r="E44" s="214"/>
      <c r="F44" s="214"/>
      <c r="G44" s="212"/>
      <c r="H44" s="213"/>
      <c r="I44" s="225"/>
      <c r="J44" s="213"/>
      <c r="K44" s="213"/>
    </row>
    <row r="45" spans="1:11">
      <c r="A45" s="218"/>
      <c r="B45" s="214"/>
      <c r="C45" s="213"/>
      <c r="D45" s="222"/>
      <c r="E45" s="213"/>
      <c r="F45" s="213"/>
      <c r="G45" s="212"/>
      <c r="H45" s="214"/>
      <c r="I45" s="214"/>
      <c r="J45" s="214"/>
      <c r="K45" s="214"/>
    </row>
    <row r="46" spans="1:11">
      <c r="A46" s="215"/>
      <c r="B46" s="217"/>
      <c r="C46" s="217"/>
      <c r="D46" s="224"/>
      <c r="E46" s="217"/>
      <c r="F46" s="217"/>
      <c r="G46" s="215"/>
      <c r="H46" s="217"/>
      <c r="I46" s="221"/>
      <c r="J46" s="217"/>
      <c r="K46" s="217"/>
    </row>
    <row r="47" spans="1:11">
      <c r="A47" s="214"/>
      <c r="B47" s="214"/>
      <c r="C47" s="214"/>
      <c r="D47" s="219"/>
      <c r="E47" s="214"/>
      <c r="F47" s="214"/>
      <c r="G47" s="220"/>
      <c r="H47" s="214"/>
      <c r="I47" s="220"/>
      <c r="J47" s="214"/>
      <c r="K47" s="214"/>
    </row>
    <row r="48" spans="1:11">
      <c r="A48" s="230"/>
      <c r="B48" s="231"/>
      <c r="C48" s="231"/>
      <c r="D48" s="224"/>
      <c r="E48" s="217"/>
      <c r="F48" s="217"/>
      <c r="G48" s="231"/>
      <c r="H48" s="231"/>
      <c r="I48" s="231"/>
      <c r="J48" s="231"/>
      <c r="K48" s="231"/>
    </row>
    <row r="51" spans="8:8">
      <c r="H51" s="232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125F47-09AE-4A36-BBE4-5CC5A4C3DE9F}">
  <sheetPr>
    <pageSetUpPr fitToPage="1"/>
  </sheetPr>
  <dimension ref="A1:AA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>
      <c r="A1" s="32" t="s">
        <v>184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27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27" ht="15.6" customHeight="1">
      <c r="A7" s="236" t="s">
        <v>18</v>
      </c>
      <c r="B7" s="237">
        <v>718371</v>
      </c>
      <c r="C7" s="237">
        <v>830580</v>
      </c>
      <c r="D7" s="237">
        <v>3827744</v>
      </c>
      <c r="E7" s="237">
        <v>3625231</v>
      </c>
      <c r="F7" s="238">
        <v>-5.2906620714447001</v>
      </c>
      <c r="G7" s="6"/>
    </row>
    <row r="8" spans="1:27" s="33" customFormat="1" ht="15.6" customHeight="1">
      <c r="A8" s="236" t="s">
        <v>11</v>
      </c>
      <c r="B8" s="237">
        <v>27221</v>
      </c>
      <c r="C8" s="237">
        <v>35484</v>
      </c>
      <c r="D8" s="237">
        <v>399494</v>
      </c>
      <c r="E8" s="237">
        <v>328016</v>
      </c>
      <c r="F8" s="238">
        <v>-17.892133548939409</v>
      </c>
      <c r="G8" s="239"/>
    </row>
    <row r="9" spans="1:27" ht="15.6" customHeight="1">
      <c r="A9" s="236" t="s">
        <v>8</v>
      </c>
      <c r="B9" s="237">
        <v>70380</v>
      </c>
      <c r="C9" s="237">
        <v>89277</v>
      </c>
      <c r="D9" s="237">
        <v>357809</v>
      </c>
      <c r="E9" s="237">
        <v>399017</v>
      </c>
      <c r="F9" s="238">
        <v>11.516758941222831</v>
      </c>
      <c r="G9" s="6"/>
    </row>
    <row r="10" spans="1:27" ht="15.6" customHeight="1">
      <c r="A10" s="236" t="s">
        <v>10</v>
      </c>
      <c r="B10" s="237">
        <v>254268</v>
      </c>
      <c r="C10" s="237">
        <v>158523</v>
      </c>
      <c r="D10" s="237">
        <v>943951</v>
      </c>
      <c r="E10" s="237">
        <v>735909</v>
      </c>
      <c r="F10" s="238">
        <v>-22.039491456654009</v>
      </c>
    </row>
    <row r="11" spans="1:27" ht="15.6" customHeight="1">
      <c r="A11" s="236" t="s">
        <v>9</v>
      </c>
      <c r="B11" s="237">
        <v>1342165</v>
      </c>
      <c r="C11" s="237">
        <v>1477321</v>
      </c>
      <c r="D11" s="237">
        <v>7607362</v>
      </c>
      <c r="E11" s="237">
        <v>7367359</v>
      </c>
      <c r="F11" s="238">
        <v>-3.1548781298957489</v>
      </c>
    </row>
    <row r="12" spans="1:27" ht="15.6" customHeight="1">
      <c r="A12" s="236" t="s">
        <v>6</v>
      </c>
      <c r="B12" s="237">
        <v>51698</v>
      </c>
      <c r="C12" s="237">
        <v>32194</v>
      </c>
      <c r="D12" s="237">
        <v>472876</v>
      </c>
      <c r="E12" s="237">
        <v>389377</v>
      </c>
      <c r="F12" s="238">
        <v>-17.65769461761646</v>
      </c>
    </row>
    <row r="13" spans="1:27" ht="15.6" customHeight="1">
      <c r="A13" s="236" t="s">
        <v>175</v>
      </c>
      <c r="B13" s="237">
        <v>51398</v>
      </c>
      <c r="C13" s="237">
        <v>58343</v>
      </c>
      <c r="D13" s="237">
        <v>209591</v>
      </c>
      <c r="E13" s="237">
        <v>118783</v>
      </c>
      <c r="F13" s="238">
        <v>-43.326287865414074</v>
      </c>
    </row>
    <row r="14" spans="1:27" ht="15.6" customHeight="1">
      <c r="A14" s="236" t="s">
        <v>148</v>
      </c>
      <c r="B14" s="237">
        <v>1597319</v>
      </c>
      <c r="C14" s="237">
        <v>1634194</v>
      </c>
      <c r="D14" s="237">
        <v>6938281</v>
      </c>
      <c r="E14" s="237">
        <v>7597966</v>
      </c>
      <c r="F14" s="238">
        <v>9.5079026058471783</v>
      </c>
    </row>
    <row r="15" spans="1:27" ht="15.6" customHeight="1">
      <c r="A15" s="236" t="s">
        <v>145</v>
      </c>
      <c r="B15" s="237">
        <v>2299719</v>
      </c>
      <c r="C15" s="237">
        <v>1436709</v>
      </c>
      <c r="D15" s="237">
        <v>9971802</v>
      </c>
      <c r="E15" s="237">
        <v>8739078</v>
      </c>
      <c r="F15" s="238">
        <v>-12.36209864576132</v>
      </c>
    </row>
    <row r="16" spans="1:27" ht="15.6" customHeight="1">
      <c r="A16" s="236" t="s">
        <v>144</v>
      </c>
      <c r="B16" s="237">
        <v>2167573</v>
      </c>
      <c r="C16" s="237">
        <v>1957716</v>
      </c>
      <c r="D16" s="237">
        <v>10635169</v>
      </c>
      <c r="E16" s="237">
        <v>10076293</v>
      </c>
      <c r="F16" s="238">
        <v>-5.2549799631768934</v>
      </c>
      <c r="G16" s="1"/>
    </row>
    <row r="17" spans="1:7" ht="15.6" customHeight="1">
      <c r="A17" s="236" t="s">
        <v>150</v>
      </c>
      <c r="B17" s="237">
        <v>1198727</v>
      </c>
      <c r="C17" s="237">
        <v>1059062</v>
      </c>
      <c r="D17" s="237">
        <v>5062994</v>
      </c>
      <c r="E17" s="237">
        <v>5269278</v>
      </c>
      <c r="F17" s="238">
        <v>4.0743481031184254</v>
      </c>
      <c r="G17" s="2"/>
    </row>
    <row r="18" spans="1:7" ht="15.6" customHeight="1">
      <c r="A18" s="236" t="s">
        <v>147</v>
      </c>
      <c r="B18" s="237">
        <v>51356</v>
      </c>
      <c r="C18" s="237">
        <v>62883</v>
      </c>
      <c r="D18" s="237">
        <v>141445</v>
      </c>
      <c r="E18" s="237">
        <v>189095</v>
      </c>
      <c r="F18" s="238">
        <v>33.688005938704087</v>
      </c>
    </row>
    <row r="19" spans="1:7" ht="15.6" customHeight="1">
      <c r="A19" s="236" t="s">
        <v>143</v>
      </c>
      <c r="B19" s="237">
        <v>529338</v>
      </c>
      <c r="C19" s="237">
        <v>464134</v>
      </c>
      <c r="D19" s="237">
        <v>1944382</v>
      </c>
      <c r="E19" s="237">
        <v>1879740</v>
      </c>
      <c r="F19" s="238">
        <v>-3.3245524799139341</v>
      </c>
    </row>
    <row r="20" spans="1:7" ht="15.6" customHeight="1">
      <c r="A20" s="236" t="s">
        <v>142</v>
      </c>
      <c r="B20" s="237">
        <v>1152671</v>
      </c>
      <c r="C20" s="237">
        <v>1048034</v>
      </c>
      <c r="D20" s="237">
        <v>4066881</v>
      </c>
      <c r="E20" s="237">
        <v>5010452</v>
      </c>
      <c r="F20" s="238">
        <v>23.201342748902661</v>
      </c>
    </row>
    <row r="21" spans="1:7" ht="15.6" customHeight="1">
      <c r="A21" s="236" t="s">
        <v>149</v>
      </c>
      <c r="B21" s="237">
        <v>1423704</v>
      </c>
      <c r="C21" s="237">
        <v>1199200</v>
      </c>
      <c r="D21" s="237">
        <v>7178475</v>
      </c>
      <c r="E21" s="237">
        <v>6259285</v>
      </c>
      <c r="F21" s="238">
        <v>-12.80480882081501</v>
      </c>
    </row>
    <row r="22" spans="1:7" ht="15.6" customHeight="1">
      <c r="A22" s="236" t="s">
        <v>146</v>
      </c>
      <c r="B22" s="237">
        <v>186809</v>
      </c>
      <c r="C22" s="237">
        <v>186097</v>
      </c>
      <c r="D22" s="237">
        <v>885749</v>
      </c>
      <c r="E22" s="237">
        <v>815210</v>
      </c>
      <c r="F22" s="238">
        <v>-7.9637685168145822</v>
      </c>
    </row>
    <row r="23" spans="1:7" ht="15.6" customHeight="1">
      <c r="A23" s="236" t="s">
        <v>165</v>
      </c>
      <c r="B23" s="237">
        <v>63715</v>
      </c>
      <c r="C23" s="237">
        <v>43984</v>
      </c>
      <c r="D23" s="237">
        <v>556441</v>
      </c>
      <c r="E23" s="237">
        <v>359617</v>
      </c>
      <c r="F23" s="238">
        <v>-35.37194419534147</v>
      </c>
    </row>
    <row r="24" spans="1:7" ht="15.6" customHeight="1">
      <c r="A24" s="236" t="s">
        <v>141</v>
      </c>
      <c r="B24" s="237">
        <v>204762</v>
      </c>
      <c r="C24" s="237">
        <v>147781</v>
      </c>
      <c r="D24" s="237">
        <v>716936</v>
      </c>
      <c r="E24" s="237">
        <v>670281</v>
      </c>
      <c r="F24" s="238">
        <v>-6.5075543702645717</v>
      </c>
    </row>
    <row r="25" spans="1:7" ht="15.6" customHeight="1">
      <c r="A25" s="236" t="s">
        <v>140</v>
      </c>
      <c r="B25" s="237">
        <v>1</v>
      </c>
      <c r="C25" s="237">
        <v>92</v>
      </c>
      <c r="D25" s="237">
        <v>12</v>
      </c>
      <c r="E25" s="237">
        <v>92</v>
      </c>
      <c r="F25" s="238">
        <v>666.66666666666663</v>
      </c>
    </row>
    <row r="26" spans="1:7" ht="15.6" customHeight="1">
      <c r="A26" s="236" t="s">
        <v>152</v>
      </c>
      <c r="B26" s="237">
        <v>127964</v>
      </c>
      <c r="C26" s="237">
        <v>185971</v>
      </c>
      <c r="D26" s="237">
        <v>606613</v>
      </c>
      <c r="E26" s="237">
        <v>559976</v>
      </c>
      <c r="F26" s="238">
        <v>-7.6880976833664931</v>
      </c>
    </row>
    <row r="27" spans="1:7" ht="15.6" customHeight="1">
      <c r="A27" s="236" t="s">
        <v>173</v>
      </c>
      <c r="B27" s="237">
        <v>185446</v>
      </c>
      <c r="C27" s="237">
        <v>198463</v>
      </c>
      <c r="D27" s="237">
        <v>869366</v>
      </c>
      <c r="E27" s="237">
        <v>939717</v>
      </c>
      <c r="F27" s="238">
        <v>8.0922189273562566</v>
      </c>
    </row>
    <row r="28" spans="1:7" ht="15.6" customHeight="1">
      <c r="A28" s="236" t="s">
        <v>177</v>
      </c>
      <c r="B28" s="237">
        <v>106184</v>
      </c>
      <c r="C28" s="237">
        <v>131707</v>
      </c>
      <c r="D28" s="237">
        <v>375455</v>
      </c>
      <c r="E28" s="237">
        <v>527945</v>
      </c>
      <c r="F28" s="238">
        <v>40.614720805422763</v>
      </c>
    </row>
    <row r="29" spans="1:7" ht="15.6" customHeight="1">
      <c r="A29" s="236" t="s">
        <v>178</v>
      </c>
      <c r="B29" s="237">
        <v>271429</v>
      </c>
      <c r="C29" s="237">
        <v>170191</v>
      </c>
      <c r="D29" s="237">
        <v>1409105</v>
      </c>
      <c r="E29" s="237">
        <v>1134000</v>
      </c>
      <c r="F29" s="238">
        <v>-19.523385411307171</v>
      </c>
    </row>
    <row r="30" spans="1:7" ht="15.6" customHeight="1">
      <c r="A30" s="236" t="s">
        <v>179</v>
      </c>
      <c r="B30" s="237">
        <v>202350</v>
      </c>
      <c r="C30" s="237">
        <v>203012</v>
      </c>
      <c r="D30" s="237">
        <v>934309</v>
      </c>
      <c r="E30" s="237">
        <v>901697</v>
      </c>
      <c r="F30" s="238">
        <v>-3.4904940442615811</v>
      </c>
    </row>
    <row r="31" spans="1:7" ht="15.6" customHeight="1">
      <c r="A31" s="236" t="s">
        <v>180</v>
      </c>
      <c r="B31" s="237">
        <v>2001234</v>
      </c>
      <c r="C31" s="237">
        <v>1478955</v>
      </c>
      <c r="D31" s="237">
        <v>9983850</v>
      </c>
      <c r="E31" s="237">
        <v>8599864</v>
      </c>
      <c r="F31" s="238">
        <v>-13.86224752976057</v>
      </c>
    </row>
    <row r="32" spans="1:7" ht="15.6" customHeight="1">
      <c r="A32" s="236" t="s">
        <v>181</v>
      </c>
      <c r="B32" s="237">
        <v>1453590</v>
      </c>
      <c r="C32" s="237">
        <v>1471311</v>
      </c>
      <c r="D32" s="237">
        <v>6726841</v>
      </c>
      <c r="E32" s="237">
        <v>7122523</v>
      </c>
      <c r="F32" s="238">
        <v>5.8821369495726117</v>
      </c>
    </row>
    <row r="33" spans="1:6" ht="15.6" customHeight="1">
      <c r="A33" s="236" t="s">
        <v>182</v>
      </c>
      <c r="B33" s="237">
        <v>155165</v>
      </c>
      <c r="C33" s="237">
        <v>177512</v>
      </c>
      <c r="D33" s="237">
        <v>707874</v>
      </c>
      <c r="E33" s="237">
        <v>744106</v>
      </c>
      <c r="F33" s="238">
        <v>5.1184250304432766</v>
      </c>
    </row>
    <row r="34" spans="1:6" ht="15.6" customHeight="1">
      <c r="A34" s="236" t="s">
        <v>183</v>
      </c>
      <c r="B34" s="237">
        <v>64168</v>
      </c>
      <c r="C34" s="237">
        <v>59637</v>
      </c>
      <c r="D34" s="237">
        <v>328249</v>
      </c>
      <c r="E34" s="237">
        <v>323582</v>
      </c>
      <c r="F34" s="238">
        <v>-1.4217865096314031</v>
      </c>
    </row>
    <row r="35" spans="1:6" ht="15.6" customHeight="1">
      <c r="A35" s="240" t="s">
        <v>153</v>
      </c>
      <c r="B35" s="241">
        <f>SUM(B7:B34)</f>
        <v>17958725</v>
      </c>
      <c r="C35" s="241">
        <f>SUM(C7:C34)</f>
        <v>15998367</v>
      </c>
      <c r="D35" s="241">
        <f>SUM(D7:D34)</f>
        <v>83859056</v>
      </c>
      <c r="E35" s="241">
        <f>SUM(E7:E34)</f>
        <v>80683489</v>
      </c>
      <c r="F35" s="242">
        <f>E35*100/D35-100</f>
        <v>-3.7867907790423914</v>
      </c>
    </row>
    <row r="36" spans="1:6" ht="15.6" customHeight="1">
      <c r="A36" s="46" t="s">
        <v>186</v>
      </c>
    </row>
  </sheetData>
  <mergeCells count="3">
    <mergeCell ref="A5:A6"/>
    <mergeCell ref="B5:C5"/>
    <mergeCell ref="D5:F5"/>
  </mergeCells>
  <conditionalFormatting sqref="A7:F34">
    <cfRule type="expression" dxfId="15" priority="2">
      <formula>MOD(ROW(),2)=0</formula>
    </cfRule>
  </conditionalFormatting>
  <conditionalFormatting sqref="F7:F35">
    <cfRule type="expression" dxfId="1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59A3E-8C7C-438A-AA96-AA4C6234EBBB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187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468021</v>
      </c>
      <c r="C7" s="237">
        <v>604860</v>
      </c>
      <c r="D7" s="237">
        <v>2440018</v>
      </c>
      <c r="E7" s="237">
        <v>2412567</v>
      </c>
      <c r="F7" s="238">
        <v>-1.125032684185115</v>
      </c>
      <c r="G7" s="6"/>
    </row>
    <row r="8" spans="1:14" s="33" customFormat="1" ht="15.6" customHeight="1">
      <c r="A8" s="236" t="s">
        <v>11</v>
      </c>
      <c r="B8" s="237">
        <v>0</v>
      </c>
      <c r="C8" s="237">
        <v>0</v>
      </c>
      <c r="D8" s="237">
        <v>5201</v>
      </c>
      <c r="E8" s="237">
        <v>2000</v>
      </c>
      <c r="F8" s="238">
        <v>-61.545856566044989</v>
      </c>
    </row>
    <row r="9" spans="1:14" ht="15.6" customHeight="1">
      <c r="A9" s="236" t="s">
        <v>8</v>
      </c>
      <c r="B9" s="237">
        <v>5200</v>
      </c>
      <c r="C9" s="237">
        <v>5400</v>
      </c>
      <c r="D9" s="237">
        <v>32921</v>
      </c>
      <c r="E9" s="237">
        <v>17432</v>
      </c>
      <c r="F9" s="238">
        <v>-47.048996081528507</v>
      </c>
      <c r="G9" s="6"/>
    </row>
    <row r="10" spans="1:14" ht="15.6" customHeight="1">
      <c r="A10" s="236" t="s">
        <v>10</v>
      </c>
      <c r="B10" s="237">
        <v>29849</v>
      </c>
      <c r="C10" s="237">
        <v>16656</v>
      </c>
      <c r="D10" s="237">
        <v>109196</v>
      </c>
      <c r="E10" s="237">
        <v>115845</v>
      </c>
      <c r="F10" s="238">
        <v>6.089050880984658</v>
      </c>
    </row>
    <row r="11" spans="1:14" ht="15.6" customHeight="1">
      <c r="A11" s="236" t="s">
        <v>9</v>
      </c>
      <c r="B11" s="237">
        <v>841342</v>
      </c>
      <c r="C11" s="237">
        <v>925439</v>
      </c>
      <c r="D11" s="237">
        <v>5107318</v>
      </c>
      <c r="E11" s="237">
        <v>4764986</v>
      </c>
      <c r="F11" s="238">
        <v>-6.7027743328298746</v>
      </c>
    </row>
    <row r="12" spans="1:14" ht="15.6" customHeight="1">
      <c r="A12" s="236" t="s">
        <v>6</v>
      </c>
      <c r="B12" s="237">
        <v>1963</v>
      </c>
      <c r="C12" s="237">
        <v>7574</v>
      </c>
      <c r="D12" s="237">
        <v>18504</v>
      </c>
      <c r="E12" s="237">
        <v>25662</v>
      </c>
      <c r="F12" s="238">
        <v>38.683527885862503</v>
      </c>
    </row>
    <row r="13" spans="1:14" ht="15.6" customHeight="1">
      <c r="A13" s="236" t="s">
        <v>175</v>
      </c>
      <c r="B13" s="237">
        <v>38661</v>
      </c>
      <c r="C13" s="237">
        <v>51348</v>
      </c>
      <c r="D13" s="237">
        <v>159920</v>
      </c>
      <c r="E13" s="237">
        <v>82340</v>
      </c>
      <c r="F13" s="238">
        <v>-48.511755877938967</v>
      </c>
    </row>
    <row r="14" spans="1:14" ht="15.6" customHeight="1">
      <c r="A14" s="236" t="s">
        <v>148</v>
      </c>
      <c r="B14" s="237">
        <v>699889</v>
      </c>
      <c r="C14" s="237">
        <v>758814</v>
      </c>
      <c r="D14" s="237">
        <v>2588843</v>
      </c>
      <c r="E14" s="237">
        <v>3164166</v>
      </c>
      <c r="F14" s="238">
        <v>22.223170736889031</v>
      </c>
    </row>
    <row r="15" spans="1:14" ht="15.6" customHeight="1">
      <c r="A15" s="236" t="s">
        <v>145</v>
      </c>
      <c r="B15" s="237">
        <v>1658119</v>
      </c>
      <c r="C15" s="237">
        <v>879066</v>
      </c>
      <c r="D15" s="237">
        <v>7466424</v>
      </c>
      <c r="E15" s="237">
        <v>6313711</v>
      </c>
      <c r="F15" s="238">
        <v>-15.43862229093874</v>
      </c>
    </row>
    <row r="16" spans="1:14" ht="15.6" customHeight="1">
      <c r="A16" s="236" t="s">
        <v>144</v>
      </c>
      <c r="B16" s="237">
        <v>1564802</v>
      </c>
      <c r="C16" s="237">
        <v>1605905</v>
      </c>
      <c r="D16" s="237">
        <v>8185468</v>
      </c>
      <c r="E16" s="237">
        <v>7940610</v>
      </c>
      <c r="F16" s="238">
        <v>-2.9913744699753271</v>
      </c>
      <c r="G16" s="1"/>
    </row>
    <row r="17" spans="1:7" ht="15.6" customHeight="1">
      <c r="A17" s="236" t="s">
        <v>150</v>
      </c>
      <c r="B17" s="237">
        <v>581523</v>
      </c>
      <c r="C17" s="237">
        <v>606467</v>
      </c>
      <c r="D17" s="237">
        <v>2513661</v>
      </c>
      <c r="E17" s="237">
        <v>2660999</v>
      </c>
      <c r="F17" s="238">
        <v>5.8614904714677181</v>
      </c>
      <c r="G17" s="2"/>
    </row>
    <row r="18" spans="1:7" ht="15.6" customHeight="1">
      <c r="A18" s="236" t="s">
        <v>147</v>
      </c>
      <c r="B18" s="237">
        <v>51160</v>
      </c>
      <c r="C18" s="237">
        <v>62659</v>
      </c>
      <c r="D18" s="237">
        <v>140192</v>
      </c>
      <c r="E18" s="237">
        <v>188426</v>
      </c>
      <c r="F18" s="238">
        <v>34.405672220954131</v>
      </c>
    </row>
    <row r="19" spans="1:7" ht="15.6" customHeight="1">
      <c r="A19" s="236" t="s">
        <v>143</v>
      </c>
      <c r="B19" s="237">
        <v>292142</v>
      </c>
      <c r="C19" s="237">
        <v>231730</v>
      </c>
      <c r="D19" s="237">
        <v>910323</v>
      </c>
      <c r="E19" s="237">
        <v>936125</v>
      </c>
      <c r="F19" s="238">
        <v>2.834378566728518</v>
      </c>
    </row>
    <row r="20" spans="1:7" ht="15.6" customHeight="1">
      <c r="A20" s="236" t="s">
        <v>142</v>
      </c>
      <c r="B20" s="237">
        <v>153677</v>
      </c>
      <c r="C20" s="237">
        <v>92335</v>
      </c>
      <c r="D20" s="237">
        <v>517974</v>
      </c>
      <c r="E20" s="237">
        <v>469166</v>
      </c>
      <c r="F20" s="238">
        <v>-9.4228667848193197</v>
      </c>
    </row>
    <row r="21" spans="1:7" ht="15.6" customHeight="1">
      <c r="A21" s="236" t="s">
        <v>149</v>
      </c>
      <c r="B21" s="237">
        <v>1151435</v>
      </c>
      <c r="C21" s="237">
        <v>1003085</v>
      </c>
      <c r="D21" s="237">
        <v>5802001</v>
      </c>
      <c r="E21" s="237">
        <v>5054010</v>
      </c>
      <c r="F21" s="238">
        <v>-12.891948829378009</v>
      </c>
    </row>
    <row r="22" spans="1:7" ht="15.6" customHeight="1">
      <c r="A22" s="236" t="s">
        <v>146</v>
      </c>
      <c r="B22" s="237">
        <v>139681</v>
      </c>
      <c r="C22" s="237">
        <v>121047</v>
      </c>
      <c r="D22" s="237">
        <v>632492</v>
      </c>
      <c r="E22" s="237">
        <v>491105</v>
      </c>
      <c r="F22" s="238">
        <v>-22.353958627144689</v>
      </c>
    </row>
    <row r="23" spans="1:7" ht="15.6" customHeight="1">
      <c r="A23" s="236" t="s">
        <v>165</v>
      </c>
      <c r="B23" s="237">
        <v>0</v>
      </c>
      <c r="C23" s="237">
        <v>0</v>
      </c>
      <c r="D23" s="237">
        <v>25209</v>
      </c>
      <c r="E23" s="237">
        <v>12659</v>
      </c>
      <c r="F23" s="238">
        <v>-49.783807370383592</v>
      </c>
    </row>
    <row r="24" spans="1:7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85646</v>
      </c>
      <c r="C26" s="237">
        <v>128771</v>
      </c>
      <c r="D26" s="237">
        <v>413854</v>
      </c>
      <c r="E26" s="237">
        <v>333323</v>
      </c>
      <c r="F26" s="238">
        <v>-19.45879464738772</v>
      </c>
    </row>
    <row r="27" spans="1:7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7" ht="15.6" customHeight="1">
      <c r="A28" s="236" t="s">
        <v>177</v>
      </c>
      <c r="B28" s="237">
        <v>74714</v>
      </c>
      <c r="C28" s="237">
        <v>93006</v>
      </c>
      <c r="D28" s="237">
        <v>184678</v>
      </c>
      <c r="E28" s="237">
        <v>233119</v>
      </c>
      <c r="F28" s="238">
        <v>26.229978665569259</v>
      </c>
    </row>
    <row r="29" spans="1:7" ht="15.6" customHeight="1">
      <c r="A29" s="236" t="s">
        <v>178</v>
      </c>
      <c r="B29" s="237">
        <v>6201</v>
      </c>
      <c r="C29" s="237">
        <v>3021</v>
      </c>
      <c r="D29" s="237">
        <v>66410</v>
      </c>
      <c r="E29" s="237">
        <v>59933</v>
      </c>
      <c r="F29" s="238">
        <v>-9.7530492395723485</v>
      </c>
    </row>
    <row r="30" spans="1:7" ht="15.6" customHeight="1">
      <c r="A30" s="236" t="s">
        <v>179</v>
      </c>
      <c r="B30" s="237">
        <v>69508</v>
      </c>
      <c r="C30" s="237">
        <v>51113</v>
      </c>
      <c r="D30" s="237">
        <v>257187</v>
      </c>
      <c r="E30" s="237">
        <v>175626</v>
      </c>
      <c r="F30" s="238">
        <v>-31.71272264927855</v>
      </c>
    </row>
    <row r="31" spans="1:7" ht="15.6" customHeight="1">
      <c r="A31" s="236" t="s">
        <v>180</v>
      </c>
      <c r="B31" s="237">
        <v>1284899</v>
      </c>
      <c r="C31" s="237">
        <v>1005077</v>
      </c>
      <c r="D31" s="237">
        <v>6050534</v>
      </c>
      <c r="E31" s="237">
        <v>5613789</v>
      </c>
      <c r="F31" s="238">
        <v>-7.2182885014777156</v>
      </c>
    </row>
    <row r="32" spans="1:7" ht="15.6" customHeight="1">
      <c r="A32" s="236" t="s">
        <v>181</v>
      </c>
      <c r="B32" s="237">
        <v>157199</v>
      </c>
      <c r="C32" s="237">
        <v>265284</v>
      </c>
      <c r="D32" s="237">
        <v>1005970</v>
      </c>
      <c r="E32" s="237">
        <v>1158893</v>
      </c>
      <c r="F32" s="238">
        <v>15.20154676580813</v>
      </c>
    </row>
    <row r="33" spans="1:6" ht="15.6" customHeight="1">
      <c r="A33" s="236" t="s">
        <v>182</v>
      </c>
      <c r="B33" s="237">
        <v>6000</v>
      </c>
      <c r="C33" s="237">
        <v>0</v>
      </c>
      <c r="D33" s="237">
        <v>15000</v>
      </c>
      <c r="E33" s="237">
        <v>6435</v>
      </c>
      <c r="F33" s="238">
        <v>-57.1</v>
      </c>
    </row>
    <row r="34" spans="1:6" ht="15.6" customHeight="1">
      <c r="A34" s="236" t="s">
        <v>183</v>
      </c>
      <c r="B34" s="237">
        <v>21627</v>
      </c>
      <c r="C34" s="237">
        <v>28118</v>
      </c>
      <c r="D34" s="237">
        <v>125430</v>
      </c>
      <c r="E34" s="237">
        <v>139638</v>
      </c>
      <c r="F34" s="238">
        <v>11.327433628318589</v>
      </c>
    </row>
    <row r="35" spans="1:6" ht="15.6" customHeight="1">
      <c r="A35" s="240" t="s">
        <v>153</v>
      </c>
      <c r="B35" s="241">
        <f>SUM(B7:B34)</f>
        <v>9383258</v>
      </c>
      <c r="C35" s="241">
        <f>SUM(C7:C34)</f>
        <v>8546775</v>
      </c>
      <c r="D35" s="241">
        <f>SUM(D7:D34)</f>
        <v>44774728</v>
      </c>
      <c r="E35" s="241">
        <f>SUM(E7:E34)</f>
        <v>42372565</v>
      </c>
      <c r="F35" s="242">
        <f>E35*100/D35-100</f>
        <v>-5.3649974155063518</v>
      </c>
    </row>
    <row r="36" spans="1:6" ht="15.6" customHeight="1">
      <c r="A36" s="46" t="s">
        <v>186</v>
      </c>
    </row>
  </sheetData>
  <mergeCells count="3">
    <mergeCell ref="A5:A6"/>
    <mergeCell ref="B5:C5"/>
    <mergeCell ref="D5:F5"/>
  </mergeCells>
  <conditionalFormatting sqref="A7:F34">
    <cfRule type="expression" dxfId="13" priority="2">
      <formula>MOD(ROW(),2)=0</formula>
    </cfRule>
  </conditionalFormatting>
  <conditionalFormatting sqref="F7:F35">
    <cfRule type="expression" dxfId="1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73CCD0-54F2-4EDF-A844-E40648465BBD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188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217412</v>
      </c>
      <c r="C7" s="237">
        <v>204720</v>
      </c>
      <c r="D7" s="237">
        <v>1220092</v>
      </c>
      <c r="E7" s="237">
        <v>1100106</v>
      </c>
      <c r="F7" s="238">
        <v>-9.8341764391537652</v>
      </c>
      <c r="G7" s="6"/>
    </row>
    <row r="8" spans="1:14" ht="15.6" customHeight="1">
      <c r="A8" s="236" t="s">
        <v>11</v>
      </c>
      <c r="B8" s="237">
        <v>22055</v>
      </c>
      <c r="C8" s="237">
        <v>20157</v>
      </c>
      <c r="D8" s="237">
        <v>345764</v>
      </c>
      <c r="E8" s="237">
        <v>237791</v>
      </c>
      <c r="F8" s="238">
        <v>-31.22736895686074</v>
      </c>
    </row>
    <row r="9" spans="1:14" ht="15.6" customHeight="1">
      <c r="A9" s="236" t="s">
        <v>8</v>
      </c>
      <c r="B9" s="237">
        <v>9279</v>
      </c>
      <c r="C9" s="237">
        <v>16917</v>
      </c>
      <c r="D9" s="237">
        <v>95328</v>
      </c>
      <c r="E9" s="237">
        <v>102589</v>
      </c>
      <c r="F9" s="238">
        <v>7.6168596844578786</v>
      </c>
    </row>
    <row r="10" spans="1:14" ht="15.6" customHeight="1">
      <c r="A10" s="236" t="s">
        <v>10</v>
      </c>
      <c r="B10" s="237">
        <v>181085</v>
      </c>
      <c r="C10" s="237">
        <v>130371</v>
      </c>
      <c r="D10" s="237">
        <v>665995</v>
      </c>
      <c r="E10" s="237">
        <v>586213</v>
      </c>
      <c r="F10" s="238">
        <v>-11.979369214483601</v>
      </c>
    </row>
    <row r="11" spans="1:14" ht="15.6" customHeight="1">
      <c r="A11" s="236" t="s">
        <v>9</v>
      </c>
      <c r="B11" s="237">
        <v>0</v>
      </c>
      <c r="C11" s="237">
        <v>24828</v>
      </c>
      <c r="D11" s="237">
        <v>42624</v>
      </c>
      <c r="E11" s="237">
        <v>91047</v>
      </c>
      <c r="F11" s="238">
        <v>113.6050112612613</v>
      </c>
    </row>
    <row r="12" spans="1:14" ht="15.6" customHeight="1">
      <c r="A12" s="236" t="s">
        <v>6</v>
      </c>
      <c r="B12" s="237">
        <v>43891</v>
      </c>
      <c r="C12" s="237">
        <v>17671</v>
      </c>
      <c r="D12" s="237">
        <v>435365</v>
      </c>
      <c r="E12" s="237">
        <v>336494</v>
      </c>
      <c r="F12" s="238">
        <v>-22.70991007545393</v>
      </c>
    </row>
    <row r="13" spans="1:14" ht="15.6" customHeight="1">
      <c r="A13" s="236" t="s">
        <v>175</v>
      </c>
      <c r="B13" s="237">
        <v>9966</v>
      </c>
      <c r="C13" s="237">
        <v>4900</v>
      </c>
      <c r="D13" s="237">
        <v>42756</v>
      </c>
      <c r="E13" s="237">
        <v>31140</v>
      </c>
      <c r="F13" s="238">
        <v>-27.168116755543078</v>
      </c>
    </row>
    <row r="14" spans="1:14" ht="15.6" customHeight="1">
      <c r="A14" s="236" t="s">
        <v>148</v>
      </c>
      <c r="B14" s="237">
        <v>185951</v>
      </c>
      <c r="C14" s="237">
        <v>126584</v>
      </c>
      <c r="D14" s="237">
        <v>1061451</v>
      </c>
      <c r="E14" s="237">
        <v>933647</v>
      </c>
      <c r="F14" s="238">
        <v>-12.040499278817389</v>
      </c>
    </row>
    <row r="15" spans="1:14" ht="15.6" customHeight="1">
      <c r="A15" s="236" t="s">
        <v>145</v>
      </c>
      <c r="B15" s="237">
        <v>242748</v>
      </c>
      <c r="C15" s="237">
        <v>194894</v>
      </c>
      <c r="D15" s="237">
        <v>897001</v>
      </c>
      <c r="E15" s="237">
        <v>874600</v>
      </c>
      <c r="F15" s="238">
        <v>-2.497321630633635</v>
      </c>
    </row>
    <row r="16" spans="1:14" ht="15.6" customHeight="1">
      <c r="A16" s="236" t="s">
        <v>144</v>
      </c>
      <c r="B16" s="237">
        <v>531139</v>
      </c>
      <c r="C16" s="237">
        <v>297057</v>
      </c>
      <c r="D16" s="237">
        <v>2236942</v>
      </c>
      <c r="E16" s="237">
        <v>1925070</v>
      </c>
      <c r="F16" s="238">
        <v>-13.941890312757319</v>
      </c>
      <c r="G16" s="1"/>
    </row>
    <row r="17" spans="1:7" ht="15.6" customHeight="1">
      <c r="A17" s="236" t="s">
        <v>150</v>
      </c>
      <c r="B17" s="237">
        <v>597940</v>
      </c>
      <c r="C17" s="237">
        <v>443314</v>
      </c>
      <c r="D17" s="237">
        <v>2472005</v>
      </c>
      <c r="E17" s="237">
        <v>2564520</v>
      </c>
      <c r="F17" s="238">
        <v>3.7425086114308068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229574</v>
      </c>
      <c r="C19" s="237">
        <v>220783</v>
      </c>
      <c r="D19" s="237">
        <v>993079</v>
      </c>
      <c r="E19" s="237">
        <v>907121</v>
      </c>
      <c r="F19" s="238">
        <v>-8.655706142210235</v>
      </c>
    </row>
    <row r="20" spans="1:7" ht="15.6" customHeight="1">
      <c r="A20" s="236" t="s">
        <v>142</v>
      </c>
      <c r="B20" s="237">
        <v>921939</v>
      </c>
      <c r="C20" s="237">
        <v>879225</v>
      </c>
      <c r="D20" s="237">
        <v>3183177</v>
      </c>
      <c r="E20" s="237">
        <v>4283790</v>
      </c>
      <c r="F20" s="238">
        <v>34.575928388525057</v>
      </c>
    </row>
    <row r="21" spans="1:7" ht="15.6" customHeight="1">
      <c r="A21" s="236" t="s">
        <v>149</v>
      </c>
      <c r="B21" s="237">
        <v>240531</v>
      </c>
      <c r="C21" s="237">
        <v>185238</v>
      </c>
      <c r="D21" s="237">
        <v>1286940</v>
      </c>
      <c r="E21" s="237">
        <v>1163463</v>
      </c>
      <c r="F21" s="238">
        <v>-9.5946197957946708</v>
      </c>
    </row>
    <row r="22" spans="1:7" ht="15.6" customHeight="1">
      <c r="A22" s="236" t="s">
        <v>146</v>
      </c>
      <c r="B22" s="237">
        <v>7004</v>
      </c>
      <c r="C22" s="237">
        <v>23911</v>
      </c>
      <c r="D22" s="237">
        <v>77682</v>
      </c>
      <c r="E22" s="237">
        <v>140383</v>
      </c>
      <c r="F22" s="238">
        <v>80.714966144023066</v>
      </c>
    </row>
    <row r="23" spans="1:7" ht="15.6" customHeight="1">
      <c r="A23" s="236" t="s">
        <v>165</v>
      </c>
      <c r="B23" s="237">
        <v>43180</v>
      </c>
      <c r="C23" s="237">
        <v>20006</v>
      </c>
      <c r="D23" s="237">
        <v>445530</v>
      </c>
      <c r="E23" s="237">
        <v>272410</v>
      </c>
      <c r="F23" s="238">
        <v>-38.857091553879648</v>
      </c>
    </row>
    <row r="24" spans="1:7" ht="15.6" customHeight="1">
      <c r="A24" s="236" t="s">
        <v>141</v>
      </c>
      <c r="B24" s="237">
        <v>169036</v>
      </c>
      <c r="C24" s="237">
        <v>106217</v>
      </c>
      <c r="D24" s="237">
        <v>569744</v>
      </c>
      <c r="E24" s="237">
        <v>484528</v>
      </c>
      <c r="F24" s="238">
        <v>-14.956892920329119</v>
      </c>
    </row>
    <row r="25" spans="1:7" ht="15.6" customHeight="1">
      <c r="A25" s="236" t="s">
        <v>140</v>
      </c>
      <c r="B25" s="237">
        <v>0</v>
      </c>
      <c r="C25" s="237">
        <v>92</v>
      </c>
      <c r="D25" s="237">
        <v>0</v>
      </c>
      <c r="E25" s="237">
        <v>92</v>
      </c>
      <c r="F25" s="238"/>
    </row>
    <row r="26" spans="1:7" ht="15.6" customHeight="1">
      <c r="A26" s="236" t="s">
        <v>152</v>
      </c>
      <c r="B26" s="237">
        <v>13781</v>
      </c>
      <c r="C26" s="237">
        <v>23950</v>
      </c>
      <c r="D26" s="237">
        <v>61219</v>
      </c>
      <c r="E26" s="237">
        <v>74030</v>
      </c>
      <c r="F26" s="238">
        <v>20.926509743707019</v>
      </c>
    </row>
    <row r="27" spans="1:7" ht="15.6" customHeight="1">
      <c r="A27" s="236" t="s">
        <v>173</v>
      </c>
      <c r="B27" s="237">
        <v>63928</v>
      </c>
      <c r="C27" s="237">
        <v>73868</v>
      </c>
      <c r="D27" s="237">
        <v>281432</v>
      </c>
      <c r="E27" s="237">
        <v>377075</v>
      </c>
      <c r="F27" s="238">
        <v>33.984408311776917</v>
      </c>
    </row>
    <row r="28" spans="1:7" ht="15.6" customHeight="1">
      <c r="A28" s="236" t="s">
        <v>177</v>
      </c>
      <c r="B28" s="237">
        <v>7611</v>
      </c>
      <c r="C28" s="237">
        <v>13283</v>
      </c>
      <c r="D28" s="237">
        <v>50346</v>
      </c>
      <c r="E28" s="237">
        <v>67519</v>
      </c>
      <c r="F28" s="238">
        <v>34.109959083144638</v>
      </c>
    </row>
    <row r="29" spans="1:7" ht="15.6" customHeight="1">
      <c r="A29" s="236" t="s">
        <v>178</v>
      </c>
      <c r="B29" s="237">
        <v>184814</v>
      </c>
      <c r="C29" s="237">
        <v>86927</v>
      </c>
      <c r="D29" s="237">
        <v>992472</v>
      </c>
      <c r="E29" s="237">
        <v>698686</v>
      </c>
      <c r="F29" s="238">
        <v>-29.601439637591799</v>
      </c>
    </row>
    <row r="30" spans="1:7" ht="15.6" customHeight="1">
      <c r="A30" s="236" t="s">
        <v>179</v>
      </c>
      <c r="B30" s="237">
        <v>119063</v>
      </c>
      <c r="C30" s="237">
        <v>129690</v>
      </c>
      <c r="D30" s="237">
        <v>571264</v>
      </c>
      <c r="E30" s="237">
        <v>645164</v>
      </c>
      <c r="F30" s="238">
        <v>12.9362256329823</v>
      </c>
    </row>
    <row r="31" spans="1:7" ht="15.6" customHeight="1">
      <c r="A31" s="236" t="s">
        <v>180</v>
      </c>
      <c r="B31" s="237">
        <v>609961</v>
      </c>
      <c r="C31" s="237">
        <v>363225</v>
      </c>
      <c r="D31" s="237">
        <v>3472978</v>
      </c>
      <c r="E31" s="237">
        <v>2546137</v>
      </c>
      <c r="F31" s="238">
        <v>-26.687211954697091</v>
      </c>
    </row>
    <row r="32" spans="1:7" ht="15.6" customHeight="1">
      <c r="A32" s="236" t="s">
        <v>181</v>
      </c>
      <c r="B32" s="237">
        <v>228965</v>
      </c>
      <c r="C32" s="237">
        <v>142651</v>
      </c>
      <c r="D32" s="237">
        <v>854504</v>
      </c>
      <c r="E32" s="237">
        <v>791101</v>
      </c>
      <c r="F32" s="238">
        <v>-7.4198599421418692</v>
      </c>
    </row>
    <row r="33" spans="1:7" ht="15.6" customHeight="1">
      <c r="A33" s="236" t="s">
        <v>182</v>
      </c>
      <c r="B33" s="237">
        <v>6052</v>
      </c>
      <c r="C33" s="237">
        <v>8557</v>
      </c>
      <c r="D33" s="237">
        <v>27776</v>
      </c>
      <c r="E33" s="237">
        <v>26019</v>
      </c>
      <c r="F33" s="238">
        <v>-6.3256048387096797</v>
      </c>
    </row>
    <row r="34" spans="1:7" ht="15.6" customHeight="1">
      <c r="A34" s="236" t="s">
        <v>183</v>
      </c>
      <c r="B34" s="237">
        <v>20947</v>
      </c>
      <c r="C34" s="237">
        <v>10972</v>
      </c>
      <c r="D34" s="237">
        <v>95587</v>
      </c>
      <c r="E34" s="237">
        <v>67525</v>
      </c>
      <c r="F34" s="238">
        <v>-29.357548620628322</v>
      </c>
    </row>
    <row r="35" spans="1:7" s="33" customFormat="1" ht="15.6" customHeight="1">
      <c r="A35" s="240" t="s">
        <v>153</v>
      </c>
      <c r="B35" s="241">
        <f>SUM(B7:B34)</f>
        <v>4907852</v>
      </c>
      <c r="C35" s="241">
        <f>SUM(C7:C34)</f>
        <v>3770008</v>
      </c>
      <c r="D35" s="241">
        <f>SUM(D7:D34)</f>
        <v>22479053</v>
      </c>
      <c r="E35" s="241">
        <f>SUM(E7:E34)</f>
        <v>21328260</v>
      </c>
      <c r="F35" s="242">
        <f>E35*100/D35-100</f>
        <v>-5.1194016046850379</v>
      </c>
      <c r="G35" s="239"/>
    </row>
    <row r="36" spans="1:7" ht="15.6" customHeight="1">
      <c r="A36" s="46" t="s">
        <v>186</v>
      </c>
      <c r="B36" s="151"/>
      <c r="C36" s="151"/>
      <c r="D36" s="151"/>
      <c r="E36" s="151"/>
      <c r="F36" s="151"/>
      <c r="G36" s="6"/>
    </row>
  </sheetData>
  <mergeCells count="3">
    <mergeCell ref="A5:A6"/>
    <mergeCell ref="B5:C5"/>
    <mergeCell ref="D5:F5"/>
  </mergeCells>
  <conditionalFormatting sqref="A7:F34">
    <cfRule type="expression" dxfId="11" priority="2">
      <formula>MOD(ROW(),2)=0</formula>
    </cfRule>
  </conditionalFormatting>
  <conditionalFormatting sqref="F7:F35">
    <cfRule type="expression" dxfId="1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BDF254-8C50-4D11-91DC-5A354A5C0D82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189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32938</v>
      </c>
      <c r="C7" s="237">
        <v>21000</v>
      </c>
      <c r="D7" s="237">
        <v>167634</v>
      </c>
      <c r="E7" s="237">
        <v>112558</v>
      </c>
      <c r="F7" s="238">
        <v>-32.854910101769327</v>
      </c>
      <c r="G7" s="6"/>
    </row>
    <row r="8" spans="1:14" s="33" customFormat="1" ht="15.6" customHeight="1">
      <c r="A8" s="236" t="s">
        <v>11</v>
      </c>
      <c r="B8" s="237">
        <v>5166</v>
      </c>
      <c r="C8" s="237">
        <v>15327</v>
      </c>
      <c r="D8" s="237">
        <v>48529</v>
      </c>
      <c r="E8" s="237">
        <v>88225</v>
      </c>
      <c r="F8" s="238">
        <v>81.798512229800735</v>
      </c>
      <c r="G8" s="239"/>
    </row>
    <row r="9" spans="1:14" ht="15.6" customHeight="1">
      <c r="A9" s="236" t="s">
        <v>8</v>
      </c>
      <c r="B9" s="237">
        <v>55901</v>
      </c>
      <c r="C9" s="237">
        <v>66960</v>
      </c>
      <c r="D9" s="237">
        <v>229560</v>
      </c>
      <c r="E9" s="237">
        <v>278996</v>
      </c>
      <c r="F9" s="238">
        <v>21.53511064645409</v>
      </c>
      <c r="G9" s="243"/>
    </row>
    <row r="10" spans="1:14" ht="15.6" customHeight="1">
      <c r="A10" s="236" t="s">
        <v>10</v>
      </c>
      <c r="B10" s="237">
        <v>43334</v>
      </c>
      <c r="C10" s="237">
        <v>11496</v>
      </c>
      <c r="D10" s="237">
        <v>168760</v>
      </c>
      <c r="E10" s="237">
        <v>33851</v>
      </c>
      <c r="F10" s="238">
        <v>-79.941336809670531</v>
      </c>
      <c r="G10" s="244"/>
    </row>
    <row r="11" spans="1:14" ht="15.6" customHeight="1">
      <c r="A11" s="236" t="s">
        <v>9</v>
      </c>
      <c r="B11" s="237">
        <v>500823</v>
      </c>
      <c r="C11" s="237">
        <v>527054</v>
      </c>
      <c r="D11" s="237">
        <v>2457420</v>
      </c>
      <c r="E11" s="237">
        <v>2511326</v>
      </c>
      <c r="F11" s="238">
        <v>2.193601419374787</v>
      </c>
    </row>
    <row r="12" spans="1:14" ht="15.6" customHeight="1">
      <c r="A12" s="236" t="s">
        <v>6</v>
      </c>
      <c r="B12" s="237">
        <v>5844</v>
      </c>
      <c r="C12" s="237">
        <v>6949</v>
      </c>
      <c r="D12" s="237">
        <v>19007</v>
      </c>
      <c r="E12" s="237">
        <v>27221</v>
      </c>
      <c r="F12" s="238">
        <v>43.215657389382869</v>
      </c>
    </row>
    <row r="13" spans="1:14" ht="15.6" customHeight="1">
      <c r="A13" s="236" t="s">
        <v>175</v>
      </c>
      <c r="B13" s="237">
        <v>2771</v>
      </c>
      <c r="C13" s="237">
        <v>2095</v>
      </c>
      <c r="D13" s="237">
        <v>6915</v>
      </c>
      <c r="E13" s="237">
        <v>5303</v>
      </c>
      <c r="F13" s="238">
        <v>-23.311641359363701</v>
      </c>
    </row>
    <row r="14" spans="1:14" ht="15.6" customHeight="1">
      <c r="A14" s="236" t="s">
        <v>148</v>
      </c>
      <c r="B14" s="237">
        <v>711479</v>
      </c>
      <c r="C14" s="237">
        <v>748796</v>
      </c>
      <c r="D14" s="237">
        <v>3287987</v>
      </c>
      <c r="E14" s="237">
        <v>3500153</v>
      </c>
      <c r="F14" s="238">
        <v>6.452762739025431</v>
      </c>
    </row>
    <row r="15" spans="1:14" ht="15.6" customHeight="1">
      <c r="A15" s="236" t="s">
        <v>145</v>
      </c>
      <c r="B15" s="237">
        <v>398852</v>
      </c>
      <c r="C15" s="237">
        <v>362749</v>
      </c>
      <c r="D15" s="237">
        <v>1608377</v>
      </c>
      <c r="E15" s="237">
        <v>1550767</v>
      </c>
      <c r="F15" s="238">
        <v>-3.581871663173501</v>
      </c>
    </row>
    <row r="16" spans="1:14" ht="15.6" customHeight="1">
      <c r="A16" s="236" t="s">
        <v>144</v>
      </c>
      <c r="B16" s="237">
        <v>71632</v>
      </c>
      <c r="C16" s="237">
        <v>54754</v>
      </c>
      <c r="D16" s="237">
        <v>212759</v>
      </c>
      <c r="E16" s="237">
        <v>210613</v>
      </c>
      <c r="F16" s="238">
        <v>-1.0086529829525399</v>
      </c>
      <c r="G16" s="1"/>
    </row>
    <row r="17" spans="1:7" ht="15.6" customHeight="1">
      <c r="A17" s="236" t="s">
        <v>150</v>
      </c>
      <c r="B17" s="237">
        <v>19264</v>
      </c>
      <c r="C17" s="237">
        <v>9281</v>
      </c>
      <c r="D17" s="237">
        <v>77328</v>
      </c>
      <c r="E17" s="237">
        <v>43759</v>
      </c>
      <c r="F17" s="238">
        <v>-43.411183529898622</v>
      </c>
      <c r="G17" s="2"/>
    </row>
    <row r="18" spans="1:7" ht="15.6" customHeight="1">
      <c r="A18" s="236" t="s">
        <v>147</v>
      </c>
      <c r="B18" s="237">
        <v>196</v>
      </c>
      <c r="C18" s="237">
        <v>224</v>
      </c>
      <c r="D18" s="237">
        <v>1253</v>
      </c>
      <c r="E18" s="237">
        <v>669</v>
      </c>
      <c r="F18" s="238">
        <v>-46.608140462889068</v>
      </c>
    </row>
    <row r="19" spans="1:7" ht="15.6" customHeight="1">
      <c r="A19" s="236" t="s">
        <v>143</v>
      </c>
      <c r="B19" s="237">
        <v>7622</v>
      </c>
      <c r="C19" s="237">
        <v>11621</v>
      </c>
      <c r="D19" s="237">
        <v>40980</v>
      </c>
      <c r="E19" s="237">
        <v>36494</v>
      </c>
      <c r="F19" s="238">
        <v>-10.94680331869205</v>
      </c>
    </row>
    <row r="20" spans="1:7" ht="15.6" customHeight="1">
      <c r="A20" s="236" t="s">
        <v>142</v>
      </c>
      <c r="B20" s="237">
        <v>77055</v>
      </c>
      <c r="C20" s="237">
        <v>76474</v>
      </c>
      <c r="D20" s="237">
        <v>365730</v>
      </c>
      <c r="E20" s="237">
        <v>257496</v>
      </c>
      <c r="F20" s="238">
        <v>-29.59396275941268</v>
      </c>
    </row>
    <row r="21" spans="1:7" ht="15.6" customHeight="1">
      <c r="A21" s="236" t="s">
        <v>149</v>
      </c>
      <c r="B21" s="237">
        <v>31738</v>
      </c>
      <c r="C21" s="237">
        <v>10877</v>
      </c>
      <c r="D21" s="237">
        <v>89534</v>
      </c>
      <c r="E21" s="237">
        <v>41812</v>
      </c>
      <c r="F21" s="238">
        <v>-53.300422185985212</v>
      </c>
    </row>
    <row r="22" spans="1:7" ht="15.6" customHeight="1">
      <c r="A22" s="236" t="s">
        <v>146</v>
      </c>
      <c r="B22" s="237">
        <v>40124</v>
      </c>
      <c r="C22" s="237">
        <v>41139</v>
      </c>
      <c r="D22" s="237">
        <v>175575</v>
      </c>
      <c r="E22" s="237">
        <v>183722</v>
      </c>
      <c r="F22" s="238">
        <v>4.6401822582941747</v>
      </c>
    </row>
    <row r="23" spans="1:7" ht="15.6" customHeight="1">
      <c r="A23" s="236" t="s">
        <v>165</v>
      </c>
      <c r="B23" s="237">
        <v>20535</v>
      </c>
      <c r="C23" s="237">
        <v>23978</v>
      </c>
      <c r="D23" s="237">
        <v>85702</v>
      </c>
      <c r="E23" s="237">
        <v>74548</v>
      </c>
      <c r="F23" s="238">
        <v>-13.01486546404985</v>
      </c>
    </row>
    <row r="24" spans="1:7" ht="15.6" customHeight="1">
      <c r="A24" s="236" t="s">
        <v>141</v>
      </c>
      <c r="B24" s="237">
        <v>35726</v>
      </c>
      <c r="C24" s="237">
        <v>41564</v>
      </c>
      <c r="D24" s="237">
        <v>147192</v>
      </c>
      <c r="E24" s="237">
        <v>185753</v>
      </c>
      <c r="F24" s="238">
        <v>26.19775531278874</v>
      </c>
    </row>
    <row r="25" spans="1:7" ht="15.6" customHeight="1">
      <c r="A25" s="236" t="s">
        <v>140</v>
      </c>
      <c r="B25" s="237">
        <v>1</v>
      </c>
      <c r="C25" s="237">
        <v>0</v>
      </c>
      <c r="D25" s="237">
        <v>12</v>
      </c>
      <c r="E25" s="237">
        <v>0</v>
      </c>
      <c r="F25" s="238">
        <v>-100</v>
      </c>
    </row>
    <row r="26" spans="1:7" ht="15.6" customHeight="1">
      <c r="A26" s="236" t="s">
        <v>152</v>
      </c>
      <c r="B26" s="237">
        <v>28537</v>
      </c>
      <c r="C26" s="237">
        <v>33250</v>
      </c>
      <c r="D26" s="237">
        <v>131540</v>
      </c>
      <c r="E26" s="237">
        <v>152623</v>
      </c>
      <c r="F26" s="238">
        <v>16.027824235973849</v>
      </c>
    </row>
    <row r="27" spans="1:7" ht="15.6" customHeight="1">
      <c r="A27" s="236" t="s">
        <v>173</v>
      </c>
      <c r="B27" s="237">
        <v>121518</v>
      </c>
      <c r="C27" s="237">
        <v>124595</v>
      </c>
      <c r="D27" s="237">
        <v>587934</v>
      </c>
      <c r="E27" s="237">
        <v>562642</v>
      </c>
      <c r="F27" s="238">
        <v>-4.3018434041916294</v>
      </c>
    </row>
    <row r="28" spans="1:7" ht="15.6" customHeight="1">
      <c r="A28" s="236" t="s">
        <v>177</v>
      </c>
      <c r="B28" s="237">
        <v>23859</v>
      </c>
      <c r="C28" s="237">
        <v>25418</v>
      </c>
      <c r="D28" s="237">
        <v>140431</v>
      </c>
      <c r="E28" s="237">
        <v>227307</v>
      </c>
      <c r="F28" s="238">
        <v>61.863833484059803</v>
      </c>
    </row>
    <row r="29" spans="1:7" ht="15.6" customHeight="1">
      <c r="A29" s="236" t="s">
        <v>178</v>
      </c>
      <c r="B29" s="237">
        <v>80414</v>
      </c>
      <c r="C29" s="237">
        <v>80243</v>
      </c>
      <c r="D29" s="237">
        <v>350223</v>
      </c>
      <c r="E29" s="237">
        <v>375381</v>
      </c>
      <c r="F29" s="238">
        <v>7.1834231332608027</v>
      </c>
    </row>
    <row r="30" spans="1:7" ht="15.6" customHeight="1">
      <c r="A30" s="236" t="s">
        <v>179</v>
      </c>
      <c r="B30" s="237">
        <v>13779</v>
      </c>
      <c r="C30" s="237">
        <v>22209</v>
      </c>
      <c r="D30" s="237">
        <v>105858</v>
      </c>
      <c r="E30" s="237">
        <v>80907</v>
      </c>
      <c r="F30" s="238">
        <v>-23.570254491866461</v>
      </c>
    </row>
    <row r="31" spans="1:7" ht="15.6" customHeight="1">
      <c r="A31" s="236" t="s">
        <v>180</v>
      </c>
      <c r="B31" s="237">
        <v>106374</v>
      </c>
      <c r="C31" s="237">
        <v>110653</v>
      </c>
      <c r="D31" s="237">
        <v>460338</v>
      </c>
      <c r="E31" s="237">
        <v>439938</v>
      </c>
      <c r="F31" s="238">
        <v>-4.4315264001668311</v>
      </c>
    </row>
    <row r="32" spans="1:7" ht="15.6" customHeight="1">
      <c r="A32" s="236" t="s">
        <v>181</v>
      </c>
      <c r="B32" s="237">
        <v>1067426</v>
      </c>
      <c r="C32" s="237">
        <v>1063376</v>
      </c>
      <c r="D32" s="237">
        <v>4866367</v>
      </c>
      <c r="E32" s="237">
        <v>5172529</v>
      </c>
      <c r="F32" s="238">
        <v>6.291387394333384</v>
      </c>
    </row>
    <row r="33" spans="1:6" ht="15.6" customHeight="1">
      <c r="A33" s="236" t="s">
        <v>182</v>
      </c>
      <c r="B33" s="237">
        <v>143113</v>
      </c>
      <c r="C33" s="237">
        <v>168955</v>
      </c>
      <c r="D33" s="237">
        <v>665098</v>
      </c>
      <c r="E33" s="237">
        <v>711652</v>
      </c>
      <c r="F33" s="238">
        <v>6.9995699881821878</v>
      </c>
    </row>
    <row r="34" spans="1:6" ht="15.6" customHeight="1">
      <c r="A34" s="236" t="s">
        <v>183</v>
      </c>
      <c r="B34" s="237">
        <v>21594</v>
      </c>
      <c r="C34" s="237">
        <v>20547</v>
      </c>
      <c r="D34" s="237">
        <v>107232</v>
      </c>
      <c r="E34" s="237">
        <v>116419</v>
      </c>
      <c r="F34" s="238">
        <v>8.5674052521635389</v>
      </c>
    </row>
    <row r="35" spans="1:6" ht="15.6" customHeight="1">
      <c r="A35" s="240" t="s">
        <v>153</v>
      </c>
      <c r="B35" s="241">
        <f>SUM(B7:B34)</f>
        <v>3667615</v>
      </c>
      <c r="C35" s="241">
        <f>SUM(C7:C34)</f>
        <v>3681584</v>
      </c>
      <c r="D35" s="241">
        <f>SUM(D7:D34)</f>
        <v>16605275</v>
      </c>
      <c r="E35" s="241">
        <f>SUM(E7:E34)</f>
        <v>16982664</v>
      </c>
      <c r="F35" s="242">
        <f>E35*100/D35-100</f>
        <v>2.2727055107488496</v>
      </c>
    </row>
    <row r="36" spans="1:6" ht="15.6" customHeight="1">
      <c r="A36" s="46" t="s">
        <v>186</v>
      </c>
    </row>
  </sheetData>
  <mergeCells count="3">
    <mergeCell ref="A5:A6"/>
    <mergeCell ref="B5:C5"/>
    <mergeCell ref="D5:F5"/>
  </mergeCells>
  <conditionalFormatting sqref="A7:F34">
    <cfRule type="expression" dxfId="9" priority="2">
      <formula>MOD(ROW(),2)=0</formula>
    </cfRule>
  </conditionalFormatting>
  <conditionalFormatting sqref="F7:F35">
    <cfRule type="expression" dxfId="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EEA6BD-F31A-47EA-9AE5-4412A7B0D007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190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243741</v>
      </c>
      <c r="C7" s="237">
        <v>238624</v>
      </c>
      <c r="D7" s="237">
        <v>1170949</v>
      </c>
      <c r="E7" s="237">
        <v>993173</v>
      </c>
      <c r="F7" s="238">
        <v>-15.182215450886421</v>
      </c>
      <c r="G7" s="6"/>
    </row>
    <row r="8" spans="1:14" s="33" customFormat="1" ht="15.6" customHeight="1">
      <c r="A8" s="236" t="s">
        <v>11</v>
      </c>
      <c r="B8" s="237">
        <v>85305</v>
      </c>
      <c r="C8" s="237">
        <v>98042</v>
      </c>
      <c r="D8" s="237">
        <v>406207</v>
      </c>
      <c r="E8" s="237">
        <v>231703</v>
      </c>
      <c r="F8" s="238">
        <v>-42.959377854148258</v>
      </c>
      <c r="G8" s="239"/>
    </row>
    <row r="9" spans="1:14" ht="15.6" customHeight="1">
      <c r="A9" s="236" t="s">
        <v>8</v>
      </c>
      <c r="B9" s="237">
        <v>364605</v>
      </c>
      <c r="C9" s="237">
        <v>463159</v>
      </c>
      <c r="D9" s="237">
        <v>1370017</v>
      </c>
      <c r="E9" s="237">
        <v>1635470</v>
      </c>
      <c r="F9" s="238">
        <v>19.375890956097621</v>
      </c>
      <c r="G9" s="6"/>
    </row>
    <row r="10" spans="1:14" ht="15.6" customHeight="1">
      <c r="A10" s="236" t="s">
        <v>10</v>
      </c>
      <c r="B10" s="237">
        <v>201722</v>
      </c>
      <c r="C10" s="237">
        <v>203382</v>
      </c>
      <c r="D10" s="237">
        <v>778673</v>
      </c>
      <c r="E10" s="237">
        <v>993874</v>
      </c>
      <c r="F10" s="238">
        <v>27.636889939679431</v>
      </c>
    </row>
    <row r="11" spans="1:14" ht="15.6" customHeight="1">
      <c r="A11" s="236" t="s">
        <v>9</v>
      </c>
      <c r="B11" s="237">
        <v>759892</v>
      </c>
      <c r="C11" s="237">
        <v>728228</v>
      </c>
      <c r="D11" s="237">
        <v>3888285</v>
      </c>
      <c r="E11" s="237">
        <v>3614142</v>
      </c>
      <c r="F11" s="238">
        <v>-7.0504862683676777</v>
      </c>
    </row>
    <row r="12" spans="1:14" ht="15.6" customHeight="1">
      <c r="A12" s="236" t="s">
        <v>6</v>
      </c>
      <c r="B12" s="237">
        <v>57264</v>
      </c>
      <c r="C12" s="237">
        <v>37710</v>
      </c>
      <c r="D12" s="237">
        <v>274374</v>
      </c>
      <c r="E12" s="237">
        <v>351106</v>
      </c>
      <c r="F12" s="238">
        <v>27.966206710548381</v>
      </c>
    </row>
    <row r="13" spans="1:14" ht="15.6" customHeight="1">
      <c r="A13" s="236" t="s">
        <v>175</v>
      </c>
      <c r="B13" s="237">
        <v>772</v>
      </c>
      <c r="C13" s="237">
        <v>730</v>
      </c>
      <c r="D13" s="237">
        <v>4292</v>
      </c>
      <c r="E13" s="237">
        <v>2470</v>
      </c>
      <c r="F13" s="238">
        <v>-42.451071761416593</v>
      </c>
    </row>
    <row r="14" spans="1:14" ht="15.6" customHeight="1">
      <c r="A14" s="236" t="s">
        <v>148</v>
      </c>
      <c r="B14" s="237">
        <v>1140017</v>
      </c>
      <c r="C14" s="237">
        <v>969751</v>
      </c>
      <c r="D14" s="237">
        <v>4915634</v>
      </c>
      <c r="E14" s="237">
        <v>4802303</v>
      </c>
      <c r="F14" s="238">
        <v>-2.3055215258092829</v>
      </c>
    </row>
    <row r="15" spans="1:14" ht="15.6" customHeight="1">
      <c r="A15" s="236" t="s">
        <v>145</v>
      </c>
      <c r="B15" s="237">
        <v>709467</v>
      </c>
      <c r="C15" s="237">
        <v>698052</v>
      </c>
      <c r="D15" s="237">
        <v>3541859</v>
      </c>
      <c r="E15" s="237">
        <v>3373680</v>
      </c>
      <c r="F15" s="238">
        <v>-4.7483256673966991</v>
      </c>
    </row>
    <row r="16" spans="1:14" ht="15.6" customHeight="1">
      <c r="A16" s="236" t="s">
        <v>144</v>
      </c>
      <c r="B16" s="237">
        <v>904579</v>
      </c>
      <c r="C16" s="237">
        <v>431937</v>
      </c>
      <c r="D16" s="237">
        <v>3839649</v>
      </c>
      <c r="E16" s="237">
        <v>2727027</v>
      </c>
      <c r="F16" s="238">
        <v>-28.977179945354379</v>
      </c>
      <c r="G16" s="1"/>
    </row>
    <row r="17" spans="1:7" ht="15.6" customHeight="1">
      <c r="A17" s="236" t="s">
        <v>150</v>
      </c>
      <c r="B17" s="237">
        <v>273165</v>
      </c>
      <c r="C17" s="237">
        <v>218618</v>
      </c>
      <c r="D17" s="237">
        <v>1296008</v>
      </c>
      <c r="E17" s="237">
        <v>1180802</v>
      </c>
      <c r="F17" s="238">
        <v>-8.8892969796482788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4537</v>
      </c>
      <c r="F18" s="238"/>
    </row>
    <row r="19" spans="1:7" ht="15.6" customHeight="1">
      <c r="A19" s="236" t="s">
        <v>143</v>
      </c>
      <c r="B19" s="237">
        <v>164219</v>
      </c>
      <c r="C19" s="237">
        <v>145241</v>
      </c>
      <c r="D19" s="237">
        <v>693130</v>
      </c>
      <c r="E19" s="237">
        <v>678608</v>
      </c>
      <c r="F19" s="238">
        <v>-2.0951336690087028</v>
      </c>
    </row>
    <row r="20" spans="1:7" ht="15.6" customHeight="1">
      <c r="A20" s="236" t="s">
        <v>142</v>
      </c>
      <c r="B20" s="237">
        <v>305014</v>
      </c>
      <c r="C20" s="237">
        <v>265894</v>
      </c>
      <c r="D20" s="237">
        <v>1302866</v>
      </c>
      <c r="E20" s="237">
        <v>1451928</v>
      </c>
      <c r="F20" s="238">
        <v>11.441084501399221</v>
      </c>
    </row>
    <row r="21" spans="1:7" ht="15.6" customHeight="1">
      <c r="A21" s="236" t="s">
        <v>149</v>
      </c>
      <c r="B21" s="237">
        <v>570990</v>
      </c>
      <c r="C21" s="237">
        <v>479676</v>
      </c>
      <c r="D21" s="237">
        <v>2797898</v>
      </c>
      <c r="E21" s="237">
        <v>2197237</v>
      </c>
      <c r="F21" s="238">
        <v>-21.468295127270551</v>
      </c>
    </row>
    <row r="22" spans="1:7" ht="15.6" customHeight="1">
      <c r="A22" s="236" t="s">
        <v>146</v>
      </c>
      <c r="B22" s="237">
        <v>34379</v>
      </c>
      <c r="C22" s="237">
        <v>32736</v>
      </c>
      <c r="D22" s="237">
        <v>159122</v>
      </c>
      <c r="E22" s="237">
        <v>461287</v>
      </c>
      <c r="F22" s="238">
        <v>189.89517477155891</v>
      </c>
    </row>
    <row r="23" spans="1:7" ht="15.6" customHeight="1">
      <c r="A23" s="236" t="s">
        <v>165</v>
      </c>
      <c r="B23" s="237">
        <v>49136</v>
      </c>
      <c r="C23" s="237">
        <v>46810</v>
      </c>
      <c r="D23" s="237">
        <v>212365</v>
      </c>
      <c r="E23" s="237">
        <v>204322</v>
      </c>
      <c r="F23" s="238">
        <v>-3.7873472559037542</v>
      </c>
    </row>
    <row r="24" spans="1:7" ht="15.6" customHeight="1">
      <c r="A24" s="236" t="s">
        <v>141</v>
      </c>
      <c r="B24" s="237">
        <v>45002</v>
      </c>
      <c r="C24" s="237">
        <v>68470</v>
      </c>
      <c r="D24" s="237">
        <v>271015</v>
      </c>
      <c r="E24" s="237">
        <v>258292</v>
      </c>
      <c r="F24" s="238">
        <v>-4.6945741010645179</v>
      </c>
    </row>
    <row r="25" spans="1:7" ht="15.6" customHeight="1">
      <c r="A25" s="236" t="s">
        <v>140</v>
      </c>
      <c r="B25" s="237">
        <v>0</v>
      </c>
      <c r="C25" s="237">
        <v>65</v>
      </c>
      <c r="D25" s="237">
        <v>0</v>
      </c>
      <c r="E25" s="237">
        <v>65</v>
      </c>
      <c r="F25" s="238"/>
    </row>
    <row r="26" spans="1:7" ht="15.6" customHeight="1">
      <c r="A26" s="236" t="s">
        <v>152</v>
      </c>
      <c r="B26" s="237">
        <v>68243</v>
      </c>
      <c r="C26" s="237">
        <v>28162</v>
      </c>
      <c r="D26" s="237">
        <v>298449</v>
      </c>
      <c r="E26" s="237">
        <v>258218</v>
      </c>
      <c r="F26" s="238">
        <v>-13.48002506290857</v>
      </c>
    </row>
    <row r="27" spans="1:7" ht="15.6" customHeight="1">
      <c r="A27" s="236" t="s">
        <v>173</v>
      </c>
      <c r="B27" s="237">
        <v>91157</v>
      </c>
      <c r="C27" s="237">
        <v>84965</v>
      </c>
      <c r="D27" s="237">
        <v>475947</v>
      </c>
      <c r="E27" s="237">
        <v>436294</v>
      </c>
      <c r="F27" s="238">
        <v>-8.3313898396250039</v>
      </c>
    </row>
    <row r="28" spans="1:7" ht="15.6" customHeight="1">
      <c r="A28" s="236" t="s">
        <v>177</v>
      </c>
      <c r="B28" s="237">
        <v>16638</v>
      </c>
      <c r="C28" s="237">
        <v>14880</v>
      </c>
      <c r="D28" s="237">
        <v>145070</v>
      </c>
      <c r="E28" s="237">
        <v>117570</v>
      </c>
      <c r="F28" s="238">
        <v>-18.956365892327842</v>
      </c>
    </row>
    <row r="29" spans="1:7" ht="15.6" customHeight="1">
      <c r="A29" s="236" t="s">
        <v>178</v>
      </c>
      <c r="B29" s="237">
        <v>228915</v>
      </c>
      <c r="C29" s="237">
        <v>337498</v>
      </c>
      <c r="D29" s="237">
        <v>1059427</v>
      </c>
      <c r="E29" s="237">
        <v>1244814</v>
      </c>
      <c r="F29" s="238">
        <v>17.498798879016679</v>
      </c>
    </row>
    <row r="30" spans="1:7" ht="15.6" customHeight="1">
      <c r="A30" s="236" t="s">
        <v>179</v>
      </c>
      <c r="B30" s="237">
        <v>38087</v>
      </c>
      <c r="C30" s="237">
        <v>35481</v>
      </c>
      <c r="D30" s="237">
        <v>211572</v>
      </c>
      <c r="E30" s="237">
        <v>296317</v>
      </c>
      <c r="F30" s="238">
        <v>40.054922201425512</v>
      </c>
    </row>
    <row r="31" spans="1:7" ht="15.6" customHeight="1">
      <c r="A31" s="236" t="s">
        <v>180</v>
      </c>
      <c r="B31" s="237">
        <v>404341</v>
      </c>
      <c r="C31" s="237">
        <v>200471</v>
      </c>
      <c r="D31" s="237">
        <v>1675801</v>
      </c>
      <c r="E31" s="237">
        <v>1414996</v>
      </c>
      <c r="F31" s="238">
        <v>-15.563005392645071</v>
      </c>
    </row>
    <row r="32" spans="1:7" ht="15.6" customHeight="1">
      <c r="A32" s="236" t="s">
        <v>181</v>
      </c>
      <c r="B32" s="237">
        <v>1435225</v>
      </c>
      <c r="C32" s="237">
        <v>1349704</v>
      </c>
      <c r="D32" s="237">
        <v>6109640</v>
      </c>
      <c r="E32" s="237">
        <v>6205162</v>
      </c>
      <c r="F32" s="238">
        <v>1.563463641065596</v>
      </c>
    </row>
    <row r="33" spans="1:6" ht="15.6" customHeight="1">
      <c r="A33" s="236" t="s">
        <v>182</v>
      </c>
      <c r="B33" s="237">
        <v>162013</v>
      </c>
      <c r="C33" s="237">
        <v>181445</v>
      </c>
      <c r="D33" s="237">
        <v>804525</v>
      </c>
      <c r="E33" s="237">
        <v>802451</v>
      </c>
      <c r="F33" s="238">
        <v>-0.25779186476492549</v>
      </c>
    </row>
    <row r="34" spans="1:6" ht="15.6" customHeight="1">
      <c r="A34" s="236" t="s">
        <v>183</v>
      </c>
      <c r="B34" s="237">
        <v>40364</v>
      </c>
      <c r="C34" s="237">
        <v>31154</v>
      </c>
      <c r="D34" s="237">
        <v>152796</v>
      </c>
      <c r="E34" s="237">
        <v>132966</v>
      </c>
      <c r="F34" s="238">
        <v>-12.97808843163433</v>
      </c>
    </row>
    <row r="35" spans="1:6" ht="15.6" customHeight="1">
      <c r="A35" s="240" t="s">
        <v>153</v>
      </c>
      <c r="B35" s="241">
        <f>SUM(B7:B34)</f>
        <v>8394252</v>
      </c>
      <c r="C35" s="241">
        <f>SUM(C7:C34)</f>
        <v>7390885</v>
      </c>
      <c r="D35" s="241">
        <f>SUM(D7:D34)</f>
        <v>37855570</v>
      </c>
      <c r="E35" s="241">
        <f>SUM(E7:E34)</f>
        <v>36070814</v>
      </c>
      <c r="F35" s="242">
        <f>E35*100/D35-100</f>
        <v>-4.7146456915058934</v>
      </c>
    </row>
    <row r="36" spans="1:6" ht="15.6" customHeight="1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7" priority="2">
      <formula>MOD(ROW(),2)=0</formula>
    </cfRule>
  </conditionalFormatting>
  <conditionalFormatting sqref="F7:F35">
    <cfRule type="expression" dxfId="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F37A65-A815-4B92-B1E2-EC9AE9BABED9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192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172603</v>
      </c>
      <c r="C7" s="237">
        <v>189067</v>
      </c>
      <c r="D7" s="237">
        <v>835914</v>
      </c>
      <c r="E7" s="237">
        <v>694922</v>
      </c>
      <c r="F7" s="238">
        <v>-16.866806872477309</v>
      </c>
      <c r="G7" s="6"/>
    </row>
    <row r="8" spans="1:14" s="33" customFormat="1" ht="15.6" customHeight="1">
      <c r="A8" s="236" t="s">
        <v>11</v>
      </c>
      <c r="B8" s="237">
        <v>30</v>
      </c>
      <c r="C8" s="237">
        <v>2</v>
      </c>
      <c r="D8" s="237">
        <v>3423</v>
      </c>
      <c r="E8" s="237">
        <v>6</v>
      </c>
      <c r="F8" s="238">
        <v>-99.824715162138475</v>
      </c>
      <c r="G8" s="245"/>
    </row>
    <row r="9" spans="1:14" ht="15.6" customHeight="1">
      <c r="A9" s="236" t="s">
        <v>8</v>
      </c>
      <c r="B9" s="237">
        <v>7165</v>
      </c>
      <c r="C9" s="237">
        <v>0</v>
      </c>
      <c r="D9" s="237">
        <v>42712</v>
      </c>
      <c r="E9" s="237">
        <v>14231</v>
      </c>
      <c r="F9" s="238">
        <v>-66.681494661921704</v>
      </c>
      <c r="G9" s="246"/>
    </row>
    <row r="10" spans="1:14" ht="15.6" customHeight="1">
      <c r="A10" s="236" t="s">
        <v>10</v>
      </c>
      <c r="B10" s="237">
        <v>24646</v>
      </c>
      <c r="C10" s="237">
        <v>27586</v>
      </c>
      <c r="D10" s="237">
        <v>101660</v>
      </c>
      <c r="E10" s="237">
        <v>98656</v>
      </c>
      <c r="F10" s="238">
        <v>-2.9549478654337951</v>
      </c>
    </row>
    <row r="11" spans="1:14" ht="15.6" customHeight="1">
      <c r="A11" s="236" t="s">
        <v>9</v>
      </c>
      <c r="B11" s="237">
        <v>313326</v>
      </c>
      <c r="C11" s="237">
        <v>230179</v>
      </c>
      <c r="D11" s="237">
        <v>1775607</v>
      </c>
      <c r="E11" s="237">
        <v>1224942</v>
      </c>
      <c r="F11" s="238">
        <v>-31.012774786312509</v>
      </c>
    </row>
    <row r="12" spans="1:14" ht="15.6" customHeight="1">
      <c r="A12" s="236" t="s">
        <v>6</v>
      </c>
      <c r="B12" s="237">
        <v>0</v>
      </c>
      <c r="C12" s="237">
        <v>0</v>
      </c>
      <c r="D12" s="237">
        <v>3004</v>
      </c>
      <c r="E12" s="237">
        <v>4009</v>
      </c>
      <c r="F12" s="238">
        <v>33.45539280958721</v>
      </c>
    </row>
    <row r="13" spans="1:14" ht="15.6" customHeight="1">
      <c r="A13" s="236" t="s">
        <v>175</v>
      </c>
      <c r="B13" s="237">
        <v>0</v>
      </c>
      <c r="C13" s="237">
        <v>0</v>
      </c>
      <c r="D13" s="237">
        <v>0</v>
      </c>
      <c r="E13" s="237">
        <v>0</v>
      </c>
      <c r="F13" s="238"/>
    </row>
    <row r="14" spans="1:14" ht="15.6" customHeight="1">
      <c r="A14" s="236" t="s">
        <v>148</v>
      </c>
      <c r="B14" s="237">
        <v>31601</v>
      </c>
      <c r="C14" s="237">
        <v>54051</v>
      </c>
      <c r="D14" s="237">
        <v>207765</v>
      </c>
      <c r="E14" s="237">
        <v>148674</v>
      </c>
      <c r="F14" s="238">
        <v>-28.44126777849975</v>
      </c>
    </row>
    <row r="15" spans="1:14" ht="15.6" customHeight="1">
      <c r="A15" s="236" t="s">
        <v>145</v>
      </c>
      <c r="B15" s="237">
        <v>192983</v>
      </c>
      <c r="C15" s="237">
        <v>193437</v>
      </c>
      <c r="D15" s="237">
        <v>1451590</v>
      </c>
      <c r="E15" s="237">
        <v>1151660</v>
      </c>
      <c r="F15" s="238">
        <v>-20.66217044757818</v>
      </c>
    </row>
    <row r="16" spans="1:14" ht="15.6" customHeight="1">
      <c r="A16" s="236" t="s">
        <v>144</v>
      </c>
      <c r="B16" s="237">
        <v>540813</v>
      </c>
      <c r="C16" s="237">
        <v>306520</v>
      </c>
      <c r="D16" s="237">
        <v>2308172</v>
      </c>
      <c r="E16" s="237">
        <v>1795753</v>
      </c>
      <c r="F16" s="238">
        <v>-22.200208649961969</v>
      </c>
      <c r="G16" s="1"/>
    </row>
    <row r="17" spans="1:10" ht="15.6" customHeight="1">
      <c r="A17" s="236" t="s">
        <v>150</v>
      </c>
      <c r="B17" s="237">
        <v>71913</v>
      </c>
      <c r="C17" s="237">
        <v>78365</v>
      </c>
      <c r="D17" s="237">
        <v>575899</v>
      </c>
      <c r="E17" s="237">
        <v>450512</v>
      </c>
      <c r="F17" s="238">
        <v>-21.772394117718559</v>
      </c>
      <c r="G17" s="2"/>
    </row>
    <row r="18" spans="1:10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4498</v>
      </c>
      <c r="F18" s="238"/>
    </row>
    <row r="19" spans="1:10" ht="15.6" customHeight="1">
      <c r="A19" s="236" t="s">
        <v>143</v>
      </c>
      <c r="B19" s="237">
        <v>48191</v>
      </c>
      <c r="C19" s="237">
        <v>9324</v>
      </c>
      <c r="D19" s="237">
        <v>69836</v>
      </c>
      <c r="E19" s="237">
        <v>48243</v>
      </c>
      <c r="F19" s="238">
        <v>-30.919583023082652</v>
      </c>
    </row>
    <row r="20" spans="1:10" ht="15.6" customHeight="1">
      <c r="A20" s="236" t="s">
        <v>142</v>
      </c>
      <c r="B20" s="237">
        <v>3371</v>
      </c>
      <c r="C20" s="237">
        <v>3405</v>
      </c>
      <c r="D20" s="237">
        <v>34879</v>
      </c>
      <c r="E20" s="237">
        <v>24540</v>
      </c>
      <c r="F20" s="238">
        <v>-29.642478282060839</v>
      </c>
      <c r="J20" s="247"/>
    </row>
    <row r="21" spans="1:10" ht="15.6" customHeight="1">
      <c r="A21" s="236" t="s">
        <v>149</v>
      </c>
      <c r="B21" s="237">
        <v>479032</v>
      </c>
      <c r="C21" s="237">
        <v>270020</v>
      </c>
      <c r="D21" s="237">
        <v>2073084</v>
      </c>
      <c r="E21" s="237">
        <v>1357152</v>
      </c>
      <c r="F21" s="238">
        <v>-34.534635354862623</v>
      </c>
    </row>
    <row r="22" spans="1:10" ht="15.6" customHeight="1">
      <c r="A22" s="236" t="s">
        <v>146</v>
      </c>
      <c r="B22" s="237">
        <v>7862</v>
      </c>
      <c r="C22" s="237">
        <v>15254</v>
      </c>
      <c r="D22" s="237">
        <v>56665</v>
      </c>
      <c r="E22" s="237">
        <v>81152</v>
      </c>
      <c r="F22" s="238">
        <v>43.213623930115602</v>
      </c>
    </row>
    <row r="23" spans="1:10" ht="15.6" customHeight="1">
      <c r="A23" s="236" t="s">
        <v>165</v>
      </c>
      <c r="B23" s="237">
        <v>3607</v>
      </c>
      <c r="C23" s="237">
        <v>2320</v>
      </c>
      <c r="D23" s="237">
        <v>15562</v>
      </c>
      <c r="E23" s="237">
        <v>15120</v>
      </c>
      <c r="F23" s="238">
        <v>-2.840251895643235</v>
      </c>
    </row>
    <row r="24" spans="1:10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10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10" ht="15.6" customHeight="1">
      <c r="A26" s="236" t="s">
        <v>152</v>
      </c>
      <c r="B26" s="237">
        <v>0</v>
      </c>
      <c r="C26" s="237">
        <v>0</v>
      </c>
      <c r="D26" s="237">
        <v>3457</v>
      </c>
      <c r="E26" s="237">
        <v>3577</v>
      </c>
      <c r="F26" s="238">
        <v>3.471217818918134</v>
      </c>
    </row>
    <row r="27" spans="1:10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10" ht="15.6" customHeight="1">
      <c r="A28" s="236" t="s">
        <v>177</v>
      </c>
      <c r="B28" s="237">
        <v>13171</v>
      </c>
      <c r="C28" s="237">
        <v>59</v>
      </c>
      <c r="D28" s="237">
        <v>102857</v>
      </c>
      <c r="E28" s="237">
        <v>39525</v>
      </c>
      <c r="F28" s="238">
        <v>-61.572863295643472</v>
      </c>
    </row>
    <row r="29" spans="1:10" ht="15.6" customHeight="1">
      <c r="A29" s="236" t="s">
        <v>178</v>
      </c>
      <c r="B29" s="237">
        <v>2484</v>
      </c>
      <c r="C29" s="237">
        <v>0</v>
      </c>
      <c r="D29" s="237">
        <v>4852</v>
      </c>
      <c r="E29" s="237">
        <v>7012</v>
      </c>
      <c r="F29" s="238">
        <v>44.517724649629031</v>
      </c>
    </row>
    <row r="30" spans="1:10" ht="15.6" customHeight="1">
      <c r="A30" s="236" t="s">
        <v>179</v>
      </c>
      <c r="B30" s="237">
        <v>0</v>
      </c>
      <c r="C30" s="237">
        <v>0</v>
      </c>
      <c r="D30" s="237">
        <v>0</v>
      </c>
      <c r="E30" s="237">
        <v>0</v>
      </c>
      <c r="F30" s="238"/>
    </row>
    <row r="31" spans="1:10" ht="15.6" customHeight="1">
      <c r="A31" s="236" t="s">
        <v>180</v>
      </c>
      <c r="B31" s="237">
        <v>298867</v>
      </c>
      <c r="C31" s="237">
        <v>151779</v>
      </c>
      <c r="D31" s="237">
        <v>1288641</v>
      </c>
      <c r="E31" s="237">
        <v>1103444</v>
      </c>
      <c r="F31" s="238">
        <v>-14.371496793909239</v>
      </c>
    </row>
    <row r="32" spans="1:10" ht="15.6" customHeight="1">
      <c r="A32" s="236" t="s">
        <v>181</v>
      </c>
      <c r="B32" s="237">
        <v>13060</v>
      </c>
      <c r="C32" s="237">
        <v>31185</v>
      </c>
      <c r="D32" s="237">
        <v>90050</v>
      </c>
      <c r="E32" s="237">
        <v>89134</v>
      </c>
      <c r="F32" s="238">
        <v>-1.0172126596335429</v>
      </c>
    </row>
    <row r="33" spans="1:6" ht="15.6" customHeight="1">
      <c r="A33" s="236" t="s">
        <v>182</v>
      </c>
      <c r="B33" s="237">
        <v>0</v>
      </c>
      <c r="C33" s="237">
        <v>4</v>
      </c>
      <c r="D33" s="237">
        <v>0</v>
      </c>
      <c r="E33" s="237">
        <v>23</v>
      </c>
    </row>
    <row r="34" spans="1:6" ht="15.6" customHeight="1">
      <c r="A34" s="236" t="s">
        <v>183</v>
      </c>
      <c r="B34" s="237">
        <v>0</v>
      </c>
      <c r="C34" s="237">
        <v>0</v>
      </c>
      <c r="D34" s="237">
        <v>0</v>
      </c>
      <c r="E34" s="237">
        <v>0</v>
      </c>
    </row>
    <row r="35" spans="1:6" ht="15.6" customHeight="1">
      <c r="A35" s="240" t="s">
        <v>153</v>
      </c>
      <c r="B35" s="241">
        <f>SUM(B7:B34)</f>
        <v>2224725</v>
      </c>
      <c r="C35" s="241">
        <f>SUM(C7:C34)</f>
        <v>1562557</v>
      </c>
      <c r="D35" s="241">
        <f>SUM(D7:D34)</f>
        <v>11045629</v>
      </c>
      <c r="E35" s="241">
        <f>SUM(E7:E34)</f>
        <v>8356785</v>
      </c>
      <c r="F35" s="242">
        <f>E35*100/D35-100</f>
        <v>-24.343059141312821</v>
      </c>
    </row>
    <row r="36" spans="1:6" ht="15.6" customHeight="1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5" priority="1">
      <formula>MOD(ROW(),2)=0</formula>
    </cfRule>
  </conditionalFormatting>
  <conditionalFormatting sqref="F7:F35">
    <cfRule type="expression" dxfId="4" priority="2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19421E-D4D0-40DA-8EDB-A92EBB614B25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193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50773</v>
      </c>
      <c r="C7" s="237">
        <v>40209</v>
      </c>
      <c r="D7" s="237">
        <v>277571</v>
      </c>
      <c r="E7" s="237">
        <v>261156</v>
      </c>
      <c r="F7" s="238">
        <v>-5.9138022343832688</v>
      </c>
      <c r="G7" s="6"/>
    </row>
    <row r="8" spans="1:14" s="33" customFormat="1" ht="15.6" customHeight="1">
      <c r="A8" s="236" t="s">
        <v>11</v>
      </c>
      <c r="B8" s="237">
        <v>74312</v>
      </c>
      <c r="C8" s="237">
        <v>86371</v>
      </c>
      <c r="D8" s="237">
        <v>376863</v>
      </c>
      <c r="E8" s="237">
        <v>184643</v>
      </c>
      <c r="F8" s="238">
        <v>-51.005272473020703</v>
      </c>
      <c r="G8" s="239"/>
    </row>
    <row r="9" spans="1:14" ht="15.6" customHeight="1">
      <c r="A9" s="236" t="s">
        <v>8</v>
      </c>
      <c r="B9" s="237">
        <v>322849</v>
      </c>
      <c r="C9" s="237">
        <v>418987</v>
      </c>
      <c r="D9" s="237">
        <v>1167501</v>
      </c>
      <c r="E9" s="237">
        <v>1419190</v>
      </c>
      <c r="F9" s="238">
        <v>21.55792586044895</v>
      </c>
      <c r="G9" s="6"/>
    </row>
    <row r="10" spans="1:14" ht="15.6" customHeight="1">
      <c r="A10" s="236" t="s">
        <v>10</v>
      </c>
      <c r="B10" s="237">
        <v>105842</v>
      </c>
      <c r="C10" s="237">
        <v>79459</v>
      </c>
      <c r="D10" s="237">
        <v>352711</v>
      </c>
      <c r="E10" s="237">
        <v>396901</v>
      </c>
      <c r="F10" s="238">
        <v>12.528670781461321</v>
      </c>
    </row>
    <row r="11" spans="1:14" ht="15.6" customHeight="1">
      <c r="A11" s="236" t="s">
        <v>9</v>
      </c>
      <c r="B11" s="237">
        <v>0</v>
      </c>
      <c r="C11" s="237">
        <v>0</v>
      </c>
      <c r="D11" s="237">
        <v>0</v>
      </c>
      <c r="E11" s="237">
        <v>5140</v>
      </c>
      <c r="F11" s="238"/>
    </row>
    <row r="12" spans="1:14" ht="15.6" customHeight="1">
      <c r="A12" s="236" t="s">
        <v>6</v>
      </c>
      <c r="B12" s="237">
        <v>28415</v>
      </c>
      <c r="C12" s="237">
        <v>16600</v>
      </c>
      <c r="D12" s="237">
        <v>163635</v>
      </c>
      <c r="E12" s="237">
        <v>210971</v>
      </c>
      <c r="F12" s="238">
        <v>28.92779662052741</v>
      </c>
    </row>
    <row r="13" spans="1:14" ht="15.6" customHeight="1">
      <c r="A13" s="236" t="s">
        <v>175</v>
      </c>
      <c r="B13" s="237">
        <v>0</v>
      </c>
      <c r="C13" s="237">
        <v>27</v>
      </c>
      <c r="D13" s="237">
        <v>23</v>
      </c>
      <c r="E13" s="237">
        <v>47</v>
      </c>
      <c r="F13" s="238">
        <v>104.3478260869565</v>
      </c>
    </row>
    <row r="14" spans="1:14" ht="15.6" customHeight="1">
      <c r="A14" s="236" t="s">
        <v>148</v>
      </c>
      <c r="B14" s="237">
        <v>250575</v>
      </c>
      <c r="C14" s="237">
        <v>119691</v>
      </c>
      <c r="D14" s="237">
        <v>745277</v>
      </c>
      <c r="E14" s="237">
        <v>511528</v>
      </c>
      <c r="F14" s="238">
        <v>-31.364043167842301</v>
      </c>
    </row>
    <row r="15" spans="1:14" ht="15.6" customHeight="1">
      <c r="A15" s="236" t="s">
        <v>145</v>
      </c>
      <c r="B15" s="237">
        <v>217694</v>
      </c>
      <c r="C15" s="237">
        <v>216620</v>
      </c>
      <c r="D15" s="237">
        <v>774495</v>
      </c>
      <c r="E15" s="237">
        <v>940301</v>
      </c>
      <c r="F15" s="238">
        <v>21.408272487233621</v>
      </c>
    </row>
    <row r="16" spans="1:14" ht="15.6" customHeight="1">
      <c r="A16" s="236" t="s">
        <v>144</v>
      </c>
      <c r="B16" s="237">
        <v>322073</v>
      </c>
      <c r="C16" s="237">
        <v>90362</v>
      </c>
      <c r="D16" s="237">
        <v>1369513</v>
      </c>
      <c r="E16" s="237">
        <v>789546</v>
      </c>
      <c r="F16" s="238">
        <v>-42.348411442607699</v>
      </c>
      <c r="G16" s="1"/>
    </row>
    <row r="17" spans="1:7" ht="15.6" customHeight="1">
      <c r="A17" s="236" t="s">
        <v>150</v>
      </c>
      <c r="B17" s="237">
        <v>131575</v>
      </c>
      <c r="C17" s="237">
        <v>74826</v>
      </c>
      <c r="D17" s="237">
        <v>437648</v>
      </c>
      <c r="E17" s="237">
        <v>401836</v>
      </c>
      <c r="F17" s="238">
        <v>-8.1828318648777127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75030</v>
      </c>
      <c r="C19" s="237">
        <v>66794</v>
      </c>
      <c r="D19" s="237">
        <v>405963</v>
      </c>
      <c r="E19" s="237">
        <v>366442</v>
      </c>
      <c r="F19" s="238">
        <v>-9.7351236442730027</v>
      </c>
    </row>
    <row r="20" spans="1:7" ht="15.6" customHeight="1">
      <c r="A20" s="236" t="s">
        <v>142</v>
      </c>
      <c r="B20" s="237">
        <v>205666</v>
      </c>
      <c r="C20" s="237">
        <v>172326</v>
      </c>
      <c r="D20" s="237">
        <v>864109</v>
      </c>
      <c r="E20" s="237">
        <v>1052847</v>
      </c>
      <c r="F20" s="238">
        <v>21.841920405874721</v>
      </c>
    </row>
    <row r="21" spans="1:7" ht="15.6" customHeight="1">
      <c r="A21" s="236" t="s">
        <v>149</v>
      </c>
      <c r="B21" s="237">
        <v>73660</v>
      </c>
      <c r="C21" s="237">
        <v>186900</v>
      </c>
      <c r="D21" s="237">
        <v>623873</v>
      </c>
      <c r="E21" s="237">
        <v>743075</v>
      </c>
      <c r="F21" s="238">
        <v>19.106773333675282</v>
      </c>
    </row>
    <row r="22" spans="1:7" ht="15.6" customHeight="1">
      <c r="A22" s="236" t="s">
        <v>146</v>
      </c>
      <c r="B22" s="237">
        <v>6317</v>
      </c>
      <c r="C22" s="237">
        <v>3</v>
      </c>
      <c r="D22" s="237">
        <v>6762</v>
      </c>
      <c r="E22" s="237">
        <v>17</v>
      </c>
      <c r="F22" s="238">
        <v>-99.748595090210003</v>
      </c>
    </row>
    <row r="23" spans="1:7" ht="15.6" customHeight="1">
      <c r="A23" s="236" t="s">
        <v>165</v>
      </c>
      <c r="B23" s="237">
        <v>34412</v>
      </c>
      <c r="C23" s="237">
        <v>33069</v>
      </c>
      <c r="D23" s="237">
        <v>133976</v>
      </c>
      <c r="E23" s="237">
        <v>132161</v>
      </c>
      <c r="F23" s="238">
        <v>-1.3547202484027001</v>
      </c>
    </row>
    <row r="24" spans="1:7" ht="15.6" customHeight="1">
      <c r="A24" s="236" t="s">
        <v>141</v>
      </c>
      <c r="B24" s="237">
        <v>2000</v>
      </c>
      <c r="C24" s="237">
        <v>2440</v>
      </c>
      <c r="D24" s="237">
        <v>6996</v>
      </c>
      <c r="E24" s="237">
        <v>5036</v>
      </c>
      <c r="F24" s="238">
        <v>-28.016009148084621</v>
      </c>
    </row>
    <row r="25" spans="1:7" ht="15.6" customHeight="1">
      <c r="A25" s="236" t="s">
        <v>140</v>
      </c>
      <c r="B25" s="237">
        <v>0</v>
      </c>
      <c r="C25" s="237">
        <v>65</v>
      </c>
      <c r="D25" s="237">
        <v>0</v>
      </c>
      <c r="E25" s="237">
        <v>65</v>
      </c>
      <c r="F25" s="238"/>
    </row>
    <row r="26" spans="1:7" ht="15.6" customHeight="1">
      <c r="A26" s="236" t="s">
        <v>152</v>
      </c>
      <c r="B26" s="237">
        <v>60862</v>
      </c>
      <c r="C26" s="237">
        <v>18801</v>
      </c>
      <c r="D26" s="237">
        <v>267202</v>
      </c>
      <c r="E26" s="237">
        <v>215965</v>
      </c>
      <c r="F26" s="238">
        <v>-19.175380423799229</v>
      </c>
    </row>
    <row r="27" spans="1:7" ht="15.6" customHeight="1">
      <c r="A27" s="236" t="s">
        <v>173</v>
      </c>
      <c r="B27" s="237">
        <v>2100</v>
      </c>
      <c r="C27" s="237">
        <v>8982</v>
      </c>
      <c r="D27" s="237">
        <v>39700</v>
      </c>
      <c r="E27" s="237">
        <v>48620</v>
      </c>
      <c r="F27" s="238">
        <v>22.46851385390428</v>
      </c>
    </row>
    <row r="28" spans="1:7" ht="15.6" customHeight="1">
      <c r="A28" s="236" t="s">
        <v>177</v>
      </c>
      <c r="B28" s="237">
        <v>0</v>
      </c>
      <c r="C28" s="237">
        <v>0</v>
      </c>
      <c r="D28" s="237">
        <v>0</v>
      </c>
      <c r="E28" s="237">
        <v>1981</v>
      </c>
      <c r="F28" s="238"/>
    </row>
    <row r="29" spans="1:7" ht="15.6" customHeight="1">
      <c r="A29" s="236" t="s">
        <v>178</v>
      </c>
      <c r="B29" s="237">
        <v>70696</v>
      </c>
      <c r="C29" s="237">
        <v>176167</v>
      </c>
      <c r="D29" s="237">
        <v>407984</v>
      </c>
      <c r="E29" s="237">
        <v>529561</v>
      </c>
      <c r="F29" s="238">
        <v>29.799452919722341</v>
      </c>
    </row>
    <row r="30" spans="1:7" ht="15.6" customHeight="1">
      <c r="A30" s="236" t="s">
        <v>179</v>
      </c>
      <c r="B30" s="237">
        <v>27198</v>
      </c>
      <c r="C30" s="237">
        <v>18565</v>
      </c>
      <c r="D30" s="237">
        <v>126595</v>
      </c>
      <c r="E30" s="237">
        <v>179706</v>
      </c>
      <c r="F30" s="238">
        <v>41.953473675895573</v>
      </c>
    </row>
    <row r="31" spans="1:7" ht="15.6" customHeight="1">
      <c r="A31" s="236" t="s">
        <v>180</v>
      </c>
      <c r="B31" s="237">
        <v>49667</v>
      </c>
      <c r="C31" s="237">
        <v>2632</v>
      </c>
      <c r="D31" s="237">
        <v>164339</v>
      </c>
      <c r="E31" s="237">
        <v>20774</v>
      </c>
      <c r="F31" s="238">
        <v>-87.359056584255711</v>
      </c>
    </row>
    <row r="32" spans="1:7" ht="15.6" customHeight="1">
      <c r="A32" s="236" t="s">
        <v>181</v>
      </c>
      <c r="B32" s="237">
        <v>90185</v>
      </c>
      <c r="C32" s="237">
        <v>87031</v>
      </c>
      <c r="D32" s="237">
        <v>276616</v>
      </c>
      <c r="E32" s="237">
        <v>274099</v>
      </c>
      <c r="F32" s="238">
        <v>-0.90992567313531925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  <c r="F33" s="238"/>
    </row>
    <row r="34" spans="1:6" ht="15.6" customHeight="1">
      <c r="A34" s="236" t="s">
        <v>183</v>
      </c>
      <c r="B34" s="237">
        <v>14735</v>
      </c>
      <c r="C34" s="237">
        <v>6307</v>
      </c>
      <c r="D34" s="237">
        <v>44003</v>
      </c>
      <c r="E34" s="237">
        <v>20929</v>
      </c>
      <c r="F34" s="238">
        <v>-52.437333818148772</v>
      </c>
    </row>
    <row r="35" spans="1:6" ht="15.6" customHeight="1">
      <c r="A35" s="240" t="s">
        <v>153</v>
      </c>
      <c r="B35" s="241">
        <f>SUM(B7:B34)</f>
        <v>2216636</v>
      </c>
      <c r="C35" s="241">
        <f>SUM(C7:C34)</f>
        <v>1923234</v>
      </c>
      <c r="D35" s="241">
        <f>SUM(D7:D34)</f>
        <v>9033355</v>
      </c>
      <c r="E35" s="241">
        <f>SUM(E7:E34)</f>
        <v>8712537</v>
      </c>
      <c r="F35" s="242">
        <f>E35*100/D35-100</f>
        <v>-3.5514822565923794</v>
      </c>
    </row>
    <row r="36" spans="1:6" ht="15.6" customHeight="1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3" priority="2">
      <formula>MOD(ROW(),2)=0</formula>
    </cfRule>
  </conditionalFormatting>
  <conditionalFormatting sqref="F7:F35">
    <cfRule type="expression" dxfId="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E704D-7273-4C3B-8821-26436C46AF89}">
  <sheetPr codeName="Hoja4"/>
  <dimension ref="A1:O49"/>
  <sheetViews>
    <sheetView zoomScale="75" zoomScaleNormal="75" workbookViewId="0"/>
  </sheetViews>
  <sheetFormatPr baseColWidth="10" defaultColWidth="11.42578125" defaultRowHeight="15"/>
  <cols>
    <col min="1" max="1" width="20.85546875" customWidth="1"/>
    <col min="2" max="2" width="46" customWidth="1"/>
    <col min="3" max="5" width="14.7109375" customWidth="1"/>
    <col min="6" max="6" width="8" customWidth="1"/>
    <col min="7" max="9" width="14.7109375" customWidth="1"/>
    <col min="10" max="10" width="8" customWidth="1"/>
    <col min="11" max="13" width="14.7109375" customWidth="1"/>
    <col min="14" max="14" width="8" customWidth="1"/>
  </cols>
  <sheetData>
    <row r="1" spans="1:15" ht="20.25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20.25">
      <c r="A2" s="79"/>
      <c r="B2" s="79"/>
      <c r="C2" s="82"/>
    </row>
    <row r="3" spans="1:15" ht="20.25">
      <c r="A3" s="82"/>
      <c r="B3" s="82"/>
      <c r="C3" s="82"/>
    </row>
    <row r="4" spans="1:15">
      <c r="A4" s="83" t="s">
        <v>51</v>
      </c>
      <c r="B4" s="31"/>
      <c r="N4" s="113" t="s">
        <v>172</v>
      </c>
    </row>
    <row r="5" spans="1:15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>
      <c r="A6" s="204" t="s">
        <v>88</v>
      </c>
      <c r="B6" s="204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>
      <c r="A7" s="204"/>
      <c r="B7" s="204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>
      <c r="A8" s="205" t="s">
        <v>90</v>
      </c>
      <c r="B8" s="102" t="s">
        <v>91</v>
      </c>
      <c r="C8" s="103"/>
      <c r="D8" s="92"/>
      <c r="E8" s="98">
        <f>D8-C8</f>
        <v>0</v>
      </c>
      <c r="F8" s="104" t="e">
        <f>((D8*100/C8)-100)</f>
        <v>#DIV/0!</v>
      </c>
      <c r="G8" s="91"/>
      <c r="H8" s="92"/>
      <c r="I8" s="98">
        <f>H8-G8</f>
        <v>0</v>
      </c>
      <c r="J8" s="104" t="e">
        <f>((H8*100/G8)-100)</f>
        <v>#DIV/0!</v>
      </c>
      <c r="K8" s="91"/>
      <c r="L8" s="92"/>
      <c r="M8" s="98">
        <f>L8-K8</f>
        <v>0</v>
      </c>
      <c r="N8" s="104" t="e">
        <f>((L8*100/K8)-100)</f>
        <v>#DIV/0!</v>
      </c>
      <c r="O8" s="132"/>
    </row>
    <row r="9" spans="1:15">
      <c r="A9" s="205"/>
      <c r="B9" s="116" t="s">
        <v>92</v>
      </c>
      <c r="C9" s="117"/>
      <c r="D9" s="115"/>
      <c r="E9" s="86">
        <f>D9-C9</f>
        <v>0</v>
      </c>
      <c r="F9" s="87" t="e">
        <f>((D9*100/C9)-100)</f>
        <v>#DIV/0!</v>
      </c>
      <c r="G9" s="128"/>
      <c r="H9" s="115"/>
      <c r="I9" s="86">
        <f>H9-G9</f>
        <v>0</v>
      </c>
      <c r="J9" s="87" t="e">
        <f>((H9*100/G9)-100)</f>
        <v>#DIV/0!</v>
      </c>
      <c r="K9" s="128"/>
      <c r="L9" s="115"/>
      <c r="M9" s="86">
        <f>L9-K9</f>
        <v>0</v>
      </c>
      <c r="N9" s="89" t="e">
        <f>((L9*100/K9)-100)</f>
        <v>#DIV/0!</v>
      </c>
    </row>
    <row r="10" spans="1:15">
      <c r="A10" s="205"/>
      <c r="B10" s="90" t="s">
        <v>93</v>
      </c>
      <c r="C10" s="93"/>
      <c r="D10" s="94"/>
      <c r="E10" s="86">
        <f t="shared" ref="E10:E15" si="0">D10-C10</f>
        <v>0</v>
      </c>
      <c r="F10" s="87" t="e">
        <f t="shared" ref="F10:F16" si="1">((D10*100/C10)-100)</f>
        <v>#DIV/0!</v>
      </c>
      <c r="G10" s="95"/>
      <c r="H10" s="94"/>
      <c r="I10" s="86">
        <f t="shared" ref="I10:I15" si="2">H10-G10</f>
        <v>0</v>
      </c>
      <c r="J10" s="87" t="e">
        <f t="shared" ref="J10:J16" si="3">((H10*100/G10)-100)</f>
        <v>#DIV/0!</v>
      </c>
      <c r="K10" s="95"/>
      <c r="L10" s="94"/>
      <c r="M10" s="86">
        <f t="shared" ref="M10:M15" si="4">L10-K10</f>
        <v>0</v>
      </c>
      <c r="N10" s="89" t="e">
        <f t="shared" ref="N10:N16" si="5">((L10*100/K10)-100)</f>
        <v>#DIV/0!</v>
      </c>
    </row>
    <row r="11" spans="1:15">
      <c r="A11" s="205"/>
      <c r="B11" s="116" t="s">
        <v>94</v>
      </c>
      <c r="C11" s="117"/>
      <c r="D11" s="115"/>
      <c r="E11" s="86">
        <f t="shared" si="0"/>
        <v>0</v>
      </c>
      <c r="F11" s="87" t="e">
        <f t="shared" si="1"/>
        <v>#DIV/0!</v>
      </c>
      <c r="G11" s="128"/>
      <c r="H11" s="115"/>
      <c r="I11" s="86">
        <f t="shared" si="2"/>
        <v>0</v>
      </c>
      <c r="J11" s="87" t="e">
        <f t="shared" si="3"/>
        <v>#DIV/0!</v>
      </c>
      <c r="K11" s="128"/>
      <c r="L11" s="115"/>
      <c r="M11" s="86">
        <f t="shared" si="4"/>
        <v>0</v>
      </c>
      <c r="N11" s="89" t="e">
        <f t="shared" si="5"/>
        <v>#DIV/0!</v>
      </c>
    </row>
    <row r="12" spans="1:15">
      <c r="A12" s="205"/>
      <c r="B12" s="90" t="s">
        <v>95</v>
      </c>
      <c r="C12" s="93"/>
      <c r="D12" s="94"/>
      <c r="E12" s="86">
        <f t="shared" si="0"/>
        <v>0</v>
      </c>
      <c r="F12" s="87" t="e">
        <f t="shared" si="1"/>
        <v>#DIV/0!</v>
      </c>
      <c r="G12" s="95"/>
      <c r="H12" s="94"/>
      <c r="I12" s="86">
        <f t="shared" si="2"/>
        <v>0</v>
      </c>
      <c r="J12" s="87" t="e">
        <f t="shared" si="3"/>
        <v>#DIV/0!</v>
      </c>
      <c r="K12" s="95"/>
      <c r="L12" s="94"/>
      <c r="M12" s="86">
        <f t="shared" si="4"/>
        <v>0</v>
      </c>
      <c r="N12" s="89" t="e">
        <f t="shared" si="5"/>
        <v>#DIV/0!</v>
      </c>
    </row>
    <row r="13" spans="1:15">
      <c r="A13" s="205"/>
      <c r="B13" s="116" t="s">
        <v>96</v>
      </c>
      <c r="C13" s="117"/>
      <c r="D13" s="115"/>
      <c r="E13" s="86">
        <f t="shared" si="0"/>
        <v>0</v>
      </c>
      <c r="F13" s="87" t="e">
        <f t="shared" si="1"/>
        <v>#DIV/0!</v>
      </c>
      <c r="G13" s="128"/>
      <c r="H13" s="115"/>
      <c r="I13" s="86">
        <f t="shared" si="2"/>
        <v>0</v>
      </c>
      <c r="J13" s="87" t="e">
        <f t="shared" si="3"/>
        <v>#DIV/0!</v>
      </c>
      <c r="K13" s="128"/>
      <c r="L13" s="115"/>
      <c r="M13" s="86">
        <f t="shared" si="4"/>
        <v>0</v>
      </c>
      <c r="N13" s="89" t="e">
        <f t="shared" si="5"/>
        <v>#DIV/0!</v>
      </c>
    </row>
    <row r="14" spans="1:15">
      <c r="A14" s="205"/>
      <c r="B14" s="90" t="s">
        <v>97</v>
      </c>
      <c r="C14" s="93"/>
      <c r="D14" s="94"/>
      <c r="E14" s="86">
        <f t="shared" si="0"/>
        <v>0</v>
      </c>
      <c r="F14" s="87" t="e">
        <f t="shared" si="1"/>
        <v>#DIV/0!</v>
      </c>
      <c r="G14" s="95"/>
      <c r="H14" s="94"/>
      <c r="I14" s="86">
        <f t="shared" si="2"/>
        <v>0</v>
      </c>
      <c r="J14" s="87" t="e">
        <f t="shared" si="3"/>
        <v>#DIV/0!</v>
      </c>
      <c r="K14" s="95"/>
      <c r="L14" s="94"/>
      <c r="M14" s="86">
        <f t="shared" si="4"/>
        <v>0</v>
      </c>
      <c r="N14" s="89" t="e">
        <f t="shared" si="5"/>
        <v>#DIV/0!</v>
      </c>
    </row>
    <row r="15" spans="1:15">
      <c r="A15" s="205"/>
      <c r="B15" s="116" t="s">
        <v>98</v>
      </c>
      <c r="C15" s="117"/>
      <c r="D15" s="115"/>
      <c r="E15" s="86">
        <f t="shared" si="0"/>
        <v>0</v>
      </c>
      <c r="F15" s="87" t="e">
        <f t="shared" si="1"/>
        <v>#DIV/0!</v>
      </c>
      <c r="G15" s="128"/>
      <c r="H15" s="115"/>
      <c r="I15" s="86">
        <f t="shared" si="2"/>
        <v>0</v>
      </c>
      <c r="J15" s="87" t="e">
        <f t="shared" si="3"/>
        <v>#DIV/0!</v>
      </c>
      <c r="K15" s="128"/>
      <c r="L15" s="115"/>
      <c r="M15" s="86">
        <f t="shared" si="4"/>
        <v>0</v>
      </c>
      <c r="N15" s="89" t="e">
        <f t="shared" si="5"/>
        <v>#DIV/0!</v>
      </c>
    </row>
    <row r="16" spans="1:15">
      <c r="A16" s="205"/>
      <c r="B16" s="105" t="s">
        <v>99</v>
      </c>
      <c r="C16" s="106"/>
      <c r="D16" s="97"/>
      <c r="E16" s="100">
        <f>D16-C16</f>
        <v>0</v>
      </c>
      <c r="F16" s="87" t="e">
        <f t="shared" si="1"/>
        <v>#DIV/0!</v>
      </c>
      <c r="G16" s="96"/>
      <c r="H16" s="97"/>
      <c r="I16" s="100">
        <f>H16-G16</f>
        <v>0</v>
      </c>
      <c r="J16" s="87" t="e">
        <f t="shared" si="3"/>
        <v>#DIV/0!</v>
      </c>
      <c r="K16" s="96"/>
      <c r="L16" s="97"/>
      <c r="M16" s="100">
        <f>L16-K16</f>
        <v>0</v>
      </c>
      <c r="N16" s="89" t="e">
        <f t="shared" si="5"/>
        <v>#DIV/0!</v>
      </c>
    </row>
    <row r="17" spans="1:14">
      <c r="A17" s="201" t="s">
        <v>100</v>
      </c>
      <c r="B17" s="118" t="s">
        <v>101</v>
      </c>
      <c r="C17" s="119"/>
      <c r="D17" s="120"/>
      <c r="E17" s="98">
        <f>D17-C17</f>
        <v>0</v>
      </c>
      <c r="F17" s="104" t="e">
        <f>((D17*100/C17)-100)</f>
        <v>#DIV/0!</v>
      </c>
      <c r="G17" s="129"/>
      <c r="H17" s="120"/>
      <c r="I17" s="98">
        <f>H17-G17</f>
        <v>0</v>
      </c>
      <c r="J17" s="104" t="e">
        <f>((H17*100/G17)-100)</f>
        <v>#DIV/0!</v>
      </c>
      <c r="K17" s="129"/>
      <c r="L17" s="120"/>
      <c r="M17" s="98">
        <f>L17-K17</f>
        <v>0</v>
      </c>
      <c r="N17" s="99" t="e">
        <f>((L17*100/K17)-100)</f>
        <v>#DIV/0!</v>
      </c>
    </row>
    <row r="18" spans="1:14">
      <c r="A18" s="201"/>
      <c r="B18" s="90" t="s">
        <v>102</v>
      </c>
      <c r="C18" s="93"/>
      <c r="D18" s="94"/>
      <c r="E18" s="86">
        <f>D18-C18</f>
        <v>0</v>
      </c>
      <c r="F18" s="87" t="e">
        <f>((D18*100/C18)-100)</f>
        <v>#DIV/0!</v>
      </c>
      <c r="G18" s="95"/>
      <c r="H18" s="94"/>
      <c r="I18" s="86">
        <f>H18-G18</f>
        <v>0</v>
      </c>
      <c r="J18" s="87" t="e">
        <f>((H18*100/G18)-100)</f>
        <v>#DIV/0!</v>
      </c>
      <c r="K18" s="95"/>
      <c r="L18" s="94"/>
      <c r="M18" s="86">
        <f>L18-K18</f>
        <v>0</v>
      </c>
      <c r="N18" s="89" t="e">
        <f>((L18*100/K18)-100)</f>
        <v>#DIV/0!</v>
      </c>
    </row>
    <row r="19" spans="1:14">
      <c r="A19" s="201"/>
      <c r="B19" s="116" t="s">
        <v>103</v>
      </c>
      <c r="C19" s="117"/>
      <c r="D19" s="115"/>
      <c r="E19" s="86">
        <f t="shared" ref="E19:E20" si="6">D19-C19</f>
        <v>0</v>
      </c>
      <c r="F19" s="87" t="e">
        <f t="shared" ref="F19:F20" si="7">((D19*100/C19)-100)</f>
        <v>#DIV/0!</v>
      </c>
      <c r="G19" s="128"/>
      <c r="H19" s="115"/>
      <c r="I19" s="86">
        <f t="shared" ref="I19:I20" si="8">H19-G19</f>
        <v>0</v>
      </c>
      <c r="J19" s="87" t="e">
        <f t="shared" ref="J19:J20" si="9">((H19*100/G19)-100)</f>
        <v>#DIV/0!</v>
      </c>
      <c r="K19" s="128"/>
      <c r="L19" s="115"/>
      <c r="M19" s="86">
        <f t="shared" ref="M19:M20" si="10">L19-K19</f>
        <v>0</v>
      </c>
      <c r="N19" s="89" t="e">
        <f t="shared" ref="N19:N20" si="11">((L19*100/K19)-100)</f>
        <v>#DIV/0!</v>
      </c>
    </row>
    <row r="20" spans="1:14">
      <c r="A20" s="201"/>
      <c r="B20" s="90" t="s">
        <v>104</v>
      </c>
      <c r="C20" s="93"/>
      <c r="D20" s="94"/>
      <c r="E20" s="86">
        <f t="shared" si="6"/>
        <v>0</v>
      </c>
      <c r="F20" s="87" t="e">
        <f t="shared" si="7"/>
        <v>#DIV/0!</v>
      </c>
      <c r="G20" s="95"/>
      <c r="H20" s="94"/>
      <c r="I20" s="86">
        <f t="shared" si="8"/>
        <v>0</v>
      </c>
      <c r="J20" s="87" t="e">
        <f t="shared" si="9"/>
        <v>#DIV/0!</v>
      </c>
      <c r="K20" s="95"/>
      <c r="L20" s="94"/>
      <c r="M20" s="86">
        <f t="shared" si="10"/>
        <v>0</v>
      </c>
      <c r="N20" s="89" t="e">
        <f t="shared" si="11"/>
        <v>#DIV/0!</v>
      </c>
    </row>
    <row r="21" spans="1:14">
      <c r="A21" s="201"/>
      <c r="B21" s="121" t="s">
        <v>105</v>
      </c>
      <c r="C21" s="122"/>
      <c r="D21" s="123"/>
      <c r="E21" s="100">
        <f t="shared" ref="E21:E32" si="12">D21-C21</f>
        <v>0</v>
      </c>
      <c r="F21" s="87" t="e">
        <f t="shared" ref="F21:F32" si="13">((D21*100/C21)-100)</f>
        <v>#DIV/0!</v>
      </c>
      <c r="G21" s="130"/>
      <c r="H21" s="123"/>
      <c r="I21" s="100">
        <f t="shared" ref="I21:I32" si="14">H21-G21</f>
        <v>0</v>
      </c>
      <c r="J21" s="87" t="e">
        <f t="shared" ref="J21:J32" si="15">((H21*100/G21)-100)</f>
        <v>#DIV/0!</v>
      </c>
      <c r="K21" s="130"/>
      <c r="L21" s="123"/>
      <c r="M21" s="100">
        <f t="shared" ref="M21:M32" si="16">L21-K21</f>
        <v>0</v>
      </c>
      <c r="N21" s="89" t="e">
        <f t="shared" ref="N21:N32" si="17">((L21*100/K21)-100)</f>
        <v>#DIV/0!</v>
      </c>
    </row>
    <row r="22" spans="1:14">
      <c r="A22" s="201" t="s">
        <v>106</v>
      </c>
      <c r="B22" s="102" t="s">
        <v>107</v>
      </c>
      <c r="C22" s="103"/>
      <c r="D22" s="92"/>
      <c r="E22" s="98">
        <f t="shared" si="12"/>
        <v>0</v>
      </c>
      <c r="F22" s="104" t="e">
        <f t="shared" si="13"/>
        <v>#DIV/0!</v>
      </c>
      <c r="G22" s="91"/>
      <c r="H22" s="92"/>
      <c r="I22" s="98">
        <f t="shared" si="14"/>
        <v>0</v>
      </c>
      <c r="J22" s="104" t="e">
        <f t="shared" si="15"/>
        <v>#DIV/0!</v>
      </c>
      <c r="K22" s="91"/>
      <c r="L22" s="92"/>
      <c r="M22" s="98">
        <f t="shared" si="16"/>
        <v>0</v>
      </c>
      <c r="N22" s="99" t="e">
        <f t="shared" si="17"/>
        <v>#DIV/0!</v>
      </c>
    </row>
    <row r="23" spans="1:14">
      <c r="A23" s="201"/>
      <c r="B23" s="121" t="s">
        <v>108</v>
      </c>
      <c r="C23" s="122"/>
      <c r="D23" s="123"/>
      <c r="E23" s="100">
        <f t="shared" si="12"/>
        <v>0</v>
      </c>
      <c r="F23" s="107" t="e">
        <f t="shared" si="13"/>
        <v>#DIV/0!</v>
      </c>
      <c r="G23" s="130"/>
      <c r="H23" s="123"/>
      <c r="I23" s="100">
        <f t="shared" si="14"/>
        <v>0</v>
      </c>
      <c r="J23" s="107" t="e">
        <f t="shared" si="15"/>
        <v>#DIV/0!</v>
      </c>
      <c r="K23" s="130"/>
      <c r="L23" s="123"/>
      <c r="M23" s="100">
        <f t="shared" si="16"/>
        <v>0</v>
      </c>
      <c r="N23" s="101" t="e">
        <f t="shared" si="17"/>
        <v>#DIV/0!</v>
      </c>
    </row>
    <row r="24" spans="1:14">
      <c r="A24" s="201" t="s">
        <v>109</v>
      </c>
      <c r="B24" s="102" t="s">
        <v>110</v>
      </c>
      <c r="C24" s="103"/>
      <c r="D24" s="92"/>
      <c r="E24" s="98">
        <f t="shared" si="12"/>
        <v>0</v>
      </c>
      <c r="F24" s="104" t="e">
        <f t="shared" si="13"/>
        <v>#DIV/0!</v>
      </c>
      <c r="G24" s="91"/>
      <c r="H24" s="92"/>
      <c r="I24" s="98">
        <f t="shared" si="14"/>
        <v>0</v>
      </c>
      <c r="J24" s="104" t="e">
        <f t="shared" si="15"/>
        <v>#DIV/0!</v>
      </c>
      <c r="K24" s="91"/>
      <c r="L24" s="92"/>
      <c r="M24" s="98">
        <f t="shared" si="16"/>
        <v>0</v>
      </c>
      <c r="N24" s="99" t="e">
        <f t="shared" si="17"/>
        <v>#DIV/0!</v>
      </c>
    </row>
    <row r="25" spans="1:14">
      <c r="A25" s="201"/>
      <c r="B25" s="116" t="s">
        <v>111</v>
      </c>
      <c r="C25" s="117"/>
      <c r="D25" s="115"/>
      <c r="E25" s="86">
        <f t="shared" si="12"/>
        <v>0</v>
      </c>
      <c r="F25" s="87" t="e">
        <f t="shared" si="13"/>
        <v>#DIV/0!</v>
      </c>
      <c r="G25" s="128"/>
      <c r="H25" s="115"/>
      <c r="I25" s="86">
        <f t="shared" si="14"/>
        <v>0</v>
      </c>
      <c r="J25" s="87" t="e">
        <f t="shared" si="15"/>
        <v>#DIV/0!</v>
      </c>
      <c r="K25" s="128"/>
      <c r="L25" s="115"/>
      <c r="M25" s="86">
        <f t="shared" si="16"/>
        <v>0</v>
      </c>
      <c r="N25" s="89" t="e">
        <f t="shared" si="17"/>
        <v>#DIV/0!</v>
      </c>
    </row>
    <row r="26" spans="1:14">
      <c r="A26" s="201"/>
      <c r="B26" s="108" t="s">
        <v>112</v>
      </c>
      <c r="C26" s="106"/>
      <c r="D26" s="97"/>
      <c r="E26" s="100">
        <f t="shared" si="12"/>
        <v>0</v>
      </c>
      <c r="F26" s="87" t="e">
        <f t="shared" si="13"/>
        <v>#DIV/0!</v>
      </c>
      <c r="G26" s="96"/>
      <c r="H26" s="97"/>
      <c r="I26" s="100">
        <f t="shared" si="14"/>
        <v>0</v>
      </c>
      <c r="J26" s="87" t="e">
        <f t="shared" si="15"/>
        <v>#DIV/0!</v>
      </c>
      <c r="K26" s="96"/>
      <c r="L26" s="97"/>
      <c r="M26" s="100">
        <f t="shared" si="16"/>
        <v>0</v>
      </c>
      <c r="N26" s="89" t="e">
        <f t="shared" si="17"/>
        <v>#DIV/0!</v>
      </c>
    </row>
    <row r="27" spans="1:14" ht="25.5">
      <c r="A27" s="112" t="s">
        <v>113</v>
      </c>
      <c r="B27" s="124" t="s">
        <v>114</v>
      </c>
      <c r="C27" s="125"/>
      <c r="D27" s="126"/>
      <c r="E27" s="109">
        <f t="shared" si="12"/>
        <v>0</v>
      </c>
      <c r="F27" s="110" t="e">
        <f t="shared" si="13"/>
        <v>#DIV/0!</v>
      </c>
      <c r="G27" s="131"/>
      <c r="H27" s="126"/>
      <c r="I27" s="109">
        <f t="shared" si="14"/>
        <v>0</v>
      </c>
      <c r="J27" s="110" t="e">
        <f t="shared" si="15"/>
        <v>#DIV/0!</v>
      </c>
      <c r="K27" s="131"/>
      <c r="L27" s="126"/>
      <c r="M27" s="109">
        <f t="shared" si="16"/>
        <v>0</v>
      </c>
      <c r="N27" s="111" t="e">
        <f t="shared" si="17"/>
        <v>#DIV/0!</v>
      </c>
    </row>
    <row r="28" spans="1:14">
      <c r="A28" s="201" t="s">
        <v>115</v>
      </c>
      <c r="B28" s="102" t="s">
        <v>116</v>
      </c>
      <c r="C28" s="103"/>
      <c r="D28" s="92"/>
      <c r="E28" s="86">
        <f t="shared" si="12"/>
        <v>0</v>
      </c>
      <c r="F28" s="104" t="e">
        <f t="shared" si="13"/>
        <v>#DIV/0!</v>
      </c>
      <c r="G28" s="91"/>
      <c r="H28" s="92"/>
      <c r="I28" s="86">
        <f t="shared" si="14"/>
        <v>0</v>
      </c>
      <c r="J28" s="104" t="e">
        <f t="shared" si="15"/>
        <v>#DIV/0!</v>
      </c>
      <c r="K28" s="91"/>
      <c r="L28" s="92"/>
      <c r="M28" s="86">
        <f t="shared" si="16"/>
        <v>0</v>
      </c>
      <c r="N28" s="99" t="e">
        <f t="shared" si="17"/>
        <v>#DIV/0!</v>
      </c>
    </row>
    <row r="29" spans="1:14">
      <c r="A29" s="201"/>
      <c r="B29" s="116" t="s">
        <v>117</v>
      </c>
      <c r="C29" s="117"/>
      <c r="D29" s="115"/>
      <c r="E29" s="86">
        <f t="shared" si="12"/>
        <v>0</v>
      </c>
      <c r="F29" s="87" t="e">
        <f t="shared" si="13"/>
        <v>#DIV/0!</v>
      </c>
      <c r="G29" s="128"/>
      <c r="H29" s="115"/>
      <c r="I29" s="86">
        <f t="shared" si="14"/>
        <v>0</v>
      </c>
      <c r="J29" s="87" t="e">
        <f t="shared" si="15"/>
        <v>#DIV/0!</v>
      </c>
      <c r="K29" s="128"/>
      <c r="L29" s="115"/>
      <c r="M29" s="86">
        <f t="shared" si="16"/>
        <v>0</v>
      </c>
      <c r="N29" s="89" t="e">
        <f t="shared" si="17"/>
        <v>#DIV/0!</v>
      </c>
    </row>
    <row r="30" spans="1:14">
      <c r="A30" s="201"/>
      <c r="B30" s="105" t="s">
        <v>118</v>
      </c>
      <c r="C30" s="106"/>
      <c r="D30" s="97"/>
      <c r="E30" s="100">
        <f t="shared" si="12"/>
        <v>0</v>
      </c>
      <c r="F30" s="107" t="e">
        <f t="shared" si="13"/>
        <v>#DIV/0!</v>
      </c>
      <c r="G30" s="96"/>
      <c r="H30" s="97"/>
      <c r="I30" s="100">
        <f t="shared" si="14"/>
        <v>0</v>
      </c>
      <c r="J30" s="107" t="e">
        <f t="shared" si="15"/>
        <v>#DIV/0!</v>
      </c>
      <c r="K30" s="96"/>
      <c r="L30" s="97"/>
      <c r="M30" s="100">
        <f t="shared" si="16"/>
        <v>0</v>
      </c>
      <c r="N30" s="101" t="e">
        <f t="shared" si="17"/>
        <v>#DIV/0!</v>
      </c>
    </row>
    <row r="31" spans="1:14">
      <c r="A31" s="201" t="s">
        <v>119</v>
      </c>
      <c r="B31" s="118" t="s">
        <v>120</v>
      </c>
      <c r="C31" s="119"/>
      <c r="D31" s="120"/>
      <c r="E31" s="86">
        <f t="shared" si="12"/>
        <v>0</v>
      </c>
      <c r="F31" s="104" t="e">
        <f t="shared" si="13"/>
        <v>#DIV/0!</v>
      </c>
      <c r="G31" s="129"/>
      <c r="H31" s="120"/>
      <c r="I31" s="86">
        <f t="shared" si="14"/>
        <v>0</v>
      </c>
      <c r="J31" s="104" t="e">
        <f t="shared" si="15"/>
        <v>#DIV/0!</v>
      </c>
      <c r="K31" s="129"/>
      <c r="L31" s="120"/>
      <c r="M31" s="86">
        <f t="shared" si="16"/>
        <v>0</v>
      </c>
      <c r="N31" s="99" t="e">
        <f t="shared" si="17"/>
        <v>#DIV/0!</v>
      </c>
    </row>
    <row r="32" spans="1:14">
      <c r="A32" s="201"/>
      <c r="B32" s="90" t="s">
        <v>121</v>
      </c>
      <c r="C32" s="93"/>
      <c r="D32" s="94"/>
      <c r="E32" s="86">
        <f t="shared" si="12"/>
        <v>0</v>
      </c>
      <c r="F32" s="87" t="e">
        <f t="shared" si="13"/>
        <v>#DIV/0!</v>
      </c>
      <c r="G32" s="95"/>
      <c r="H32" s="94"/>
      <c r="I32" s="86">
        <f t="shared" si="14"/>
        <v>0</v>
      </c>
      <c r="J32" s="87" t="e">
        <f t="shared" si="15"/>
        <v>#DIV/0!</v>
      </c>
      <c r="K32" s="95"/>
      <c r="L32" s="94"/>
      <c r="M32" s="86">
        <f t="shared" si="16"/>
        <v>0</v>
      </c>
      <c r="N32" s="89" t="e">
        <f t="shared" si="17"/>
        <v>#DIV/0!</v>
      </c>
    </row>
    <row r="33" spans="1:14">
      <c r="A33" s="201"/>
      <c r="B33" s="116" t="s">
        <v>122</v>
      </c>
      <c r="C33" s="117"/>
      <c r="D33" s="115"/>
      <c r="E33" s="86">
        <f t="shared" ref="E33:E39" si="18">D33-C33</f>
        <v>0</v>
      </c>
      <c r="F33" s="87" t="e">
        <f t="shared" ref="F33:F40" si="19">((D33*100/C33)-100)</f>
        <v>#DIV/0!</v>
      </c>
      <c r="G33" s="128"/>
      <c r="H33" s="115"/>
      <c r="I33" s="86">
        <f t="shared" ref="I33:I39" si="20">H33-G33</f>
        <v>0</v>
      </c>
      <c r="J33" s="87" t="e">
        <f t="shared" ref="J33:J40" si="21">((H33*100/G33)-100)</f>
        <v>#DIV/0!</v>
      </c>
      <c r="K33" s="128"/>
      <c r="L33" s="115"/>
      <c r="M33" s="86">
        <f t="shared" ref="M33:M39" si="22">L33-K33</f>
        <v>0</v>
      </c>
      <c r="N33" s="89" t="e">
        <f t="shared" ref="N33:N40" si="23">((L33*100/K33)-100)</f>
        <v>#DIV/0!</v>
      </c>
    </row>
    <row r="34" spans="1:14">
      <c r="A34" s="201"/>
      <c r="B34" s="90" t="s">
        <v>123</v>
      </c>
      <c r="C34" s="93"/>
      <c r="D34" s="94"/>
      <c r="E34" s="86">
        <f t="shared" si="18"/>
        <v>0</v>
      </c>
      <c r="F34" s="87" t="e">
        <f>((D34*100/C34)-100)</f>
        <v>#DIV/0!</v>
      </c>
      <c r="G34" s="95"/>
      <c r="H34" s="94"/>
      <c r="I34" s="86">
        <f t="shared" si="20"/>
        <v>0</v>
      </c>
      <c r="J34" s="87" t="e">
        <f>((H34*100/G34)-100)</f>
        <v>#DIV/0!</v>
      </c>
      <c r="K34" s="95"/>
      <c r="L34" s="94"/>
      <c r="M34" s="86">
        <f t="shared" si="22"/>
        <v>0</v>
      </c>
      <c r="N34" s="89" t="e">
        <f>((L34*100/K34)-100)</f>
        <v>#DIV/0!</v>
      </c>
    </row>
    <row r="35" spans="1:14">
      <c r="A35" s="201"/>
      <c r="B35" s="116" t="s">
        <v>124</v>
      </c>
      <c r="C35" s="117"/>
      <c r="D35" s="115"/>
      <c r="E35" s="86">
        <f t="shared" si="18"/>
        <v>0</v>
      </c>
      <c r="F35" s="87" t="e">
        <f t="shared" si="19"/>
        <v>#DIV/0!</v>
      </c>
      <c r="G35" s="128"/>
      <c r="H35" s="115"/>
      <c r="I35" s="86">
        <f t="shared" si="20"/>
        <v>0</v>
      </c>
      <c r="J35" s="87" t="e">
        <f t="shared" si="21"/>
        <v>#DIV/0!</v>
      </c>
      <c r="K35" s="128"/>
      <c r="L35" s="115"/>
      <c r="M35" s="86">
        <f t="shared" si="22"/>
        <v>0</v>
      </c>
      <c r="N35" s="89" t="e">
        <f t="shared" si="23"/>
        <v>#DIV/0!</v>
      </c>
    </row>
    <row r="36" spans="1:14">
      <c r="A36" s="201"/>
      <c r="B36" s="90" t="s">
        <v>125</v>
      </c>
      <c r="C36" s="93"/>
      <c r="D36" s="94"/>
      <c r="E36" s="86">
        <f t="shared" si="18"/>
        <v>0</v>
      </c>
      <c r="F36" s="87" t="e">
        <f t="shared" si="19"/>
        <v>#DIV/0!</v>
      </c>
      <c r="G36" s="95"/>
      <c r="H36" s="94"/>
      <c r="I36" s="86">
        <f t="shared" si="20"/>
        <v>0</v>
      </c>
      <c r="J36" s="87" t="e">
        <f t="shared" si="21"/>
        <v>#DIV/0!</v>
      </c>
      <c r="K36" s="95"/>
      <c r="L36" s="94"/>
      <c r="M36" s="86">
        <f t="shared" si="22"/>
        <v>0</v>
      </c>
      <c r="N36" s="89" t="e">
        <f t="shared" si="23"/>
        <v>#DIV/0!</v>
      </c>
    </row>
    <row r="37" spans="1:14">
      <c r="A37" s="201"/>
      <c r="B37" s="127" t="s">
        <v>126</v>
      </c>
      <c r="C37" s="117"/>
      <c r="D37" s="115"/>
      <c r="E37" s="86">
        <f t="shared" si="18"/>
        <v>0</v>
      </c>
      <c r="F37" s="87" t="e">
        <f t="shared" si="19"/>
        <v>#DIV/0!</v>
      </c>
      <c r="G37" s="128"/>
      <c r="H37" s="115"/>
      <c r="I37" s="86">
        <f t="shared" si="20"/>
        <v>0</v>
      </c>
      <c r="J37" s="87" t="e">
        <f t="shared" si="21"/>
        <v>#DIV/0!</v>
      </c>
      <c r="K37" s="128"/>
      <c r="L37" s="115"/>
      <c r="M37" s="86">
        <f t="shared" si="22"/>
        <v>0</v>
      </c>
      <c r="N37" s="89" t="e">
        <f t="shared" si="23"/>
        <v>#DIV/0!</v>
      </c>
    </row>
    <row r="38" spans="1:14">
      <c r="A38" s="201"/>
      <c r="B38" s="90" t="s">
        <v>127</v>
      </c>
      <c r="C38" s="93"/>
      <c r="D38" s="94"/>
      <c r="E38" s="86">
        <f t="shared" si="18"/>
        <v>0</v>
      </c>
      <c r="F38" s="87" t="e">
        <f t="shared" si="19"/>
        <v>#DIV/0!</v>
      </c>
      <c r="G38" s="95"/>
      <c r="H38" s="94"/>
      <c r="I38" s="86">
        <f t="shared" si="20"/>
        <v>0</v>
      </c>
      <c r="J38" s="87" t="e">
        <f t="shared" si="21"/>
        <v>#DIV/0!</v>
      </c>
      <c r="K38" s="95"/>
      <c r="L38" s="94"/>
      <c r="M38" s="86">
        <f t="shared" si="22"/>
        <v>0</v>
      </c>
      <c r="N38" s="89" t="e">
        <f t="shared" si="23"/>
        <v>#DIV/0!</v>
      </c>
    </row>
    <row r="39" spans="1:14">
      <c r="A39" s="201"/>
      <c r="B39" s="116" t="s">
        <v>128</v>
      </c>
      <c r="C39" s="117"/>
      <c r="D39" s="115"/>
      <c r="E39" s="86">
        <f t="shared" si="18"/>
        <v>0</v>
      </c>
      <c r="F39" s="87" t="e">
        <f t="shared" si="19"/>
        <v>#DIV/0!</v>
      </c>
      <c r="G39" s="128"/>
      <c r="H39" s="115"/>
      <c r="I39" s="86">
        <f t="shared" si="20"/>
        <v>0</v>
      </c>
      <c r="J39" s="87" t="e">
        <f t="shared" si="21"/>
        <v>#DIV/0!</v>
      </c>
      <c r="K39" s="128"/>
      <c r="L39" s="115"/>
      <c r="M39" s="86">
        <f t="shared" si="22"/>
        <v>0</v>
      </c>
      <c r="N39" s="89" t="e">
        <f t="shared" si="23"/>
        <v>#DIV/0!</v>
      </c>
    </row>
    <row r="40" spans="1:14">
      <c r="A40" s="201"/>
      <c r="B40" s="105" t="s">
        <v>129</v>
      </c>
      <c r="C40" s="106"/>
      <c r="D40" s="97"/>
      <c r="E40" s="100">
        <f>D40-C40</f>
        <v>0</v>
      </c>
      <c r="F40" s="87" t="e">
        <f t="shared" si="19"/>
        <v>#DIV/0!</v>
      </c>
      <c r="G40" s="96"/>
      <c r="H40" s="97"/>
      <c r="I40" s="100">
        <f>H40-G40</f>
        <v>0</v>
      </c>
      <c r="J40" s="87" t="e">
        <f t="shared" si="21"/>
        <v>#DIV/0!</v>
      </c>
      <c r="K40" s="96"/>
      <c r="L40" s="97"/>
      <c r="M40" s="100">
        <f>L40-K40</f>
        <v>0</v>
      </c>
      <c r="N40" s="89" t="e">
        <f t="shared" si="23"/>
        <v>#DIV/0!</v>
      </c>
    </row>
    <row r="41" spans="1:14">
      <c r="A41" s="201" t="s">
        <v>130</v>
      </c>
      <c r="B41" s="118" t="s">
        <v>131</v>
      </c>
      <c r="C41" s="119"/>
      <c r="D41" s="120"/>
      <c r="E41" s="98">
        <f>D41-C41</f>
        <v>0</v>
      </c>
      <c r="F41" s="104" t="e">
        <f t="shared" ref="F41:F48" si="24">((D41*100/C41)-100)</f>
        <v>#DIV/0!</v>
      </c>
      <c r="G41" s="129"/>
      <c r="H41" s="120"/>
      <c r="I41" s="98">
        <f>H41-G41</f>
        <v>0</v>
      </c>
      <c r="J41" s="104" t="e">
        <f t="shared" ref="J41:J48" si="25">((H41*100/G41)-100)</f>
        <v>#DIV/0!</v>
      </c>
      <c r="K41" s="129"/>
      <c r="L41" s="120"/>
      <c r="M41" s="98">
        <f>L41-K41</f>
        <v>0</v>
      </c>
      <c r="N41" s="99" t="e">
        <f t="shared" ref="N41:N48" si="26">((L41*100/K41)-100)</f>
        <v>#DIV/0!</v>
      </c>
    </row>
    <row r="42" spans="1:14">
      <c r="A42" s="201"/>
      <c r="B42" s="90" t="s">
        <v>132</v>
      </c>
      <c r="C42" s="93"/>
      <c r="D42" s="94"/>
      <c r="E42" s="86">
        <f>D42-C42</f>
        <v>0</v>
      </c>
      <c r="F42" s="87" t="e">
        <f t="shared" si="24"/>
        <v>#DIV/0!</v>
      </c>
      <c r="G42" s="95"/>
      <c r="H42" s="94"/>
      <c r="I42" s="86">
        <f>H42-G42</f>
        <v>0</v>
      </c>
      <c r="J42" s="87" t="e">
        <f t="shared" si="25"/>
        <v>#DIV/0!</v>
      </c>
      <c r="K42" s="95"/>
      <c r="L42" s="94"/>
      <c r="M42" s="86">
        <f>L42-K42</f>
        <v>0</v>
      </c>
      <c r="N42" s="89" t="e">
        <f t="shared" si="26"/>
        <v>#DIV/0!</v>
      </c>
    </row>
    <row r="43" spans="1:14">
      <c r="A43" s="201"/>
      <c r="B43" s="116" t="s">
        <v>133</v>
      </c>
      <c r="C43" s="117"/>
      <c r="D43" s="115"/>
      <c r="E43" s="86">
        <f t="shared" ref="E43:E44" si="27">D43-C43</f>
        <v>0</v>
      </c>
      <c r="F43" s="87" t="e">
        <f t="shared" si="24"/>
        <v>#DIV/0!</v>
      </c>
      <c r="G43" s="128"/>
      <c r="H43" s="115"/>
      <c r="I43" s="86">
        <f t="shared" ref="I43:I44" si="28">H43-G43</f>
        <v>0</v>
      </c>
      <c r="J43" s="87" t="e">
        <f t="shared" si="25"/>
        <v>#DIV/0!</v>
      </c>
      <c r="K43" s="128"/>
      <c r="L43" s="115"/>
      <c r="M43" s="86">
        <f t="shared" ref="M43:M44" si="29">L43-K43</f>
        <v>0</v>
      </c>
      <c r="N43" s="89" t="e">
        <f t="shared" si="26"/>
        <v>#DIV/0!</v>
      </c>
    </row>
    <row r="44" spans="1:14">
      <c r="A44" s="201"/>
      <c r="B44" s="105" t="s">
        <v>134</v>
      </c>
      <c r="C44" s="106"/>
      <c r="D44" s="97"/>
      <c r="E44" s="86">
        <f t="shared" si="27"/>
        <v>0</v>
      </c>
      <c r="F44" s="107" t="e">
        <f t="shared" si="24"/>
        <v>#DIV/0!</v>
      </c>
      <c r="G44" s="96"/>
      <c r="H44" s="97"/>
      <c r="I44" s="86">
        <f t="shared" si="28"/>
        <v>0</v>
      </c>
      <c r="J44" s="107" t="e">
        <f t="shared" si="25"/>
        <v>#DIV/0!</v>
      </c>
      <c r="K44" s="96"/>
      <c r="L44" s="97"/>
      <c r="M44" s="86">
        <f t="shared" si="29"/>
        <v>0</v>
      </c>
      <c r="N44" s="101" t="e">
        <f t="shared" si="26"/>
        <v>#DIV/0!</v>
      </c>
    </row>
    <row r="45" spans="1:14">
      <c r="A45" s="202" t="s">
        <v>135</v>
      </c>
      <c r="B45" s="118" t="s">
        <v>136</v>
      </c>
      <c r="C45" s="119"/>
      <c r="D45" s="120"/>
      <c r="E45" s="98">
        <f>D45-C45</f>
        <v>0</v>
      </c>
      <c r="F45" s="104" t="e">
        <f t="shared" si="24"/>
        <v>#DIV/0!</v>
      </c>
      <c r="G45" s="129"/>
      <c r="H45" s="120"/>
      <c r="I45" s="98">
        <f>H45-G45</f>
        <v>0</v>
      </c>
      <c r="J45" s="104" t="e">
        <f t="shared" si="25"/>
        <v>#DIV/0!</v>
      </c>
      <c r="K45" s="129"/>
      <c r="L45" s="120"/>
      <c r="M45" s="98">
        <f>L45-K45</f>
        <v>0</v>
      </c>
      <c r="N45" s="99" t="e">
        <f t="shared" si="26"/>
        <v>#DIV/0!</v>
      </c>
    </row>
    <row r="46" spans="1:14">
      <c r="A46" s="202"/>
      <c r="B46" s="90" t="s">
        <v>137</v>
      </c>
      <c r="C46" s="93"/>
      <c r="D46" s="94"/>
      <c r="E46" s="86">
        <f>D46-C46</f>
        <v>0</v>
      </c>
      <c r="F46" s="87" t="e">
        <f t="shared" si="24"/>
        <v>#DIV/0!</v>
      </c>
      <c r="G46" s="95"/>
      <c r="H46" s="94"/>
      <c r="I46" s="86">
        <f>H46-G46</f>
        <v>0</v>
      </c>
      <c r="J46" s="87" t="e">
        <f t="shared" si="25"/>
        <v>#DIV/0!</v>
      </c>
      <c r="K46" s="95"/>
      <c r="L46" s="94"/>
      <c r="M46" s="86">
        <f>L46-K46</f>
        <v>0</v>
      </c>
      <c r="N46" s="89" t="e">
        <f t="shared" si="26"/>
        <v>#DIV/0!</v>
      </c>
    </row>
    <row r="47" spans="1:14">
      <c r="A47" s="202"/>
      <c r="B47" s="121" t="s">
        <v>138</v>
      </c>
      <c r="C47" s="122"/>
      <c r="D47" s="123"/>
      <c r="E47" s="100">
        <f>D47-C47</f>
        <v>0</v>
      </c>
      <c r="F47" s="107" t="e">
        <f t="shared" si="24"/>
        <v>#DIV/0!</v>
      </c>
      <c r="G47" s="130"/>
      <c r="H47" s="123"/>
      <c r="I47" s="100">
        <f>H47-G47</f>
        <v>0</v>
      </c>
      <c r="J47" s="107" t="e">
        <f t="shared" si="25"/>
        <v>#DIV/0!</v>
      </c>
      <c r="K47" s="130"/>
      <c r="L47" s="123"/>
      <c r="M47" s="100">
        <f>L47-K47</f>
        <v>0</v>
      </c>
      <c r="N47" s="101" t="e">
        <f t="shared" si="26"/>
        <v>#DIV/0!</v>
      </c>
    </row>
    <row r="48" spans="1:14">
      <c r="A48" s="203" t="s">
        <v>139</v>
      </c>
      <c r="B48" s="203"/>
      <c r="C48" s="84">
        <f>SUM(C8:C47)</f>
        <v>0</v>
      </c>
      <c r="D48" s="84">
        <f>SUM(D8:D47)</f>
        <v>0</v>
      </c>
      <c r="E48" s="84">
        <f>D48-C48</f>
        <v>0</v>
      </c>
      <c r="F48" s="85" t="e">
        <f t="shared" si="24"/>
        <v>#DIV/0!</v>
      </c>
      <c r="G48" s="84">
        <f>SUM(G8:G47)</f>
        <v>0</v>
      </c>
      <c r="H48" s="84">
        <f>SUM(H8:H47)</f>
        <v>0</v>
      </c>
      <c r="I48" s="84">
        <f>H48-G48</f>
        <v>0</v>
      </c>
      <c r="J48" s="85" t="e">
        <f t="shared" si="25"/>
        <v>#DIV/0!</v>
      </c>
      <c r="K48" s="84">
        <f>SUM(K8:K47)</f>
        <v>0</v>
      </c>
      <c r="L48" s="84">
        <f>SUM(L8:L47)</f>
        <v>0</v>
      </c>
      <c r="M48" s="84">
        <f>L48-K48</f>
        <v>0</v>
      </c>
      <c r="N48" s="85" t="e">
        <f t="shared" si="26"/>
        <v>#DIV/0!</v>
      </c>
    </row>
    <row r="49" spans="1:14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</sheetData>
  <mergeCells count="19">
    <mergeCell ref="C5:F5"/>
    <mergeCell ref="G5:J5"/>
    <mergeCell ref="K5:N5"/>
    <mergeCell ref="C6:D6"/>
    <mergeCell ref="E6:F6"/>
    <mergeCell ref="G6:H6"/>
    <mergeCell ref="I6:J6"/>
    <mergeCell ref="K6:L6"/>
    <mergeCell ref="M6:N6"/>
    <mergeCell ref="A6:B7"/>
    <mergeCell ref="A8:A16"/>
    <mergeCell ref="A17:A21"/>
    <mergeCell ref="A22:A23"/>
    <mergeCell ref="A24:A26"/>
    <mergeCell ref="A28:A30"/>
    <mergeCell ref="A31:A40"/>
    <mergeCell ref="A41:A44"/>
    <mergeCell ref="A45:A47"/>
    <mergeCell ref="A48:B48"/>
  </mergeCells>
  <conditionalFormatting sqref="E8:E47">
    <cfRule type="dataBar" priority="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{28EAD48D-4ED3-44E6-8D7B-B45CF261476F}</x14:id>
        </ext>
      </extLst>
    </cfRule>
  </conditionalFormatting>
  <conditionalFormatting sqref="E8:F48">
    <cfRule type="expression" dxfId="72" priority="8">
      <formula>E8&lt;0</formula>
    </cfRule>
  </conditionalFormatting>
  <conditionalFormatting sqref="I8:I47">
    <cfRule type="dataBar" priority="2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{DCB8A62D-9270-4BCF-A841-A4721CA02C8D}</x14:id>
        </ext>
      </extLst>
    </cfRule>
  </conditionalFormatting>
  <conditionalFormatting sqref="I8:J48">
    <cfRule type="expression" dxfId="71" priority="6">
      <formula>I8&lt;0</formula>
    </cfRule>
  </conditionalFormatting>
  <conditionalFormatting sqref="M8:M47">
    <cfRule type="dataBar" priority="1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{7D982779-69C9-49CE-8E61-72A357EFC91F}</x14:id>
        </ext>
      </extLst>
    </cfRule>
  </conditionalFormatting>
  <conditionalFormatting sqref="M8:N48">
    <cfRule type="expression" dxfId="70" priority="4">
      <formula>M8&lt;0</formula>
    </cfRule>
  </conditionalFormatting>
  <pageMargins left="0.70866141732283505" right="0.70866141732283505" top="0.74803149606299202" bottom="0.74803149606299202" header="0.31496062992126" footer="0.31496062992126"/>
  <pageSetup paperSize="9" scale="55" orientation="landscape" r:id="rId1"/>
  <ignoredErrors>
    <ignoredError sqref="E8" evalError="1" listDataValidation="1" calculatedColumn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8EAD48D-4ED3-44E6-8D7B-B45CF26147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DCB8A62D-9270-4BCF-A841-A4721CA02C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7D982779-69C9-49CE-8E61-72A357EFC9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516B48-357C-45BA-AECA-D6B56B403873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194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20365</v>
      </c>
      <c r="C7" s="237">
        <v>9348</v>
      </c>
      <c r="D7" s="237">
        <v>57464</v>
      </c>
      <c r="E7" s="237">
        <v>37095</v>
      </c>
      <c r="F7" s="238">
        <v>-35.446540442711957</v>
      </c>
      <c r="G7" s="6"/>
    </row>
    <row r="8" spans="1:14" s="33" customFormat="1" ht="15.6" customHeight="1">
      <c r="A8" s="236" t="s">
        <v>11</v>
      </c>
      <c r="B8" s="237">
        <v>10963</v>
      </c>
      <c r="C8" s="237">
        <v>11669</v>
      </c>
      <c r="D8" s="237">
        <v>25921</v>
      </c>
      <c r="E8" s="237">
        <v>47054</v>
      </c>
      <c r="F8" s="238">
        <v>81.528490413178503</v>
      </c>
    </row>
    <row r="9" spans="1:14" ht="15.6" customHeight="1">
      <c r="A9" s="236" t="s">
        <v>8</v>
      </c>
      <c r="B9" s="237">
        <v>34591</v>
      </c>
      <c r="C9" s="237">
        <v>44172</v>
      </c>
      <c r="D9" s="237">
        <v>159804</v>
      </c>
      <c r="E9" s="237">
        <v>202049</v>
      </c>
      <c r="F9" s="238">
        <v>26.43550849790994</v>
      </c>
      <c r="G9" s="6"/>
    </row>
    <row r="10" spans="1:14" ht="15.6" customHeight="1">
      <c r="A10" s="236" t="s">
        <v>10</v>
      </c>
      <c r="B10" s="237">
        <v>71234</v>
      </c>
      <c r="C10" s="237">
        <v>96337</v>
      </c>
      <c r="D10" s="237">
        <v>324302</v>
      </c>
      <c r="E10" s="237">
        <v>498317</v>
      </c>
      <c r="F10" s="238">
        <v>53.658318480922112</v>
      </c>
    </row>
    <row r="11" spans="1:14" ht="15.6" customHeight="1">
      <c r="A11" s="236" t="s">
        <v>9</v>
      </c>
      <c r="B11" s="237">
        <v>446566</v>
      </c>
      <c r="C11" s="237">
        <v>498049</v>
      </c>
      <c r="D11" s="237">
        <v>2112678</v>
      </c>
      <c r="E11" s="237">
        <v>2384060</v>
      </c>
      <c r="F11" s="238">
        <v>12.84540284889604</v>
      </c>
    </row>
    <row r="12" spans="1:14" ht="15.6" customHeight="1">
      <c r="A12" s="236" t="s">
        <v>6</v>
      </c>
      <c r="B12" s="237">
        <v>28849</v>
      </c>
      <c r="C12" s="237">
        <v>21110</v>
      </c>
      <c r="D12" s="237">
        <v>107735</v>
      </c>
      <c r="E12" s="237">
        <v>136126</v>
      </c>
      <c r="F12" s="238">
        <v>26.352624495289358</v>
      </c>
    </row>
    <row r="13" spans="1:14" ht="15.6" customHeight="1">
      <c r="A13" s="236" t="s">
        <v>175</v>
      </c>
      <c r="B13" s="237">
        <v>772</v>
      </c>
      <c r="C13" s="237">
        <v>703</v>
      </c>
      <c r="D13" s="237">
        <v>4269</v>
      </c>
      <c r="E13" s="237">
        <v>2423</v>
      </c>
      <c r="F13" s="238">
        <v>-43.24197704380417</v>
      </c>
    </row>
    <row r="14" spans="1:14" ht="15.6" customHeight="1">
      <c r="A14" s="236" t="s">
        <v>148</v>
      </c>
      <c r="B14" s="237">
        <v>857841</v>
      </c>
      <c r="C14" s="237">
        <v>796009</v>
      </c>
      <c r="D14" s="237">
        <v>3962592</v>
      </c>
      <c r="E14" s="237">
        <v>4142101</v>
      </c>
      <c r="F14" s="238">
        <v>4.5300904054719808</v>
      </c>
    </row>
    <row r="15" spans="1:14" ht="15.6" customHeight="1">
      <c r="A15" s="236" t="s">
        <v>145</v>
      </c>
      <c r="B15" s="237">
        <v>298790</v>
      </c>
      <c r="C15" s="237">
        <v>287995</v>
      </c>
      <c r="D15" s="237">
        <v>1315774</v>
      </c>
      <c r="E15" s="237">
        <v>1281719</v>
      </c>
      <c r="F15" s="238">
        <v>-2.5882104373547459</v>
      </c>
    </row>
    <row r="16" spans="1:14" ht="15.6" customHeight="1">
      <c r="A16" s="236" t="s">
        <v>144</v>
      </c>
      <c r="B16" s="237">
        <v>41693</v>
      </c>
      <c r="C16" s="237">
        <v>35055</v>
      </c>
      <c r="D16" s="237">
        <v>161964</v>
      </c>
      <c r="E16" s="237">
        <v>141728</v>
      </c>
      <c r="F16" s="238">
        <v>-12.49413449902447</v>
      </c>
      <c r="G16" s="1"/>
    </row>
    <row r="17" spans="1:8" ht="15.6" customHeight="1">
      <c r="A17" s="236" t="s">
        <v>150</v>
      </c>
      <c r="B17" s="237">
        <v>69677</v>
      </c>
      <c r="C17" s="237">
        <v>65427</v>
      </c>
      <c r="D17" s="237">
        <v>282461</v>
      </c>
      <c r="E17" s="237">
        <v>328454</v>
      </c>
      <c r="F17" s="238">
        <v>16.28295587709454</v>
      </c>
      <c r="G17" s="2"/>
    </row>
    <row r="18" spans="1:8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39</v>
      </c>
      <c r="F18" s="238"/>
    </row>
    <row r="19" spans="1:8" ht="15.6" customHeight="1">
      <c r="A19" s="236" t="s">
        <v>143</v>
      </c>
      <c r="B19" s="237">
        <v>40998</v>
      </c>
      <c r="C19" s="237">
        <v>69123</v>
      </c>
      <c r="D19" s="237">
        <v>217331</v>
      </c>
      <c r="E19" s="237">
        <v>263923</v>
      </c>
      <c r="F19" s="238">
        <v>21.438266975258941</v>
      </c>
      <c r="H19" s="248"/>
    </row>
    <row r="20" spans="1:8" ht="15.6" customHeight="1">
      <c r="A20" s="236" t="s">
        <v>142</v>
      </c>
      <c r="B20" s="237">
        <v>95977</v>
      </c>
      <c r="C20" s="237">
        <v>90163</v>
      </c>
      <c r="D20" s="237">
        <v>403878</v>
      </c>
      <c r="E20" s="237">
        <v>374541</v>
      </c>
      <c r="F20" s="238">
        <v>-7.2638271953411646</v>
      </c>
    </row>
    <row r="21" spans="1:8" ht="15.6" customHeight="1">
      <c r="A21" s="236" t="s">
        <v>149</v>
      </c>
      <c r="B21" s="237">
        <v>18298</v>
      </c>
      <c r="C21" s="237">
        <v>22756</v>
      </c>
      <c r="D21" s="237">
        <v>100941</v>
      </c>
      <c r="E21" s="237">
        <v>97010</v>
      </c>
      <c r="F21" s="238">
        <v>-3.8943541276587301</v>
      </c>
    </row>
    <row r="22" spans="1:8" ht="15.6" customHeight="1">
      <c r="A22" s="236" t="s">
        <v>146</v>
      </c>
      <c r="B22" s="237">
        <v>20200</v>
      </c>
      <c r="C22" s="237">
        <v>17479</v>
      </c>
      <c r="D22" s="237">
        <v>95695</v>
      </c>
      <c r="E22" s="237">
        <v>380118</v>
      </c>
      <c r="F22" s="238">
        <v>297.21824546737031</v>
      </c>
    </row>
    <row r="23" spans="1:8" ht="15.6" customHeight="1">
      <c r="A23" s="236" t="s">
        <v>165</v>
      </c>
      <c r="B23" s="237">
        <v>11117</v>
      </c>
      <c r="C23" s="237">
        <v>11421</v>
      </c>
      <c r="D23" s="237">
        <v>62827</v>
      </c>
      <c r="E23" s="237">
        <v>57041</v>
      </c>
      <c r="F23" s="238">
        <v>-9.2094163337418564</v>
      </c>
    </row>
    <row r="24" spans="1:8" ht="15.6" customHeight="1">
      <c r="A24" s="236" t="s">
        <v>141</v>
      </c>
      <c r="B24" s="237">
        <v>43002</v>
      </c>
      <c r="C24" s="237">
        <v>66030</v>
      </c>
      <c r="D24" s="237">
        <v>264019</v>
      </c>
      <c r="E24" s="237">
        <v>253256</v>
      </c>
      <c r="F24" s="238">
        <v>-4.0766005476878604</v>
      </c>
    </row>
    <row r="25" spans="1:8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8" ht="15.6" customHeight="1">
      <c r="A26" s="236" t="s">
        <v>152</v>
      </c>
      <c r="B26" s="237">
        <v>7381</v>
      </c>
      <c r="C26" s="237">
        <v>9361</v>
      </c>
      <c r="D26" s="237">
        <v>27790</v>
      </c>
      <c r="E26" s="237">
        <v>38676</v>
      </c>
      <c r="F26" s="238">
        <v>39.1723641597697</v>
      </c>
    </row>
    <row r="27" spans="1:8" ht="15.6" customHeight="1">
      <c r="A27" s="236" t="s">
        <v>173</v>
      </c>
      <c r="B27" s="237">
        <v>89057</v>
      </c>
      <c r="C27" s="237">
        <v>75983</v>
      </c>
      <c r="D27" s="237">
        <v>436247</v>
      </c>
      <c r="E27" s="237">
        <v>387674</v>
      </c>
      <c r="F27" s="238">
        <v>-11.13428860255773</v>
      </c>
    </row>
    <row r="28" spans="1:8" ht="15.6" customHeight="1">
      <c r="A28" s="236" t="s">
        <v>177</v>
      </c>
      <c r="B28" s="237">
        <v>3467</v>
      </c>
      <c r="C28" s="237">
        <v>14821</v>
      </c>
      <c r="D28" s="237">
        <v>42213</v>
      </c>
      <c r="E28" s="237">
        <v>76064</v>
      </c>
      <c r="F28" s="238">
        <v>80.190936441380614</v>
      </c>
    </row>
    <row r="29" spans="1:8" ht="15.6" customHeight="1">
      <c r="A29" s="236" t="s">
        <v>178</v>
      </c>
      <c r="B29" s="237">
        <v>155735</v>
      </c>
      <c r="C29" s="237">
        <v>161331</v>
      </c>
      <c r="D29" s="237">
        <v>646591</v>
      </c>
      <c r="E29" s="237">
        <v>708241</v>
      </c>
      <c r="F29" s="238">
        <v>9.5346208035682594</v>
      </c>
    </row>
    <row r="30" spans="1:8" ht="15.6" customHeight="1">
      <c r="A30" s="236" t="s">
        <v>179</v>
      </c>
      <c r="B30" s="237">
        <v>10889</v>
      </c>
      <c r="C30" s="237">
        <v>16916</v>
      </c>
      <c r="D30" s="237">
        <v>84977</v>
      </c>
      <c r="E30" s="237">
        <v>116611</v>
      </c>
      <c r="F30" s="238">
        <v>37.226543652988447</v>
      </c>
    </row>
    <row r="31" spans="1:8" ht="15.6" customHeight="1">
      <c r="A31" s="236" t="s">
        <v>180</v>
      </c>
      <c r="B31" s="237">
        <v>55807</v>
      </c>
      <c r="C31" s="237">
        <v>46060</v>
      </c>
      <c r="D31" s="237">
        <v>222821</v>
      </c>
      <c r="E31" s="237">
        <v>290778</v>
      </c>
      <c r="F31" s="238">
        <v>30.498471867552869</v>
      </c>
    </row>
    <row r="32" spans="1:8" ht="15.6" customHeight="1">
      <c r="A32" s="236" t="s">
        <v>181</v>
      </c>
      <c r="B32" s="237">
        <v>1331980</v>
      </c>
      <c r="C32" s="237">
        <v>1231488</v>
      </c>
      <c r="D32" s="237">
        <v>5742974</v>
      </c>
      <c r="E32" s="237">
        <v>5841929</v>
      </c>
      <c r="F32" s="238">
        <v>1.7230619536149729</v>
      </c>
    </row>
    <row r="33" spans="1:6" ht="15.6" customHeight="1">
      <c r="A33" s="236" t="s">
        <v>182</v>
      </c>
      <c r="B33" s="237">
        <v>162013</v>
      </c>
      <c r="C33" s="237">
        <v>181441</v>
      </c>
      <c r="D33" s="237">
        <v>804525</v>
      </c>
      <c r="E33" s="237">
        <v>802428</v>
      </c>
      <c r="F33" s="238">
        <v>-0.26065069450918088</v>
      </c>
    </row>
    <row r="34" spans="1:6" ht="15.6" customHeight="1">
      <c r="A34" s="236" t="s">
        <v>183</v>
      </c>
      <c r="B34" s="237">
        <v>25629</v>
      </c>
      <c r="C34" s="237">
        <v>24847</v>
      </c>
      <c r="D34" s="237">
        <v>108793</v>
      </c>
      <c r="E34" s="237">
        <v>112037</v>
      </c>
      <c r="F34" s="238">
        <v>2.981809491419483</v>
      </c>
    </row>
    <row r="35" spans="1:6" ht="15.6" customHeight="1">
      <c r="A35" s="240" t="s">
        <v>153</v>
      </c>
      <c r="B35" s="241">
        <f>SUM(B7:B34)</f>
        <v>3952891</v>
      </c>
      <c r="C35" s="241">
        <f>SUM(C7:C34)</f>
        <v>3905094</v>
      </c>
      <c r="D35" s="241">
        <f>SUM(D7:D34)</f>
        <v>17776586</v>
      </c>
      <c r="E35" s="241">
        <f>SUM(E7:E34)</f>
        <v>19001492</v>
      </c>
      <c r="F35" s="242">
        <f>E35*100/D35-100</f>
        <v>6.8905581757937142</v>
      </c>
    </row>
    <row r="36" spans="1:6" ht="15.6" customHeight="1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1" priority="2">
      <formula>MOD(ROW(),2)=0</formula>
    </cfRule>
  </conditionalFormatting>
  <conditionalFormatting sqref="F7:F35">
    <cfRule type="expression" dxfId="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F55108-E270-416F-9A0B-A669BED9A9CA}">
  <sheetPr>
    <pageSetUpPr fitToPage="1"/>
  </sheetPr>
  <dimension ref="A1:K51"/>
  <sheetViews>
    <sheetView topLeftCell="A4" zoomScale="80" zoomScaleNormal="80" workbookViewId="0"/>
  </sheetViews>
  <sheetFormatPr baseColWidth="10" defaultColWidth="11.42578125" defaultRowHeight="1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5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249"/>
      <c r="B48" s="250"/>
      <c r="C48" s="250"/>
      <c r="D48" s="25"/>
      <c r="E48" s="19"/>
      <c r="F48" s="19"/>
      <c r="G48" s="250"/>
      <c r="H48" s="250"/>
      <c r="I48" s="250"/>
      <c r="J48" s="250"/>
      <c r="K48" s="2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FD1EE2-7677-42BB-A083-00F09CB6C7A7}">
  <sheetPr>
    <pageSetUpPr fitToPage="1"/>
  </sheetPr>
  <dimension ref="A1:AS68"/>
  <sheetViews>
    <sheetView showGridLines="0" zoomScale="70" zoomScaleNormal="70" zoomScalePageLayoutView="60" workbookViewId="0"/>
  </sheetViews>
  <sheetFormatPr baseColWidth="10" defaultColWidth="11.42578125" defaultRowHeight="15" customHeight="1"/>
  <cols>
    <col min="1" max="1" width="3.7109375" style="151" customWidth="1"/>
    <col min="2" max="8" width="11.5703125" style="151" customWidth="1"/>
    <col min="9" max="9" width="3.7109375" style="151" customWidth="1"/>
    <col min="10" max="16" width="11.5703125" style="151" customWidth="1"/>
    <col min="17" max="17" width="3.7109375" style="151" customWidth="1"/>
    <col min="18" max="24" width="11.5703125" style="151" customWidth="1"/>
    <col min="25" max="25" width="11.42578125" style="253"/>
    <col min="26" max="45" width="12.85546875" style="253" customWidth="1"/>
    <col min="46" max="63" width="12.85546875" style="151" customWidth="1"/>
    <col min="64" max="16384" width="11.42578125" style="151"/>
  </cols>
  <sheetData>
    <row r="1" spans="1:42" ht="26.25">
      <c r="B1" s="251" t="s">
        <v>195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196</v>
      </c>
      <c r="AB1" s="39"/>
      <c r="AC1" s="254"/>
      <c r="AD1" s="39"/>
      <c r="AE1" s="39"/>
      <c r="AF1" s="254"/>
      <c r="AG1" s="39"/>
      <c r="AH1" s="39"/>
      <c r="AI1" s="254"/>
      <c r="AJ1" s="39"/>
      <c r="AK1" s="39"/>
      <c r="AL1" s="39"/>
      <c r="AM1" s="39"/>
      <c r="AN1" s="39"/>
      <c r="AO1" s="39"/>
    </row>
    <row r="2" spans="1:42" ht="15" customHeight="1">
      <c r="A2" s="255"/>
      <c r="B2" s="252"/>
      <c r="C2" s="252"/>
      <c r="D2" s="252"/>
      <c r="E2" s="252"/>
      <c r="F2" s="252"/>
      <c r="G2" s="252"/>
      <c r="H2" s="252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2"/>
      <c r="U2" s="252"/>
      <c r="V2" s="252"/>
      <c r="W2" s="252"/>
      <c r="X2" s="252"/>
      <c r="Z2" s="253" t="s">
        <v>197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198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172</v>
      </c>
      <c r="Z6" s="257" t="s">
        <v>199</v>
      </c>
      <c r="AA6" s="257"/>
      <c r="AF6" s="257" t="s">
        <v>200</v>
      </c>
      <c r="AG6" s="257"/>
      <c r="AL6" s="257" t="s">
        <v>201</v>
      </c>
      <c r="AM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58">
        <v>2020</v>
      </c>
      <c r="AC7" s="258">
        <v>2021</v>
      </c>
      <c r="AD7" s="258">
        <v>2022</v>
      </c>
      <c r="AG7" s="258">
        <v>2019</v>
      </c>
      <c r="AH7" s="258">
        <v>2020</v>
      </c>
      <c r="AI7" s="258">
        <v>2021</v>
      </c>
      <c r="AJ7" s="258">
        <v>2022</v>
      </c>
      <c r="AM7" s="258">
        <v>2019</v>
      </c>
      <c r="AN7" s="258">
        <v>2020</v>
      </c>
      <c r="AO7" s="258">
        <v>2021</v>
      </c>
      <c r="AP7" s="258">
        <v>2022</v>
      </c>
    </row>
    <row r="8" spans="1:42" ht="15" customHeigh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202</v>
      </c>
      <c r="AA8" s="259">
        <v>46820440</v>
      </c>
      <c r="AB8" s="259">
        <v>45800165</v>
      </c>
      <c r="AC8" s="259">
        <v>42493337</v>
      </c>
      <c r="AD8" s="259">
        <v>46756593</v>
      </c>
      <c r="AF8" s="253" t="s">
        <v>202</v>
      </c>
      <c r="AG8" s="259">
        <v>15006507</v>
      </c>
      <c r="AH8" s="259">
        <v>16073289</v>
      </c>
      <c r="AI8" s="259">
        <v>13213428</v>
      </c>
      <c r="AJ8" s="259">
        <v>15176514</v>
      </c>
      <c r="AL8" s="253" t="s">
        <v>202</v>
      </c>
      <c r="AM8" s="259">
        <v>9115628</v>
      </c>
      <c r="AN8" s="259">
        <v>7108259</v>
      </c>
      <c r="AO8" s="259">
        <v>6476535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203</v>
      </c>
      <c r="AA9" s="259">
        <v>44583561</v>
      </c>
      <c r="AB9" s="259">
        <v>43109659</v>
      </c>
      <c r="AC9" s="259">
        <v>40489010</v>
      </c>
      <c r="AD9" s="259">
        <v>43967035</v>
      </c>
      <c r="AF9" s="253" t="s">
        <v>203</v>
      </c>
      <c r="AG9" s="259">
        <v>14348549</v>
      </c>
      <c r="AH9" s="259">
        <v>14002412</v>
      </c>
      <c r="AI9" s="259">
        <v>12145827</v>
      </c>
      <c r="AJ9" s="259">
        <v>13961403</v>
      </c>
      <c r="AL9" s="253" t="s">
        <v>203</v>
      </c>
      <c r="AM9" s="259">
        <v>7843248</v>
      </c>
      <c r="AN9" s="259">
        <v>6425079</v>
      </c>
      <c r="AO9" s="259">
        <v>6094779</v>
      </c>
      <c r="AP9" s="259">
        <v>7406116</v>
      </c>
    </row>
    <row r="10" spans="1:42" ht="1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204</v>
      </c>
      <c r="AA10" s="259">
        <v>48353601</v>
      </c>
      <c r="AB10" s="259">
        <v>44303648</v>
      </c>
      <c r="AC10" s="259">
        <v>46455313</v>
      </c>
      <c r="AD10" s="259">
        <v>45981761</v>
      </c>
      <c r="AF10" s="253" t="s">
        <v>204</v>
      </c>
      <c r="AG10" s="259">
        <v>15951378</v>
      </c>
      <c r="AH10" s="259">
        <v>14965286</v>
      </c>
      <c r="AI10" s="259">
        <v>14413642</v>
      </c>
      <c r="AJ10" s="259">
        <v>15107748</v>
      </c>
      <c r="AL10" s="253" t="s">
        <v>204</v>
      </c>
      <c r="AM10" s="259">
        <v>7398685</v>
      </c>
      <c r="AN10" s="259">
        <v>6499455</v>
      </c>
      <c r="AO10" s="259">
        <v>7109023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205</v>
      </c>
      <c r="AA11" s="259">
        <v>46400443</v>
      </c>
      <c r="AB11" s="259">
        <v>41795682</v>
      </c>
      <c r="AC11" s="259">
        <v>45471169</v>
      </c>
      <c r="AD11" s="259">
        <v>48522626</v>
      </c>
      <c r="AF11" s="253" t="s">
        <v>205</v>
      </c>
      <c r="AG11" s="259">
        <v>14553222</v>
      </c>
      <c r="AH11" s="259">
        <v>15115366</v>
      </c>
      <c r="AI11" s="259">
        <v>13408185</v>
      </c>
      <c r="AJ11" s="259">
        <v>15751949</v>
      </c>
      <c r="AL11" s="253" t="s">
        <v>205</v>
      </c>
      <c r="AM11" s="259">
        <v>6775183</v>
      </c>
      <c r="AN11" s="259">
        <v>6003312</v>
      </c>
      <c r="AO11" s="259">
        <v>7240918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206</v>
      </c>
      <c r="AA12" s="259">
        <v>51071331</v>
      </c>
      <c r="AB12" s="259">
        <v>38167109</v>
      </c>
      <c r="AC12" s="259">
        <v>45495539</v>
      </c>
      <c r="AD12" s="259">
        <v>51334993</v>
      </c>
      <c r="AF12" s="253" t="s">
        <v>206</v>
      </c>
      <c r="AG12" s="259">
        <v>17078651</v>
      </c>
      <c r="AH12" s="259">
        <v>13043138</v>
      </c>
      <c r="AI12" s="259">
        <v>14380272</v>
      </c>
      <c r="AJ12" s="259">
        <v>16007624</v>
      </c>
      <c r="AL12" s="253" t="s">
        <v>206</v>
      </c>
      <c r="AM12" s="259">
        <v>7434110</v>
      </c>
      <c r="AN12" s="259">
        <v>4900444</v>
      </c>
      <c r="AO12" s="259">
        <v>6778350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207</v>
      </c>
      <c r="AA13" s="259">
        <v>47139627</v>
      </c>
      <c r="AB13" s="259">
        <v>40233166</v>
      </c>
      <c r="AC13" s="259">
        <v>44903502</v>
      </c>
      <c r="AD13" s="259">
        <v>48228965</v>
      </c>
      <c r="AF13" s="253" t="s">
        <v>207</v>
      </c>
      <c r="AG13" s="259">
        <v>16093379</v>
      </c>
      <c r="AH13" s="259">
        <v>13043509</v>
      </c>
      <c r="AI13" s="259">
        <v>13541010</v>
      </c>
      <c r="AJ13" s="259">
        <v>15221080</v>
      </c>
      <c r="AL13" s="253" t="s">
        <v>207</v>
      </c>
      <c r="AM13" s="259">
        <v>6893378</v>
      </c>
      <c r="AN13" s="259">
        <v>5893666</v>
      </c>
      <c r="AO13" s="259">
        <v>6990004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208</v>
      </c>
      <c r="AA14" s="259">
        <v>48818378</v>
      </c>
      <c r="AB14" s="259">
        <v>42217915</v>
      </c>
      <c r="AC14" s="259">
        <v>46051657</v>
      </c>
      <c r="AD14" s="259">
        <v>48153701</v>
      </c>
      <c r="AF14" s="253" t="s">
        <v>208</v>
      </c>
      <c r="AG14" s="259">
        <v>16173719</v>
      </c>
      <c r="AH14" s="259">
        <v>13620638</v>
      </c>
      <c r="AI14" s="259">
        <v>14490452</v>
      </c>
      <c r="AJ14" s="259">
        <v>16239218</v>
      </c>
      <c r="AL14" s="253" t="s">
        <v>208</v>
      </c>
      <c r="AM14" s="259">
        <v>7261076</v>
      </c>
      <c r="AN14" s="259">
        <v>5583770</v>
      </c>
      <c r="AO14" s="259">
        <v>6913445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209</v>
      </c>
      <c r="AA15" s="259">
        <v>48198107</v>
      </c>
      <c r="AB15" s="259">
        <v>42978437</v>
      </c>
      <c r="AC15" s="259">
        <v>48800280</v>
      </c>
      <c r="AD15" s="259"/>
      <c r="AF15" s="253" t="s">
        <v>209</v>
      </c>
      <c r="AG15" s="259">
        <v>17632595</v>
      </c>
      <c r="AH15" s="259">
        <v>14001773</v>
      </c>
      <c r="AI15" s="259">
        <v>16512152</v>
      </c>
      <c r="AJ15" s="259"/>
      <c r="AL15" s="253" t="s">
        <v>209</v>
      </c>
      <c r="AM15" s="259">
        <v>7612537</v>
      </c>
      <c r="AN15" s="259">
        <v>6338903</v>
      </c>
      <c r="AO15" s="259">
        <v>8077202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210</v>
      </c>
      <c r="AA16" s="259">
        <v>46635887</v>
      </c>
      <c r="AB16" s="259">
        <v>43349327</v>
      </c>
      <c r="AC16" s="259">
        <v>45052533</v>
      </c>
      <c r="AD16" s="259"/>
      <c r="AF16" s="253" t="s">
        <v>210</v>
      </c>
      <c r="AG16" s="259">
        <v>15419568</v>
      </c>
      <c r="AH16" s="259">
        <v>13231512</v>
      </c>
      <c r="AI16" s="259">
        <v>14197332</v>
      </c>
      <c r="AJ16" s="259"/>
      <c r="AL16" s="253" t="s">
        <v>210</v>
      </c>
      <c r="AM16" s="259">
        <v>8176343</v>
      </c>
      <c r="AN16" s="259">
        <v>7349376</v>
      </c>
      <c r="AO16" s="259">
        <v>7429205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211</v>
      </c>
      <c r="AA17" s="259">
        <v>48624088</v>
      </c>
      <c r="AB17" s="259">
        <v>45985008</v>
      </c>
      <c r="AC17" s="259">
        <v>46987477</v>
      </c>
      <c r="AD17" s="259"/>
      <c r="AF17" s="253" t="s">
        <v>211</v>
      </c>
      <c r="AG17" s="259">
        <v>15747355</v>
      </c>
      <c r="AH17" s="259">
        <v>13918205</v>
      </c>
      <c r="AI17" s="259">
        <v>15124052</v>
      </c>
      <c r="AJ17" s="259"/>
      <c r="AL17" s="253" t="s">
        <v>211</v>
      </c>
      <c r="AM17" s="259">
        <v>8099276</v>
      </c>
      <c r="AN17" s="259">
        <v>7703032</v>
      </c>
      <c r="AO17" s="259">
        <v>7715340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212</v>
      </c>
      <c r="AA18" s="259">
        <v>43594127</v>
      </c>
      <c r="AB18" s="259">
        <v>43641437</v>
      </c>
      <c r="AC18" s="259">
        <v>45669918</v>
      </c>
      <c r="AD18" s="259"/>
      <c r="AF18" s="253" t="s">
        <v>212</v>
      </c>
      <c r="AG18" s="259">
        <v>13891905</v>
      </c>
      <c r="AH18" s="259">
        <v>12143165</v>
      </c>
      <c r="AI18" s="259">
        <v>14606259</v>
      </c>
      <c r="AJ18" s="259"/>
      <c r="AL18" s="253" t="s">
        <v>212</v>
      </c>
      <c r="AM18" s="259">
        <v>7088673</v>
      </c>
      <c r="AN18" s="259">
        <v>7146925</v>
      </c>
      <c r="AO18" s="259">
        <v>6799164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213</v>
      </c>
      <c r="AA19" s="259">
        <v>43965686</v>
      </c>
      <c r="AB19" s="259">
        <v>43897248</v>
      </c>
      <c r="AC19" s="259">
        <v>46519669</v>
      </c>
      <c r="AD19" s="259"/>
      <c r="AF19" s="253" t="s">
        <v>213</v>
      </c>
      <c r="AG19" s="259">
        <v>15094063</v>
      </c>
      <c r="AH19" s="259">
        <v>13745088</v>
      </c>
      <c r="AI19" s="259">
        <v>14827296</v>
      </c>
      <c r="AJ19" s="259"/>
      <c r="AL19" s="253" t="s">
        <v>213</v>
      </c>
      <c r="AM19" s="259">
        <v>6896804</v>
      </c>
      <c r="AN19" s="259">
        <v>6165562</v>
      </c>
      <c r="AO19" s="259">
        <v>7356730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59"/>
      <c r="AC20" s="259"/>
      <c r="AD20" s="259"/>
      <c r="AH20" s="259"/>
      <c r="AI20" s="259"/>
      <c r="AJ20" s="259"/>
      <c r="AN20" s="259"/>
      <c r="AO20" s="259"/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C22" s="259"/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C23" s="259"/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C24" s="259"/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C25" s="259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C26" s="259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C27" s="259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C28" s="259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C29" s="259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C30" s="259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C31" s="259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214</v>
      </c>
      <c r="AA33" s="257"/>
      <c r="AB33" s="257"/>
      <c r="AF33" s="257" t="s">
        <v>215</v>
      </c>
      <c r="AG33" s="257"/>
      <c r="AL33" s="257" t="s">
        <v>216</v>
      </c>
      <c r="AM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58">
        <v>2020</v>
      </c>
      <c r="AC34" s="258">
        <v>2021</v>
      </c>
      <c r="AD34" s="258">
        <v>2022</v>
      </c>
      <c r="AG34" s="258">
        <v>2019</v>
      </c>
      <c r="AH34" s="258">
        <v>2020</v>
      </c>
      <c r="AI34" s="258">
        <v>2021</v>
      </c>
      <c r="AJ34" s="258">
        <v>2022</v>
      </c>
      <c r="AM34" s="258">
        <v>2019</v>
      </c>
      <c r="AN34" s="258">
        <v>2020</v>
      </c>
      <c r="AO34" s="258">
        <v>2021</v>
      </c>
      <c r="AP34" s="258">
        <v>2022</v>
      </c>
    </row>
    <row r="35" spans="1:42" ht="15" customHeigh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202</v>
      </c>
      <c r="AA35" s="259">
        <v>21616722</v>
      </c>
      <c r="AB35" s="259">
        <v>21713940</v>
      </c>
      <c r="AC35" s="259">
        <v>21954468</v>
      </c>
      <c r="AD35" s="259">
        <v>22253438</v>
      </c>
      <c r="AF35" s="253" t="s">
        <v>202</v>
      </c>
      <c r="AG35" s="259">
        <v>15688961</v>
      </c>
      <c r="AH35" s="259">
        <v>15760826</v>
      </c>
      <c r="AI35" s="259">
        <v>16670260</v>
      </c>
      <c r="AJ35" s="259">
        <v>15955111</v>
      </c>
      <c r="AL35" s="253" t="s">
        <v>202</v>
      </c>
      <c r="AM35" s="259">
        <v>1426519</v>
      </c>
      <c r="AN35" s="259">
        <v>1436084</v>
      </c>
      <c r="AO35" s="259">
        <v>1487154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203</v>
      </c>
      <c r="AA36" s="259">
        <v>21387737</v>
      </c>
      <c r="AB36" s="259">
        <v>21770037</v>
      </c>
      <c r="AC36" s="259">
        <v>21414677</v>
      </c>
      <c r="AD36" s="259">
        <v>21336156</v>
      </c>
      <c r="AF36" s="253" t="s">
        <v>203</v>
      </c>
      <c r="AG36" s="259">
        <v>15273403</v>
      </c>
      <c r="AH36" s="259">
        <v>15335512</v>
      </c>
      <c r="AI36" s="259">
        <v>15530857</v>
      </c>
      <c r="AJ36" s="259">
        <v>14718939</v>
      </c>
      <c r="AL36" s="253" t="s">
        <v>203</v>
      </c>
      <c r="AM36" s="259">
        <v>1390109</v>
      </c>
      <c r="AN36" s="259">
        <v>1383390</v>
      </c>
      <c r="AO36" s="259">
        <v>1366845</v>
      </c>
      <c r="AP36" s="259">
        <v>1349473</v>
      </c>
    </row>
    <row r="37" spans="1:42" ht="15" customHeigh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204</v>
      </c>
      <c r="AA37" s="259">
        <v>23910619</v>
      </c>
      <c r="AB37" s="259">
        <v>21880853</v>
      </c>
      <c r="AC37" s="259">
        <v>23881813</v>
      </c>
      <c r="AD37" s="259">
        <v>22797540</v>
      </c>
      <c r="AF37" s="253" t="s">
        <v>204</v>
      </c>
      <c r="AG37" s="259">
        <v>16762324</v>
      </c>
      <c r="AH37" s="259">
        <v>15513384</v>
      </c>
      <c r="AI37" s="259">
        <v>16770863</v>
      </c>
      <c r="AJ37" s="259">
        <v>15576897</v>
      </c>
      <c r="AL37" s="253" t="s">
        <v>204</v>
      </c>
      <c r="AM37" s="259">
        <v>1468626</v>
      </c>
      <c r="AN37" s="259">
        <v>1346068</v>
      </c>
      <c r="AO37" s="259">
        <v>1483236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205</v>
      </c>
      <c r="AA38" s="259">
        <v>23932607</v>
      </c>
      <c r="AB38" s="259">
        <v>19851154</v>
      </c>
      <c r="AC38" s="259">
        <v>23820669</v>
      </c>
      <c r="AD38" s="259">
        <v>23589473</v>
      </c>
      <c r="AF38" s="253" t="s">
        <v>205</v>
      </c>
      <c r="AG38" s="259">
        <v>17092661</v>
      </c>
      <c r="AH38" s="259">
        <v>15415920</v>
      </c>
      <c r="AI38" s="259">
        <v>17248759</v>
      </c>
      <c r="AJ38" s="259">
        <v>16524574</v>
      </c>
      <c r="AL38" s="253" t="s">
        <v>205</v>
      </c>
      <c r="AM38" s="259">
        <v>1482835</v>
      </c>
      <c r="AN38" s="259">
        <v>1295678</v>
      </c>
      <c r="AO38" s="259">
        <v>1498199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206</v>
      </c>
      <c r="AA39" s="259">
        <v>25421795</v>
      </c>
      <c r="AB39" s="259">
        <v>19456818</v>
      </c>
      <c r="AC39" s="259">
        <v>23325659</v>
      </c>
      <c r="AD39" s="259">
        <v>25966576</v>
      </c>
      <c r="AF39" s="253" t="s">
        <v>206</v>
      </c>
      <c r="AG39" s="259">
        <v>17842847</v>
      </c>
      <c r="AH39" s="259">
        <v>14370790</v>
      </c>
      <c r="AI39" s="259">
        <v>16358886</v>
      </c>
      <c r="AJ39" s="259">
        <v>17841436</v>
      </c>
      <c r="AL39" s="253" t="s">
        <v>206</v>
      </c>
      <c r="AM39" s="259">
        <v>1569777</v>
      </c>
      <c r="AN39" s="259">
        <v>1232285</v>
      </c>
      <c r="AO39" s="259">
        <v>1434774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207</v>
      </c>
      <c r="AA40" s="259">
        <v>23125768</v>
      </c>
      <c r="AB40" s="259">
        <v>20538508</v>
      </c>
      <c r="AC40" s="259">
        <v>23428423</v>
      </c>
      <c r="AD40" s="259">
        <v>23932527</v>
      </c>
      <c r="AF40" s="253" t="s">
        <v>207</v>
      </c>
      <c r="AG40" s="259">
        <v>16406477</v>
      </c>
      <c r="AH40" s="259">
        <v>15053681</v>
      </c>
      <c r="AI40" s="259">
        <v>16563394</v>
      </c>
      <c r="AJ40" s="259">
        <v>16148010</v>
      </c>
      <c r="AL40" s="253" t="s">
        <v>207</v>
      </c>
      <c r="AM40" s="259">
        <v>1459480</v>
      </c>
      <c r="AN40" s="259">
        <v>1272315</v>
      </c>
      <c r="AO40" s="259">
        <v>1478879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208</v>
      </c>
      <c r="AA41" s="259">
        <v>24306034</v>
      </c>
      <c r="AB41" s="259">
        <v>22269168</v>
      </c>
      <c r="AC41" s="259">
        <v>23652061</v>
      </c>
      <c r="AD41" s="259">
        <v>23546583</v>
      </c>
      <c r="AF41" s="253" t="s">
        <v>208</v>
      </c>
      <c r="AG41" s="259">
        <v>17282258</v>
      </c>
      <c r="AH41" s="259">
        <v>16353888</v>
      </c>
      <c r="AI41" s="259">
        <v>17042833</v>
      </c>
      <c r="AJ41" s="259">
        <v>16416328</v>
      </c>
      <c r="AL41" s="253" t="s">
        <v>208</v>
      </c>
      <c r="AM41" s="259">
        <v>1551040</v>
      </c>
      <c r="AN41" s="259">
        <v>1405762</v>
      </c>
      <c r="AO41" s="259">
        <v>1554049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209</v>
      </c>
      <c r="AA42" s="259">
        <v>21902550</v>
      </c>
      <c r="AB42" s="259">
        <v>21829983</v>
      </c>
      <c r="AC42" s="259">
        <v>23119760</v>
      </c>
      <c r="AD42" s="259"/>
      <c r="AF42" s="253" t="s">
        <v>209</v>
      </c>
      <c r="AG42" s="259">
        <v>16173912</v>
      </c>
      <c r="AH42" s="259">
        <v>16721585</v>
      </c>
      <c r="AI42" s="259">
        <v>16886911</v>
      </c>
      <c r="AJ42" s="259"/>
      <c r="AL42" s="253" t="s">
        <v>209</v>
      </c>
      <c r="AM42" s="259">
        <v>1468306</v>
      </c>
      <c r="AN42" s="259">
        <v>1449810</v>
      </c>
      <c r="AO42" s="259">
        <v>1522958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210</v>
      </c>
      <c r="AA43" s="259">
        <v>21969911</v>
      </c>
      <c r="AB43" s="259">
        <v>21967773</v>
      </c>
      <c r="AC43" s="259">
        <v>22394269</v>
      </c>
      <c r="AD43" s="259"/>
      <c r="AF43" s="253" t="s">
        <v>210</v>
      </c>
      <c r="AG43" s="259">
        <v>15730480</v>
      </c>
      <c r="AH43" s="259">
        <v>16527782</v>
      </c>
      <c r="AI43" s="259">
        <v>15999030</v>
      </c>
      <c r="AJ43" s="259"/>
      <c r="AL43" s="253" t="s">
        <v>210</v>
      </c>
      <c r="AM43" s="259">
        <v>1426564</v>
      </c>
      <c r="AN43" s="259">
        <v>1425631</v>
      </c>
      <c r="AO43" s="259">
        <v>1468002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211</v>
      </c>
      <c r="AA44" s="259">
        <v>23848860</v>
      </c>
      <c r="AB44" s="259">
        <v>23542586</v>
      </c>
      <c r="AC44" s="259">
        <v>23042069</v>
      </c>
      <c r="AD44" s="259"/>
      <c r="AF44" s="253" t="s">
        <v>211</v>
      </c>
      <c r="AG44" s="259">
        <v>16909291</v>
      </c>
      <c r="AH44" s="259">
        <v>17663441</v>
      </c>
      <c r="AI44" s="259">
        <v>16285920</v>
      </c>
      <c r="AJ44" s="259"/>
      <c r="AL44" s="253" t="s">
        <v>211</v>
      </c>
      <c r="AM44" s="259">
        <v>1531356</v>
      </c>
      <c r="AN44" s="259">
        <v>1533480</v>
      </c>
      <c r="AO44" s="259">
        <v>1458303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212</v>
      </c>
      <c r="AA45" s="259">
        <v>21694089</v>
      </c>
      <c r="AB45" s="259">
        <v>23498333</v>
      </c>
      <c r="AC45" s="259">
        <v>23050267</v>
      </c>
      <c r="AD45" s="259"/>
      <c r="AF45" s="253" t="s">
        <v>212</v>
      </c>
      <c r="AG45" s="259">
        <v>15188037</v>
      </c>
      <c r="AH45" s="259">
        <v>17495635</v>
      </c>
      <c r="AI45" s="259">
        <v>16197439</v>
      </c>
      <c r="AJ45" s="259"/>
      <c r="AL45" s="253" t="s">
        <v>212</v>
      </c>
      <c r="AM45" s="259">
        <v>1355608</v>
      </c>
      <c r="AN45" s="259">
        <v>1493039</v>
      </c>
      <c r="AO45" s="259">
        <v>1476539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213</v>
      </c>
      <c r="AA46" s="259">
        <v>20944890</v>
      </c>
      <c r="AB46" s="259">
        <v>23129018</v>
      </c>
      <c r="AC46" s="259">
        <v>23101926</v>
      </c>
      <c r="AD46" s="259"/>
      <c r="AF46" s="253" t="s">
        <v>213</v>
      </c>
      <c r="AG46" s="259">
        <v>15091336</v>
      </c>
      <c r="AH46" s="259">
        <v>17404768</v>
      </c>
      <c r="AI46" s="259">
        <v>16403302</v>
      </c>
      <c r="AJ46" s="259"/>
      <c r="AL46" s="253" t="s">
        <v>213</v>
      </c>
      <c r="AM46" s="259">
        <v>1342806</v>
      </c>
      <c r="AN46" s="259">
        <v>1495290</v>
      </c>
      <c r="AO46" s="259">
        <v>1479590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59"/>
      <c r="AC47" s="259"/>
      <c r="AD47" s="259"/>
      <c r="AH47" s="259"/>
      <c r="AI47" s="259"/>
      <c r="AJ47" s="259"/>
      <c r="AN47" s="259"/>
      <c r="AO47" s="259"/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</row>
    <row r="49" spans="1:27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</row>
    <row r="50" spans="1:27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</row>
    <row r="51" spans="1:27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</row>
    <row r="52" spans="1:27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</row>
    <row r="53" spans="1:27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</row>
    <row r="54" spans="1:27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</row>
    <row r="55" spans="1:27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</row>
    <row r="56" spans="1:27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</row>
    <row r="57" spans="1:27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</row>
    <row r="58" spans="1:27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</row>
    <row r="59" spans="1:27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27" ht="15" customHeight="1">
      <c r="B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Z60" s="259"/>
      <c r="AA60" s="259"/>
    </row>
    <row r="61" spans="1:27" ht="15" customHeight="1">
      <c r="B61" s="133"/>
      <c r="H61" s="16"/>
      <c r="I61" s="17"/>
      <c r="J61" s="16"/>
      <c r="K61" s="16"/>
      <c r="L61" s="17"/>
      <c r="M61" s="17"/>
      <c r="N61" s="16"/>
      <c r="O61" s="16"/>
      <c r="P61" s="17"/>
      <c r="Q61" s="24"/>
      <c r="Z61" s="259"/>
      <c r="AA61" s="259"/>
    </row>
    <row r="62" spans="1:27" ht="15" customHeight="1">
      <c r="B62" s="133"/>
      <c r="H62"/>
      <c r="I62"/>
      <c r="J62" s="17"/>
      <c r="K62" s="17"/>
      <c r="L62" s="17"/>
      <c r="M62"/>
      <c r="N62" s="17"/>
      <c r="O62" s="17"/>
      <c r="P62" s="17"/>
      <c r="Q62" s="17"/>
      <c r="Z62" s="259"/>
      <c r="AA62" s="259"/>
    </row>
    <row r="63" spans="1:27" ht="15" customHeight="1">
      <c r="B63" s="133"/>
      <c r="H63"/>
      <c r="I63"/>
      <c r="J63" s="133"/>
      <c r="K63" s="133"/>
      <c r="L63" s="133"/>
      <c r="M63"/>
      <c r="N63" s="133"/>
      <c r="O63" s="133"/>
      <c r="P63" s="133"/>
      <c r="Q63" s="133"/>
      <c r="Z63" s="259"/>
      <c r="AA63" s="259"/>
    </row>
    <row r="64" spans="1:27" ht="15" customHeight="1">
      <c r="B64" s="133"/>
      <c r="C64" s="133"/>
      <c r="D64" s="133"/>
      <c r="E64" s="133"/>
      <c r="F64" s="133"/>
      <c r="G64" s="133"/>
      <c r="H64"/>
      <c r="I64" s="133"/>
      <c r="J64" s="133"/>
      <c r="K64" s="133"/>
      <c r="L64" s="133"/>
      <c r="M64" s="133"/>
      <c r="N64" s="133"/>
      <c r="O64" s="133"/>
      <c r="P64" s="133"/>
      <c r="Q64" s="133"/>
      <c r="Z64" s="259"/>
      <c r="AA64" s="259"/>
    </row>
    <row r="65" spans="2:27" ht="15" customHeight="1"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Z65" s="259"/>
      <c r="AA65" s="259"/>
    </row>
    <row r="66" spans="2:27" ht="15" customHeight="1">
      <c r="B66" s="133"/>
      <c r="C66" s="17"/>
      <c r="D66" s="16"/>
      <c r="E66" s="16"/>
      <c r="F66" s="17"/>
      <c r="G66" s="24"/>
      <c r="H66" s="16"/>
      <c r="I66" s="17"/>
      <c r="J66" s="16"/>
      <c r="K66" s="16"/>
      <c r="L66" s="17"/>
      <c r="M66" s="17"/>
      <c r="N66" s="16"/>
      <c r="O66" s="16"/>
      <c r="P66" s="17"/>
      <c r="Q66" s="24"/>
    </row>
    <row r="67" spans="2:27" ht="15" customHeight="1">
      <c r="B67" s="133"/>
      <c r="C67"/>
      <c r="D67" s="17"/>
      <c r="E67" s="17"/>
      <c r="F67" s="17"/>
      <c r="G67" s="17"/>
      <c r="H67"/>
      <c r="I67"/>
      <c r="J67" s="17"/>
      <c r="K67" s="17"/>
      <c r="L67" s="17"/>
      <c r="M67"/>
      <c r="N67" s="17"/>
      <c r="O67" s="17"/>
      <c r="P67" s="17"/>
      <c r="Q67" s="17"/>
    </row>
    <row r="68" spans="2:27" ht="15" customHeight="1">
      <c r="B68" s="133"/>
      <c r="C68"/>
      <c r="D68" s="133"/>
      <c r="E68" s="133"/>
      <c r="F68" s="133"/>
      <c r="G68" s="133"/>
      <c r="H68"/>
      <c r="I68"/>
      <c r="J68" s="133"/>
      <c r="K68" s="133"/>
      <c r="L68" s="133"/>
      <c r="M68"/>
      <c r="N68" s="133"/>
      <c r="O68" s="133"/>
      <c r="P68" s="133"/>
      <c r="Q68" s="133"/>
    </row>
  </sheetData>
  <pageMargins left="0.63" right="0.25" top="0.47" bottom="0.19" header="0.3" footer="0.15"/>
  <pageSetup paperSize="9" scale="54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137877-BED2-461A-891B-FF2FC90B56F0}">
  <sheetPr>
    <pageSetUpPr fitToPage="1"/>
  </sheetPr>
  <dimension ref="A1:AQ59"/>
  <sheetViews>
    <sheetView showGridLines="0" zoomScale="70" zoomScaleNormal="70" workbookViewId="0"/>
  </sheetViews>
  <sheetFormatPr baseColWidth="10" defaultColWidth="11.42578125" defaultRowHeight="15" customHeight="1"/>
  <cols>
    <col min="1" max="1" width="3.7109375" style="247" customWidth="1"/>
    <col min="2" max="8" width="11.5703125" style="247" customWidth="1"/>
    <col min="9" max="9" width="3.7109375" style="247" customWidth="1"/>
    <col min="10" max="16" width="11.5703125" style="247" customWidth="1"/>
    <col min="17" max="17" width="3.7109375" style="247" customWidth="1"/>
    <col min="18" max="25" width="11.5703125" style="247" customWidth="1"/>
    <col min="26" max="27" width="12.85546875" style="263" customWidth="1"/>
    <col min="28" max="29" width="12.85546875" style="264" customWidth="1"/>
    <col min="30" max="31" width="12.85546875" style="263" customWidth="1"/>
    <col min="32" max="33" width="12.85546875" style="264" customWidth="1"/>
    <col min="34" max="35" width="12.85546875" style="263" customWidth="1"/>
    <col min="36" max="37" width="12.85546875" style="264" customWidth="1"/>
    <col min="38" max="43" width="12.85546875" style="263" customWidth="1"/>
    <col min="44" max="63" width="12.85546875" style="247" customWidth="1"/>
    <col min="64" max="16384" width="11.42578125" style="247"/>
  </cols>
  <sheetData>
    <row r="1" spans="1:39" ht="26.25">
      <c r="B1" s="251" t="s">
        <v>217</v>
      </c>
      <c r="C1" s="260"/>
      <c r="D1" s="260"/>
      <c r="E1" s="260"/>
      <c r="F1" s="260"/>
      <c r="G1" s="260"/>
      <c r="H1" s="260"/>
      <c r="I1" s="260"/>
      <c r="J1" s="260"/>
      <c r="K1" s="260"/>
      <c r="T1" s="261"/>
      <c r="U1" s="261"/>
      <c r="V1" s="261"/>
      <c r="W1" s="261"/>
      <c r="X1" s="261"/>
      <c r="Y1" s="261"/>
      <c r="Z1" s="262" t="s">
        <v>218</v>
      </c>
    </row>
    <row r="2" spans="1:39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2" t="s">
        <v>219</v>
      </c>
    </row>
    <row r="3" spans="1:39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2" t="s">
        <v>220</v>
      </c>
    </row>
    <row r="4" spans="1:39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2" t="s">
        <v>221</v>
      </c>
    </row>
    <row r="5" spans="1:39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AE5" s="266"/>
    </row>
    <row r="6" spans="1:39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172</v>
      </c>
      <c r="Y6" s="261"/>
      <c r="Z6" s="266" t="s">
        <v>199</v>
      </c>
      <c r="AA6" s="264"/>
      <c r="AC6" s="263"/>
      <c r="AD6" s="266" t="s">
        <v>200</v>
      </c>
      <c r="AE6" s="264"/>
      <c r="AG6" s="263"/>
      <c r="AH6" s="266" t="s">
        <v>201</v>
      </c>
      <c r="AI6" s="264"/>
      <c r="AK6" s="263"/>
    </row>
    <row r="7" spans="1:39" ht="15" customHeight="1" thickBo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AA7" s="267">
        <v>2021</v>
      </c>
      <c r="AB7" s="267">
        <v>2022</v>
      </c>
      <c r="AC7" s="263"/>
      <c r="AE7" s="267">
        <v>2021</v>
      </c>
      <c r="AF7" s="267">
        <v>2022</v>
      </c>
      <c r="AG7" s="263"/>
      <c r="AI7" s="267">
        <v>2021</v>
      </c>
      <c r="AJ7" s="267">
        <v>2022</v>
      </c>
      <c r="AK7" s="263"/>
    </row>
    <row r="8" spans="1:39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Z8" s="263" t="s">
        <v>202</v>
      </c>
      <c r="AA8" s="264">
        <v>-7.2201224602575137E-2</v>
      </c>
      <c r="AB8" s="264">
        <v>0.10032763489485419</v>
      </c>
      <c r="AC8" s="263"/>
      <c r="AD8" s="263" t="s">
        <v>202</v>
      </c>
      <c r="AE8" s="264">
        <v>-0.17792630991703062</v>
      </c>
      <c r="AF8" s="264">
        <v>0.14856750269498575</v>
      </c>
      <c r="AG8" s="263"/>
      <c r="AH8" s="263" t="s">
        <v>202</v>
      </c>
      <c r="AI8" s="264">
        <v>-8.8871832047763069E-2</v>
      </c>
      <c r="AJ8" s="264">
        <v>0.26391040888376266</v>
      </c>
      <c r="AK8" s="263"/>
      <c r="AL8" s="268" t="s">
        <v>222</v>
      </c>
      <c r="AM8" s="269">
        <v>2022</v>
      </c>
    </row>
    <row r="9" spans="1:39" ht="15" customHeight="1" thickBo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63" t="s">
        <v>203</v>
      </c>
      <c r="AA9" s="264">
        <v>-6.6668414505015788E-2</v>
      </c>
      <c r="AB9" s="264">
        <v>9.3288286965419326E-2</v>
      </c>
      <c r="AC9" s="263"/>
      <c r="AD9" s="263" t="s">
        <v>203</v>
      </c>
      <c r="AE9" s="264">
        <v>-0.15681915443965877</v>
      </c>
      <c r="AF9" s="264">
        <v>0.14900524483073341</v>
      </c>
      <c r="AG9" s="263"/>
      <c r="AH9" s="263" t="s">
        <v>203</v>
      </c>
      <c r="AI9" s="264">
        <v>-7.108549272914047E-2</v>
      </c>
      <c r="AJ9" s="264">
        <v>0.24027416704411322</v>
      </c>
      <c r="AK9" s="263"/>
      <c r="AL9" s="270" t="s">
        <v>223</v>
      </c>
      <c r="AM9" s="271">
        <v>2021</v>
      </c>
    </row>
    <row r="10" spans="1:39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63" t="s">
        <v>204</v>
      </c>
      <c r="AA10" s="264">
        <v>-2.8344070185333834E-2</v>
      </c>
      <c r="AB10" s="264">
        <v>5.6148488778304542E-2</v>
      </c>
      <c r="AC10" s="263"/>
      <c r="AD10" s="263" t="s">
        <v>204</v>
      </c>
      <c r="AE10" s="264">
        <v>-0.11696213495499108</v>
      </c>
      <c r="AF10" s="264">
        <v>0.11245768695199644</v>
      </c>
      <c r="AG10" s="263"/>
      <c r="AH10" s="263" t="s">
        <v>204</v>
      </c>
      <c r="AI10" s="264">
        <v>-1.7593952076477848E-2</v>
      </c>
      <c r="AJ10" s="264">
        <v>0.1387519431196732</v>
      </c>
      <c r="AK10" s="263"/>
    </row>
    <row r="11" spans="1:39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63" t="s">
        <v>205</v>
      </c>
      <c r="AA11" s="264">
        <v>-5.7325572809745044E-4</v>
      </c>
      <c r="AB11" s="264">
        <v>5.8997513498875519E-2</v>
      </c>
      <c r="AC11" s="263"/>
      <c r="AD11" s="263" t="s">
        <v>205</v>
      </c>
      <c r="AE11" s="264">
        <v>-0.11595235834858542</v>
      </c>
      <c r="AF11" s="264">
        <v>0.13223409586123908</v>
      </c>
      <c r="AG11" s="263"/>
      <c r="AH11" s="263" t="s">
        <v>205</v>
      </c>
      <c r="AI11" s="264">
        <v>3.3997020675711698E-2</v>
      </c>
      <c r="AJ11" s="264">
        <v>0.12524430974707529</v>
      </c>
      <c r="AK11" s="263"/>
    </row>
    <row r="12" spans="1:39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63" t="s">
        <v>206</v>
      </c>
      <c r="AA12" s="264">
        <v>3.390670658299328E-2</v>
      </c>
      <c r="AB12" s="264">
        <v>7.3313610554215536E-2</v>
      </c>
      <c r="AC12" s="263"/>
      <c r="AD12" s="263" t="s">
        <v>206</v>
      </c>
      <c r="AE12" s="264">
        <v>-7.7024265100422581E-2</v>
      </c>
      <c r="AF12" s="264">
        <v>0.12498097655058843</v>
      </c>
      <c r="AG12" s="263"/>
      <c r="AH12" s="263" t="s">
        <v>206</v>
      </c>
      <c r="AI12" s="264">
        <v>8.9313646457463564E-2</v>
      </c>
      <c r="AJ12" s="264">
        <v>0.13890323046813166</v>
      </c>
      <c r="AK12" s="263"/>
    </row>
    <row r="13" spans="1:39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63" t="s">
        <v>207</v>
      </c>
      <c r="AA13" s="264">
        <v>4.6953426504110073E-2</v>
      </c>
      <c r="AB13" s="264">
        <v>7.3439596797486642E-2</v>
      </c>
      <c r="AC13" s="263"/>
      <c r="AD13" s="263" t="s">
        <v>207</v>
      </c>
      <c r="AE13" s="264">
        <v>-5.9606414433635138E-2</v>
      </c>
      <c r="AF13" s="264">
        <v>0.12482933296494295</v>
      </c>
      <c r="AG13" s="263"/>
      <c r="AH13" s="263" t="s">
        <v>207</v>
      </c>
      <c r="AI13" s="264">
        <v>0.1047887990879228</v>
      </c>
      <c r="AJ13" s="264">
        <v>0.1370323317680443</v>
      </c>
      <c r="AK13" s="263"/>
    </row>
    <row r="14" spans="1:39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63" t="s">
        <v>208</v>
      </c>
      <c r="AA14" s="264">
        <v>5.321626473091072E-2</v>
      </c>
      <c r="AB14" s="264">
        <v>6.9328686383827859E-2</v>
      </c>
      <c r="AC14" s="263"/>
      <c r="AD14" s="263" t="s">
        <v>208</v>
      </c>
      <c r="AE14" s="264">
        <v>-4.2766537305600705E-2</v>
      </c>
      <c r="AF14" s="264">
        <v>0.12420096505996853</v>
      </c>
      <c r="AG14" s="263"/>
      <c r="AH14" s="263" t="s">
        <v>208</v>
      </c>
      <c r="AI14" s="264">
        <v>0.12234334972297461</v>
      </c>
      <c r="AJ14" s="264">
        <v>0.12142355404340237</v>
      </c>
      <c r="AK14" s="263"/>
    </row>
    <row r="15" spans="1:39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63" t="s">
        <v>209</v>
      </c>
      <c r="AA15" s="264">
        <v>6.3655221527360764E-2</v>
      </c>
      <c r="AC15" s="263"/>
      <c r="AD15" s="263" t="s">
        <v>209</v>
      </c>
      <c r="AE15" s="264">
        <v>-1.5460735481822497E-2</v>
      </c>
      <c r="AG15" s="263"/>
      <c r="AH15" s="263" t="s">
        <v>209</v>
      </c>
      <c r="AI15" s="264">
        <v>0.14209143876768907</v>
      </c>
      <c r="AK15" s="263"/>
    </row>
    <row r="16" spans="1:39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3" t="s">
        <v>210</v>
      </c>
      <c r="AA16" s="264">
        <v>6.0889961969038495E-2</v>
      </c>
      <c r="AC16" s="263"/>
      <c r="AD16" s="263" t="s">
        <v>210</v>
      </c>
      <c r="AE16" s="264">
        <v>-6.2521025784393206E-3</v>
      </c>
      <c r="AG16" s="263"/>
      <c r="AH16" s="263" t="s">
        <v>210</v>
      </c>
      <c r="AI16" s="264">
        <v>0.12490043182571028</v>
      </c>
      <c r="AK16" s="263"/>
    </row>
    <row r="17" spans="1:37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3" t="s">
        <v>211</v>
      </c>
      <c r="AA17" s="264">
        <v>5.6689476150910849E-2</v>
      </c>
      <c r="AC17" s="263"/>
      <c r="AD17" s="263" t="s">
        <v>211</v>
      </c>
      <c r="AE17" s="264">
        <v>2.9161693914144847E-3</v>
      </c>
      <c r="AG17" s="263"/>
      <c r="AH17" s="263" t="s">
        <v>211</v>
      </c>
      <c r="AI17" s="264">
        <v>0.11001445710713412</v>
      </c>
      <c r="AK17" s="263"/>
    </row>
    <row r="18" spans="1:37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3" t="s">
        <v>212</v>
      </c>
      <c r="AA18" s="264">
        <v>5.5744720786396015E-2</v>
      </c>
      <c r="AC18" s="263"/>
      <c r="AD18" s="263" t="s">
        <v>212</v>
      </c>
      <c r="AE18" s="264">
        <v>1.8766975941681495E-2</v>
      </c>
      <c r="AG18" s="263"/>
      <c r="AH18" s="263" t="s">
        <v>212</v>
      </c>
      <c r="AI18" s="264">
        <v>9.4031503256254603E-2</v>
      </c>
      <c r="AK18" s="263"/>
    </row>
    <row r="19" spans="1:37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3" t="s">
        <v>213</v>
      </c>
      <c r="AA19" s="264">
        <v>5.608495042650645E-2</v>
      </c>
      <c r="AC19" s="263"/>
      <c r="AD19" s="263" t="s">
        <v>213</v>
      </c>
      <c r="AE19" s="264">
        <v>2.3705487428082678E-2</v>
      </c>
      <c r="AG19" s="263"/>
      <c r="AH19" s="263" t="s">
        <v>213</v>
      </c>
      <c r="AI19" s="264">
        <v>0.10195977755221521</v>
      </c>
      <c r="AK19" s="263"/>
    </row>
    <row r="20" spans="1:37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AA20" s="264"/>
      <c r="AC20" s="263"/>
      <c r="AE20" s="264"/>
      <c r="AG20" s="263"/>
      <c r="AI20" s="264"/>
      <c r="AK20" s="263"/>
    </row>
    <row r="21" spans="1:37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AA21" s="264"/>
      <c r="AC21" s="263"/>
      <c r="AE21" s="264"/>
      <c r="AG21" s="263"/>
      <c r="AI21" s="264"/>
      <c r="AK21" s="263"/>
    </row>
    <row r="22" spans="1:37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AA22" s="264"/>
      <c r="AC22" s="263"/>
      <c r="AE22" s="264"/>
      <c r="AG22" s="263"/>
      <c r="AI22" s="264"/>
      <c r="AK22" s="263"/>
    </row>
    <row r="23" spans="1:37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AA23" s="264"/>
      <c r="AC23" s="263"/>
      <c r="AE23" s="264"/>
      <c r="AG23" s="263"/>
      <c r="AI23" s="264"/>
      <c r="AK23" s="263"/>
    </row>
    <row r="24" spans="1:37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AA24" s="264"/>
      <c r="AC24" s="263"/>
      <c r="AE24" s="264"/>
      <c r="AG24" s="263"/>
      <c r="AI24" s="264"/>
      <c r="AK24" s="263"/>
    </row>
    <row r="25" spans="1:37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AA25" s="264"/>
      <c r="AC25" s="263"/>
      <c r="AE25" s="264"/>
      <c r="AG25" s="263"/>
      <c r="AI25" s="264"/>
      <c r="AK25" s="263"/>
    </row>
    <row r="26" spans="1:37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  <c r="AA26" s="264"/>
      <c r="AC26" s="263"/>
      <c r="AE26" s="264"/>
      <c r="AG26" s="263"/>
      <c r="AI26" s="264"/>
      <c r="AK26" s="263"/>
    </row>
    <row r="27" spans="1:37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  <c r="AA27" s="264"/>
      <c r="AC27" s="263"/>
      <c r="AE27" s="264"/>
      <c r="AG27" s="263"/>
      <c r="AI27" s="264"/>
      <c r="AK27" s="263"/>
    </row>
    <row r="28" spans="1:37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AA28" s="264"/>
      <c r="AC28" s="263"/>
      <c r="AE28" s="264"/>
      <c r="AG28" s="263"/>
      <c r="AI28" s="264"/>
      <c r="AK28" s="263"/>
    </row>
    <row r="29" spans="1:37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  <c r="AA29" s="264"/>
      <c r="AC29" s="263"/>
      <c r="AE29" s="264"/>
      <c r="AG29" s="263"/>
      <c r="AI29" s="264"/>
      <c r="AK29" s="263"/>
    </row>
    <row r="30" spans="1:37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  <c r="AA30" s="264"/>
      <c r="AC30" s="263"/>
      <c r="AE30" s="264"/>
      <c r="AG30" s="263"/>
      <c r="AI30" s="264"/>
      <c r="AK30" s="263"/>
    </row>
    <row r="31" spans="1:37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  <c r="AA31" s="264"/>
      <c r="AC31" s="263"/>
      <c r="AE31" s="264"/>
      <c r="AG31" s="263"/>
      <c r="AI31" s="264"/>
      <c r="AK31" s="263"/>
    </row>
    <row r="32" spans="1:37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  <c r="AA32" s="264"/>
      <c r="AC32" s="263"/>
      <c r="AE32" s="264"/>
      <c r="AG32" s="263"/>
      <c r="AI32" s="264"/>
      <c r="AK32" s="263"/>
    </row>
    <row r="33" spans="1:39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  <c r="Z33" s="266" t="s">
        <v>214</v>
      </c>
      <c r="AA33" s="264"/>
      <c r="AC33" s="263"/>
      <c r="AD33" s="266" t="s">
        <v>215</v>
      </c>
      <c r="AE33" s="264"/>
      <c r="AG33" s="263"/>
      <c r="AH33" s="266" t="s">
        <v>216</v>
      </c>
      <c r="AI33" s="264"/>
      <c r="AK33" s="263"/>
    </row>
    <row r="34" spans="1:39" ht="15" customHeight="1" thickBo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AA34" s="267">
        <v>2021</v>
      </c>
      <c r="AB34" s="267">
        <v>2022</v>
      </c>
      <c r="AC34" s="263"/>
      <c r="AE34" s="267">
        <v>2021</v>
      </c>
      <c r="AF34" s="267">
        <v>2022</v>
      </c>
      <c r="AG34" s="263"/>
      <c r="AI34" s="267">
        <v>2021</v>
      </c>
      <c r="AJ34" s="267">
        <v>2022</v>
      </c>
      <c r="AK34" s="263"/>
    </row>
    <row r="35" spans="1:39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  <c r="Z35" s="263" t="s">
        <v>202</v>
      </c>
      <c r="AA35" s="264">
        <v>1.107712372789095E-2</v>
      </c>
      <c r="AB35" s="264">
        <v>1.3617729202092192E-2</v>
      </c>
      <c r="AC35" s="263"/>
      <c r="AD35" s="263" t="s">
        <v>202</v>
      </c>
      <c r="AE35" s="264">
        <v>5.7702178807125935E-2</v>
      </c>
      <c r="AF35" s="264">
        <v>-4.2899690826657774E-2</v>
      </c>
      <c r="AG35" s="263"/>
      <c r="AH35" s="263" t="s">
        <v>202</v>
      </c>
      <c r="AI35" s="264">
        <v>3.5561986624737897E-2</v>
      </c>
      <c r="AJ35" s="264">
        <v>-1.7596698122723069E-2</v>
      </c>
      <c r="AK35" s="263"/>
      <c r="AL35" s="268" t="s">
        <v>224</v>
      </c>
      <c r="AM35" s="269">
        <v>2022</v>
      </c>
    </row>
    <row r="36" spans="1:39" ht="15" customHeight="1" thickBo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63" t="s">
        <v>203</v>
      </c>
      <c r="AA36" s="264">
        <v>-2.6407888128539979E-3</v>
      </c>
      <c r="AB36" s="264">
        <v>5.0830838375992473E-3</v>
      </c>
      <c r="AC36" s="263"/>
      <c r="AD36" s="263" t="s">
        <v>203</v>
      </c>
      <c r="AE36" s="264">
        <v>3.552762386362019E-2</v>
      </c>
      <c r="AF36" s="264">
        <v>-4.7422795923507836E-2</v>
      </c>
      <c r="AG36" s="263"/>
      <c r="AH36" s="263" t="s">
        <v>203</v>
      </c>
      <c r="AI36" s="264">
        <v>1.2245191833654018E-2</v>
      </c>
      <c r="AJ36" s="264">
        <v>-1.5256137090447481E-2</v>
      </c>
      <c r="AK36" s="263"/>
      <c r="AL36" s="270" t="s">
        <v>225</v>
      </c>
      <c r="AM36" s="271">
        <v>2021</v>
      </c>
    </row>
    <row r="37" spans="1:39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63" t="s">
        <v>204</v>
      </c>
      <c r="AA37" s="264">
        <v>2.8855395171990778E-2</v>
      </c>
      <c r="AB37" s="264">
        <v>-1.284478356427286E-2</v>
      </c>
      <c r="AC37" s="263"/>
      <c r="AD37" s="263" t="s">
        <v>204</v>
      </c>
      <c r="AE37" s="264">
        <v>5.0681658217141885E-2</v>
      </c>
      <c r="AF37" s="264">
        <v>-5.55630587123494E-2</v>
      </c>
      <c r="AG37" s="263"/>
      <c r="AH37" s="263" t="s">
        <v>204</v>
      </c>
      <c r="AI37" s="264">
        <v>4.1217445412865886E-2</v>
      </c>
      <c r="AJ37" s="264">
        <v>-3.2306988207925116E-2</v>
      </c>
      <c r="AK37" s="263"/>
    </row>
    <row r="38" spans="1:39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63" t="s">
        <v>205</v>
      </c>
      <c r="AA38" s="264">
        <v>6.8715312845533699E-2</v>
      </c>
      <c r="AB38" s="264">
        <v>-1.2023722822037683E-2</v>
      </c>
      <c r="AC38" s="263"/>
      <c r="AD38" s="263" t="s">
        <v>205</v>
      </c>
      <c r="AE38" s="264">
        <v>6.7634882360427612E-2</v>
      </c>
      <c r="AF38" s="264">
        <v>-5.2026269293068451E-2</v>
      </c>
      <c r="AG38" s="263"/>
      <c r="AH38" s="263" t="s">
        <v>205</v>
      </c>
      <c r="AI38" s="264">
        <v>6.8522051849220555E-2</v>
      </c>
      <c r="AJ38" s="264">
        <v>-2.7999117117938396E-2</v>
      </c>
      <c r="AK38" s="263"/>
    </row>
    <row r="39" spans="1:39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63" t="s">
        <v>206</v>
      </c>
      <c r="AA39" s="264">
        <v>9.2903636992539868E-2</v>
      </c>
      <c r="AB39" s="264">
        <v>1.3513406253361638E-2</v>
      </c>
      <c r="AC39" s="263"/>
      <c r="AD39" s="263" t="s">
        <v>206</v>
      </c>
      <c r="AE39" s="264">
        <v>8.0935625370566977E-2</v>
      </c>
      <c r="AF39" s="264">
        <v>-2.376697641821451E-2</v>
      </c>
      <c r="AG39" s="263"/>
      <c r="AH39" s="263" t="s">
        <v>206</v>
      </c>
      <c r="AI39" s="264">
        <v>8.6158597028014441E-2</v>
      </c>
      <c r="AJ39" s="264">
        <v>8.4440500189259633E-4</v>
      </c>
      <c r="AK39" s="263"/>
    </row>
    <row r="40" spans="1:39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63" t="s">
        <v>207</v>
      </c>
      <c r="AA40" s="264">
        <v>0.10074488478716503</v>
      </c>
      <c r="AB40" s="264">
        <v>1.4873865078394033E-2</v>
      </c>
      <c r="AC40" s="263"/>
      <c r="AD40" s="263" t="s">
        <v>207</v>
      </c>
      <c r="AE40" s="264">
        <v>8.4121339467344292E-2</v>
      </c>
      <c r="AF40" s="264">
        <v>-2.3986076114950662E-2</v>
      </c>
      <c r="AG40" s="263"/>
      <c r="AH40" s="263" t="s">
        <v>207</v>
      </c>
      <c r="AI40" s="264">
        <v>9.8328483445521045E-2</v>
      </c>
      <c r="AJ40" s="264">
        <v>2.2550924456453457E-4</v>
      </c>
      <c r="AK40" s="263"/>
    </row>
    <row r="41" spans="1:39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63" t="s">
        <v>208</v>
      </c>
      <c r="AA41" s="264">
        <v>9.4909456423107053E-2</v>
      </c>
      <c r="AB41" s="264">
        <v>1.2042047645319798E-2</v>
      </c>
      <c r="AC41" s="263"/>
      <c r="AD41" s="263" t="s">
        <v>208</v>
      </c>
      <c r="AE41" s="264">
        <v>7.7750834127204627E-2</v>
      </c>
      <c r="AF41" s="264">
        <v>-2.5859921395592948E-2</v>
      </c>
      <c r="AG41" s="263"/>
      <c r="AH41" s="263" t="s">
        <v>208</v>
      </c>
      <c r="AI41" s="264">
        <v>9.940200064407477E-2</v>
      </c>
      <c r="AJ41" s="264">
        <v>-3.2136817372885674E-3</v>
      </c>
      <c r="AK41" s="263"/>
    </row>
    <row r="42" spans="1:39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63" t="s">
        <v>209</v>
      </c>
      <c r="AA42" s="264">
        <v>9.0290162283593392E-2</v>
      </c>
      <c r="AC42" s="263"/>
      <c r="AD42" s="263" t="s">
        <v>209</v>
      </c>
      <c r="AE42" s="264">
        <v>6.8637918315036045E-2</v>
      </c>
      <c r="AG42" s="263"/>
      <c r="AH42" s="263" t="s">
        <v>209</v>
      </c>
      <c r="AI42" s="264">
        <v>9.2844062944951983E-2</v>
      </c>
      <c r="AK42" s="263"/>
    </row>
    <row r="43" spans="1:39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63" t="s">
        <v>210</v>
      </c>
      <c r="AA43" s="264">
        <v>8.2150303625241602E-2</v>
      </c>
      <c r="AC43" s="263"/>
      <c r="AD43" s="263" t="s">
        <v>210</v>
      </c>
      <c r="AE43" s="264">
        <v>5.6846746119525449E-2</v>
      </c>
      <c r="AG43" s="263"/>
      <c r="AH43" s="263" t="s">
        <v>210</v>
      </c>
      <c r="AI43" s="264">
        <v>8.5496124241785196E-2</v>
      </c>
      <c r="AK43" s="263"/>
    </row>
    <row r="44" spans="1:39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63" t="s">
        <v>211</v>
      </c>
      <c r="AA44" s="264">
        <v>7.0817381667195894E-2</v>
      </c>
      <c r="AC44" s="263"/>
      <c r="AD44" s="263" t="s">
        <v>211</v>
      </c>
      <c r="AE44" s="264">
        <v>4.1841214184188825E-2</v>
      </c>
      <c r="AG44" s="263"/>
      <c r="AH44" s="263" t="s">
        <v>211</v>
      </c>
      <c r="AI44" s="264">
        <v>7.0526888604864404E-2</v>
      </c>
      <c r="AK44" s="263"/>
    </row>
    <row r="45" spans="1:39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63" t="s">
        <v>212</v>
      </c>
      <c r="AA45" s="264">
        <v>6.1954659598844726E-2</v>
      </c>
      <c r="AC45" s="263"/>
      <c r="AD45" s="263" t="s">
        <v>212</v>
      </c>
      <c r="AE45" s="264">
        <v>3.0319697512395861E-2</v>
      </c>
      <c r="AG45" s="263"/>
      <c r="AH45" s="263" t="s">
        <v>212</v>
      </c>
      <c r="AI45" s="264">
        <v>6.2552353605993996E-2</v>
      </c>
      <c r="AK45" s="263"/>
    </row>
    <row r="46" spans="1:39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63" t="s">
        <v>213</v>
      </c>
      <c r="AA46" s="264">
        <v>5.6370216489294196E-2</v>
      </c>
      <c r="AC46" s="263"/>
      <c r="AD46" s="263" t="s">
        <v>213</v>
      </c>
      <c r="AE46" s="264">
        <v>2.2421777253976812E-2</v>
      </c>
      <c r="AG46" s="263"/>
      <c r="AH46" s="263" t="s">
        <v>213</v>
      </c>
      <c r="AI46" s="264">
        <v>5.6038250010495713E-2</v>
      </c>
      <c r="AK46" s="263"/>
    </row>
    <row r="47" spans="1:39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</row>
    <row r="48" spans="1:39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</row>
    <row r="49" spans="1:25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</row>
    <row r="50" spans="1:25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</row>
    <row r="51" spans="1:25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</row>
    <row r="52" spans="1:25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</row>
    <row r="53" spans="1:25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</row>
    <row r="54" spans="1:25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</row>
    <row r="55" spans="1:25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25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25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25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  <row r="59" spans="1:25" ht="15" customHeight="1">
      <c r="A59" s="261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  <c r="R59" s="261"/>
      <c r="S59" s="261"/>
      <c r="T59" s="261"/>
      <c r="U59" s="261"/>
      <c r="V59" s="261"/>
      <c r="W59" s="261"/>
      <c r="X59" s="261"/>
      <c r="Y59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43F2C6-0A7D-4663-989E-5B13FF0B331C}">
  <sheetPr>
    <pageSetUpPr fitToPage="1"/>
  </sheetPr>
  <dimension ref="A1:AS65"/>
  <sheetViews>
    <sheetView showGridLines="0" zoomScale="70" zoomScaleNormal="70" zoomScalePageLayoutView="60" workbookViewId="0"/>
  </sheetViews>
  <sheetFormatPr baseColWidth="10" defaultColWidth="11.42578125" defaultRowHeight="15" customHeight="1"/>
  <cols>
    <col min="1" max="1" width="3.7109375" style="151" customWidth="1"/>
    <col min="2" max="8" width="11.5703125" style="151" customWidth="1"/>
    <col min="9" max="9" width="3.7109375" style="151" customWidth="1"/>
    <col min="10" max="16" width="11.5703125" style="151" customWidth="1"/>
    <col min="17" max="17" width="3.7109375" style="151" customWidth="1"/>
    <col min="18" max="24" width="11.5703125" style="151" customWidth="1"/>
    <col min="25" max="25" width="11.5703125" style="253" customWidth="1"/>
    <col min="26" max="27" width="12.85546875" style="253" customWidth="1"/>
    <col min="28" max="28" width="12.85546875" style="39" customWidth="1"/>
    <col min="29" max="29" width="12.85546875" style="254" customWidth="1"/>
    <col min="30" max="31" width="12.85546875" style="39" customWidth="1"/>
    <col min="32" max="32" width="12.85546875" style="254" customWidth="1"/>
    <col min="33" max="34" width="12.85546875" style="39" customWidth="1"/>
    <col min="35" max="35" width="12.85546875" style="254" customWidth="1"/>
    <col min="36" max="41" width="12.85546875" style="39" customWidth="1"/>
    <col min="42" max="45" width="12.85546875" style="253" customWidth="1"/>
    <col min="46" max="63" width="12.85546875" style="151" customWidth="1"/>
    <col min="64" max="16384" width="11.42578125" style="151"/>
  </cols>
  <sheetData>
    <row r="1" spans="1:42" ht="26.25">
      <c r="B1" s="251" t="s">
        <v>226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196</v>
      </c>
      <c r="AB1" s="39" t="s">
        <v>227</v>
      </c>
    </row>
    <row r="2" spans="1:42" ht="15" customHeight="1">
      <c r="A2" s="32"/>
      <c r="B2" s="252"/>
      <c r="C2" s="252"/>
      <c r="D2" s="252"/>
      <c r="E2" s="252"/>
      <c r="F2" s="252"/>
      <c r="G2" s="252"/>
      <c r="H2" s="252"/>
      <c r="J2" s="32"/>
      <c r="K2" s="32"/>
      <c r="L2" s="32"/>
      <c r="M2" s="32"/>
      <c r="N2" s="32"/>
      <c r="O2" s="32"/>
      <c r="P2" s="32"/>
      <c r="Q2" s="32"/>
      <c r="R2" s="32"/>
      <c r="S2" s="32"/>
      <c r="T2" s="252"/>
      <c r="U2" s="252"/>
      <c r="V2" s="252"/>
      <c r="W2" s="252"/>
      <c r="X2" s="252"/>
      <c r="Z2" s="253" t="s">
        <v>197</v>
      </c>
      <c r="AB2" s="39" t="s">
        <v>228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198</v>
      </c>
      <c r="AB3" s="39" t="s">
        <v>229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AB4" s="39" t="s">
        <v>230</v>
      </c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  <c r="AB5" s="39" t="s">
        <v>231</v>
      </c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172</v>
      </c>
      <c r="Z6" s="257" t="s">
        <v>199</v>
      </c>
      <c r="AA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72" t="s">
        <v>199</v>
      </c>
      <c r="AE7" s="272" t="s">
        <v>200</v>
      </c>
      <c r="AH7" s="272" t="s">
        <v>201</v>
      </c>
      <c r="AP7" s="258">
        <v>2022</v>
      </c>
    </row>
    <row r="8" spans="1:42" ht="15" customHeight="1" thickBo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202</v>
      </c>
      <c r="AA8" s="259">
        <v>46820440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203</v>
      </c>
      <c r="AA9" s="259">
        <v>44583561</v>
      </c>
      <c r="AB9" s="273">
        <v>44317</v>
      </c>
      <c r="AC9" s="254">
        <v>522.706906</v>
      </c>
      <c r="AE9" s="273">
        <v>44317</v>
      </c>
      <c r="AF9" s="254">
        <v>161.265244</v>
      </c>
      <c r="AH9" s="273">
        <v>44317</v>
      </c>
      <c r="AI9" s="254">
        <v>79.880838999999995</v>
      </c>
      <c r="AK9" s="274" t="s">
        <v>222</v>
      </c>
      <c r="AL9" s="275">
        <v>2022</v>
      </c>
      <c r="AP9" s="259">
        <v>7406116</v>
      </c>
    </row>
    <row r="10" spans="1:42" ht="15" customHeight="1" thickBo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204</v>
      </c>
      <c r="AA10" s="259">
        <v>48353601</v>
      </c>
      <c r="AB10" s="273">
        <v>44348</v>
      </c>
      <c r="AC10" s="254">
        <v>527.37724200000002</v>
      </c>
      <c r="AE10" s="273">
        <v>44348</v>
      </c>
      <c r="AF10" s="254">
        <v>161.762745</v>
      </c>
      <c r="AH10" s="273">
        <v>44348</v>
      </c>
      <c r="AI10" s="254">
        <v>80.977176999999998</v>
      </c>
      <c r="AK10" s="276" t="s">
        <v>232</v>
      </c>
      <c r="AL10" s="277">
        <v>2021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205</v>
      </c>
      <c r="AA11" s="259">
        <v>46400443</v>
      </c>
      <c r="AB11" s="273">
        <v>44378</v>
      </c>
      <c r="AC11" s="254">
        <v>531.21098400000005</v>
      </c>
      <c r="AE11" s="273">
        <v>44378</v>
      </c>
      <c r="AF11" s="254">
        <v>162.63255899999999</v>
      </c>
      <c r="AH11" s="273">
        <v>44378</v>
      </c>
      <c r="AI11" s="254">
        <v>82.306852000000006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206</v>
      </c>
      <c r="AA12" s="259">
        <v>51071331</v>
      </c>
      <c r="AB12" s="273">
        <v>44409</v>
      </c>
      <c r="AC12" s="254">
        <v>537.04507799999999</v>
      </c>
      <c r="AE12" s="273">
        <v>44409</v>
      </c>
      <c r="AF12" s="254">
        <v>165.14293799999999</v>
      </c>
      <c r="AH12" s="273">
        <v>44409</v>
      </c>
      <c r="AI12" s="254">
        <v>84.045151000000004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207</v>
      </c>
      <c r="AA13" s="259">
        <v>47139627</v>
      </c>
      <c r="AB13" s="273">
        <v>44440</v>
      </c>
      <c r="AC13" s="254">
        <v>538.74828400000001</v>
      </c>
      <c r="AE13" s="273">
        <v>44440</v>
      </c>
      <c r="AF13" s="254">
        <v>166.10875799999999</v>
      </c>
      <c r="AH13" s="273">
        <v>44440</v>
      </c>
      <c r="AI13" s="254">
        <v>84.124979999999994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208</v>
      </c>
      <c r="AA14" s="259">
        <v>48818378</v>
      </c>
      <c r="AB14" s="273">
        <v>44470</v>
      </c>
      <c r="AC14" s="254">
        <v>539.75075300000003</v>
      </c>
      <c r="AE14" s="273">
        <v>44470</v>
      </c>
      <c r="AF14" s="254">
        <v>167.314605</v>
      </c>
      <c r="AH14" s="273">
        <v>44470</v>
      </c>
      <c r="AI14" s="254">
        <v>84.137287999999998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209</v>
      </c>
      <c r="AA15" s="259">
        <v>48198107</v>
      </c>
      <c r="AB15" s="273">
        <v>44501</v>
      </c>
      <c r="AC15" s="254">
        <v>541.77923399999997</v>
      </c>
      <c r="AE15" s="273">
        <v>44501</v>
      </c>
      <c r="AF15" s="254">
        <v>169.77769900000001</v>
      </c>
      <c r="AH15" s="273">
        <v>44501</v>
      </c>
      <c r="AI15" s="254">
        <v>83.789527000000007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210</v>
      </c>
      <c r="AA16" s="259">
        <v>46635887</v>
      </c>
      <c r="AB16" s="273">
        <v>44531</v>
      </c>
      <c r="AC16" s="254">
        <v>544.40165500000001</v>
      </c>
      <c r="AE16" s="273">
        <v>44531</v>
      </c>
      <c r="AF16" s="254">
        <v>170.85990699999999</v>
      </c>
      <c r="AH16" s="273">
        <v>44531</v>
      </c>
      <c r="AI16" s="254">
        <v>84.980694999999997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211</v>
      </c>
      <c r="AA17" s="259">
        <v>48624088</v>
      </c>
      <c r="AB17" s="273">
        <v>44562</v>
      </c>
      <c r="AC17" s="254">
        <v>548.66491099999996</v>
      </c>
      <c r="AE17" s="273">
        <v>44562</v>
      </c>
      <c r="AF17" s="254">
        <v>172.822993</v>
      </c>
      <c r="AH17" s="273">
        <v>44562</v>
      </c>
      <c r="AI17" s="254">
        <v>86.689920000000001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212</v>
      </c>
      <c r="AA18" s="259">
        <v>43594127</v>
      </c>
      <c r="AB18" s="273">
        <v>44593</v>
      </c>
      <c r="AC18" s="254">
        <v>552.14293599999996</v>
      </c>
      <c r="AE18" s="273">
        <v>44593</v>
      </c>
      <c r="AF18" s="254">
        <v>174.63856899999999</v>
      </c>
      <c r="AH18" s="273">
        <v>44593</v>
      </c>
      <c r="AI18" s="254">
        <v>88.001256999999995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213</v>
      </c>
      <c r="AA19" s="259">
        <v>43965686</v>
      </c>
      <c r="AB19" s="273">
        <v>44621</v>
      </c>
      <c r="AC19" s="254">
        <v>551.66938400000004</v>
      </c>
      <c r="AE19" s="273">
        <v>44621</v>
      </c>
      <c r="AF19" s="254">
        <v>175.33267499999999</v>
      </c>
      <c r="AH19" s="273">
        <v>44621</v>
      </c>
      <c r="AI19" s="254">
        <v>87.711380000000005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73">
        <v>44652</v>
      </c>
      <c r="AC20" s="254">
        <v>554.72084099999995</v>
      </c>
      <c r="AE20" s="273">
        <v>44652</v>
      </c>
      <c r="AF20" s="254">
        <v>177.67643899999999</v>
      </c>
      <c r="AH20" s="273">
        <v>44652</v>
      </c>
      <c r="AI20" s="254">
        <v>88.352429000000001</v>
      </c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  <c r="AB21" s="273">
        <v>44682</v>
      </c>
      <c r="AC21" s="254">
        <v>560.560295</v>
      </c>
      <c r="AE21" s="273">
        <v>44682</v>
      </c>
      <c r="AF21" s="254">
        <v>179.30379099999999</v>
      </c>
      <c r="AH21" s="273">
        <v>44682</v>
      </c>
      <c r="AI21" s="254">
        <v>89.661679000000007</v>
      </c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B22" s="273">
        <v>44714</v>
      </c>
      <c r="AC22" s="254">
        <v>563.88575800000001</v>
      </c>
      <c r="AE22" s="273">
        <v>44714</v>
      </c>
      <c r="AF22" s="254">
        <v>180.98386099999999</v>
      </c>
      <c r="AH22" s="273">
        <v>44714</v>
      </c>
      <c r="AI22" s="254">
        <v>90.556487000000004</v>
      </c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B23" s="273">
        <v>44746</v>
      </c>
      <c r="AC23" s="254">
        <v>565.98780199999999</v>
      </c>
      <c r="AE23" s="273">
        <v>44746</v>
      </c>
      <c r="AF23" s="254">
        <v>182.73262700000001</v>
      </c>
      <c r="AH23" s="273">
        <v>44746</v>
      </c>
      <c r="AI23" s="254">
        <v>90.760827000000006</v>
      </c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B24" s="273">
        <v>44778</v>
      </c>
      <c r="AC24" s="254">
        <v>564.38430900000003</v>
      </c>
      <c r="AE24" s="273">
        <v>44778</v>
      </c>
      <c r="AF24" s="254">
        <v>181.57939099999999</v>
      </c>
      <c r="AH24" s="273">
        <v>44778</v>
      </c>
      <c r="AI24" s="254">
        <v>90.884389999999996</v>
      </c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B25" s="278"/>
      <c r="AE25" s="278"/>
      <c r="AH25" s="278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B26" s="278"/>
      <c r="AE26" s="278"/>
      <c r="AH26" s="278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B27" s="278"/>
      <c r="AE27" s="278"/>
      <c r="AH27" s="278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B28" s="278"/>
      <c r="AE28" s="278"/>
      <c r="AH28" s="278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B29" s="278"/>
      <c r="AE29" s="278"/>
      <c r="AH29" s="278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B30" s="278"/>
      <c r="AE30" s="278"/>
      <c r="AH30" s="278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B31" s="278"/>
      <c r="AE31" s="278"/>
      <c r="AH31" s="278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AB32" s="278"/>
      <c r="AE32" s="278"/>
      <c r="AH32" s="278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214</v>
      </c>
      <c r="AA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72" t="s">
        <v>214</v>
      </c>
      <c r="AE34" s="272" t="s">
        <v>215</v>
      </c>
      <c r="AH34" s="272" t="s">
        <v>233</v>
      </c>
      <c r="AP34" s="258">
        <v>2022</v>
      </c>
    </row>
    <row r="35" spans="1:42" ht="15" customHeight="1" thickBo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202</v>
      </c>
      <c r="AA35" s="259">
        <v>21616722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203</v>
      </c>
      <c r="AA36" s="259">
        <v>21387737</v>
      </c>
      <c r="AB36" s="273">
        <v>44317</v>
      </c>
      <c r="AC36" s="254">
        <v>271.17265500000002</v>
      </c>
      <c r="AE36" s="273">
        <v>44317</v>
      </c>
      <c r="AF36" s="254">
        <v>199.80040500000001</v>
      </c>
      <c r="AH36" s="273">
        <v>44317</v>
      </c>
      <c r="AI36" s="254">
        <v>17.345535000000002</v>
      </c>
      <c r="AK36" s="274" t="s">
        <v>224</v>
      </c>
      <c r="AL36" s="275">
        <v>2022</v>
      </c>
      <c r="AP36" s="259">
        <v>1349473</v>
      </c>
    </row>
    <row r="37" spans="1:42" ht="15" customHeight="1" thickBo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204</v>
      </c>
      <c r="AA37" s="259">
        <v>23910619</v>
      </c>
      <c r="AB37" s="273">
        <v>44348</v>
      </c>
      <c r="AC37" s="254">
        <v>274.06256999999999</v>
      </c>
      <c r="AE37" s="273">
        <v>44348</v>
      </c>
      <c r="AF37" s="254">
        <v>201.31011799999999</v>
      </c>
      <c r="AH37" s="273">
        <v>44348</v>
      </c>
      <c r="AI37" s="254">
        <v>17.552098999999998</v>
      </c>
      <c r="AK37" s="276" t="s">
        <v>234</v>
      </c>
      <c r="AL37" s="277">
        <v>2021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205</v>
      </c>
      <c r="AA38" s="259">
        <v>23932607</v>
      </c>
      <c r="AB38" s="273">
        <v>44378</v>
      </c>
      <c r="AC38" s="254">
        <v>275.44546300000002</v>
      </c>
      <c r="AE38" s="273">
        <v>44378</v>
      </c>
      <c r="AF38" s="254">
        <v>201.99906300000001</v>
      </c>
      <c r="AH38" s="273">
        <v>44378</v>
      </c>
      <c r="AI38" s="254">
        <v>17.700386000000002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206</v>
      </c>
      <c r="AA39" s="259">
        <v>25421795</v>
      </c>
      <c r="AB39" s="273">
        <v>44409</v>
      </c>
      <c r="AC39" s="254">
        <v>276.747367</v>
      </c>
      <c r="AE39" s="273">
        <v>44409</v>
      </c>
      <c r="AF39" s="254">
        <v>202.157746</v>
      </c>
      <c r="AH39" s="273">
        <v>44409</v>
      </c>
      <c r="AI39" s="254">
        <v>17.774260999999999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207</v>
      </c>
      <c r="AA40" s="259">
        <v>23125768</v>
      </c>
      <c r="AB40" s="273">
        <v>44440</v>
      </c>
      <c r="AC40" s="254">
        <v>277.17386299999998</v>
      </c>
      <c r="AE40" s="273">
        <v>44440</v>
      </c>
      <c r="AF40" s="254">
        <v>201.62899400000001</v>
      </c>
      <c r="AH40" s="273">
        <v>44440</v>
      </c>
      <c r="AI40" s="254">
        <v>17.816631999999998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208</v>
      </c>
      <c r="AA41" s="259">
        <v>24306034</v>
      </c>
      <c r="AB41" s="273">
        <v>44470</v>
      </c>
      <c r="AC41" s="254">
        <v>276.67334599999998</v>
      </c>
      <c r="AE41" s="273">
        <v>44470</v>
      </c>
      <c r="AF41" s="254">
        <v>200.251473</v>
      </c>
      <c r="AH41" s="273">
        <v>44470</v>
      </c>
      <c r="AI41" s="254">
        <v>17.741454999999998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209</v>
      </c>
      <c r="AA42" s="259">
        <v>21902550</v>
      </c>
      <c r="AB42" s="273">
        <v>44501</v>
      </c>
      <c r="AC42" s="254">
        <v>276.22528</v>
      </c>
      <c r="AE42" s="273">
        <v>44501</v>
      </c>
      <c r="AF42" s="254">
        <v>198.95327700000001</v>
      </c>
      <c r="AH42" s="273">
        <v>44501</v>
      </c>
      <c r="AI42" s="254">
        <v>17.724955000000001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210</v>
      </c>
      <c r="AA43" s="259">
        <v>21969911</v>
      </c>
      <c r="AB43" s="273">
        <v>44531</v>
      </c>
      <c r="AC43" s="254">
        <v>276.19818800000002</v>
      </c>
      <c r="AE43" s="273">
        <v>44531</v>
      </c>
      <c r="AF43" s="254">
        <v>197.95181099999999</v>
      </c>
      <c r="AH43" s="273">
        <v>44531</v>
      </c>
      <c r="AI43" s="254">
        <v>17.709254999999999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211</v>
      </c>
      <c r="AA44" s="259">
        <v>23848860</v>
      </c>
      <c r="AB44" s="273">
        <v>44562</v>
      </c>
      <c r="AC44" s="254">
        <v>276.49715800000001</v>
      </c>
      <c r="AE44" s="273">
        <v>44562</v>
      </c>
      <c r="AF44" s="254">
        <v>197.236662</v>
      </c>
      <c r="AH44" s="273">
        <v>44562</v>
      </c>
      <c r="AI44" s="254">
        <v>17.683085999999999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212</v>
      </c>
      <c r="AA45" s="259">
        <v>21694089</v>
      </c>
      <c r="AB45" s="273">
        <v>44593</v>
      </c>
      <c r="AC45" s="254">
        <v>276.41863699999999</v>
      </c>
      <c r="AE45" s="273">
        <v>44593</v>
      </c>
      <c r="AF45" s="254">
        <v>196.424744</v>
      </c>
      <c r="AH45" s="273">
        <v>44593</v>
      </c>
      <c r="AI45" s="254">
        <v>17.665714000000001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213</v>
      </c>
      <c r="AA46" s="259">
        <v>20944890</v>
      </c>
      <c r="AB46" s="273">
        <v>44621</v>
      </c>
      <c r="AC46" s="254">
        <v>275.33436399999999</v>
      </c>
      <c r="AE46" s="273">
        <v>44621</v>
      </c>
      <c r="AF46" s="254">
        <v>195.23077799999999</v>
      </c>
      <c r="AH46" s="273">
        <v>44621</v>
      </c>
      <c r="AI46" s="254">
        <v>17.569132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73">
        <v>44652</v>
      </c>
      <c r="AC47" s="254">
        <v>275.10316799999998</v>
      </c>
      <c r="AE47" s="273">
        <v>44652</v>
      </c>
      <c r="AF47" s="254">
        <v>194.50659300000001</v>
      </c>
      <c r="AH47" s="273">
        <v>44652</v>
      </c>
      <c r="AI47" s="254">
        <v>17.545867999999999</v>
      </c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AB48" s="273">
        <v>44682</v>
      </c>
      <c r="AC48" s="254">
        <v>277.74408499999998</v>
      </c>
      <c r="AE48" s="273">
        <v>44682</v>
      </c>
      <c r="AF48" s="254">
        <v>195.98914300000001</v>
      </c>
      <c r="AH48" s="273">
        <v>44682</v>
      </c>
      <c r="AI48" s="254">
        <v>17.715394</v>
      </c>
    </row>
    <row r="49" spans="1:35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  <c r="AB49" s="273">
        <v>44714</v>
      </c>
      <c r="AC49" s="254">
        <v>278.24818900000002</v>
      </c>
      <c r="AE49" s="273">
        <v>44714</v>
      </c>
      <c r="AF49" s="254">
        <v>195.573759</v>
      </c>
      <c r="AH49" s="273">
        <v>44714</v>
      </c>
      <c r="AI49" s="254">
        <v>17.711227999999998</v>
      </c>
    </row>
    <row r="50" spans="1:35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AB50" s="273">
        <v>44746</v>
      </c>
      <c r="AC50" s="254">
        <v>278.14271100000002</v>
      </c>
      <c r="AE50" s="273">
        <v>44746</v>
      </c>
      <c r="AF50" s="254">
        <v>194.94725399999999</v>
      </c>
      <c r="AH50" s="273">
        <v>44746</v>
      </c>
      <c r="AI50" s="254">
        <v>17.676144000000001</v>
      </c>
    </row>
    <row r="51" spans="1:35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AB51" s="273">
        <v>44778</v>
      </c>
      <c r="AC51" s="254">
        <v>277.53878700000001</v>
      </c>
      <c r="AE51" s="273">
        <v>44778</v>
      </c>
      <c r="AF51" s="254">
        <v>194.333505</v>
      </c>
      <c r="AH51" s="273">
        <v>44778</v>
      </c>
      <c r="AI51" s="254">
        <v>17.681687</v>
      </c>
    </row>
    <row r="52" spans="1:35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  <c r="AB52" s="278"/>
      <c r="AE52" s="278"/>
      <c r="AH52" s="278"/>
    </row>
    <row r="53" spans="1:35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AB53" s="278"/>
      <c r="AE53" s="278"/>
      <c r="AH53" s="278"/>
    </row>
    <row r="54" spans="1:35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  <c r="AB54" s="278"/>
      <c r="AE54" s="278"/>
      <c r="AH54" s="278"/>
    </row>
    <row r="55" spans="1:35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  <c r="AB55" s="278"/>
      <c r="AE55" s="278"/>
      <c r="AH55" s="278"/>
    </row>
    <row r="56" spans="1:35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  <c r="AB56" s="278"/>
      <c r="AE56" s="278"/>
      <c r="AH56" s="278"/>
    </row>
    <row r="57" spans="1:35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  <c r="AB57" s="278"/>
      <c r="AH57" s="278"/>
    </row>
    <row r="58" spans="1:35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  <c r="AH58" s="278"/>
    </row>
    <row r="59" spans="1:35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35" ht="15" customHeight="1">
      <c r="Z60" s="259"/>
      <c r="AA60" s="259"/>
    </row>
    <row r="61" spans="1:35" ht="15" customHeight="1">
      <c r="Z61" s="259"/>
      <c r="AA61" s="259"/>
    </row>
    <row r="62" spans="1:35" ht="15" customHeight="1">
      <c r="Z62" s="259"/>
      <c r="AA62" s="259"/>
    </row>
    <row r="63" spans="1:35" ht="15" customHeight="1">
      <c r="Z63" s="259"/>
      <c r="AA63" s="259"/>
    </row>
    <row r="64" spans="1:35" ht="15" customHeight="1">
      <c r="Z64" s="259"/>
      <c r="AA64" s="259"/>
    </row>
    <row r="65" spans="26:27" ht="15" customHeight="1">
      <c r="Z65" s="259"/>
      <c r="AA65" s="259"/>
    </row>
  </sheetData>
  <pageMargins left="0.63" right="0.25" top="0.47" bottom="0.19" header="0.3" footer="0.15"/>
  <pageSetup paperSize="9" scale="54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2BE9B-01E7-4267-940D-96FF2FA7D9AA}">
  <sheetPr>
    <pageSetUpPr fitToPage="1"/>
  </sheetPr>
  <dimension ref="A1:AU58"/>
  <sheetViews>
    <sheetView showGridLines="0" zoomScale="70" zoomScaleNormal="70" workbookViewId="0"/>
  </sheetViews>
  <sheetFormatPr baseColWidth="10" defaultColWidth="11.42578125" defaultRowHeight="15" customHeight="1"/>
  <cols>
    <col min="1" max="1" width="3.7109375" style="247" customWidth="1"/>
    <col min="2" max="8" width="11.5703125" style="247" customWidth="1"/>
    <col min="9" max="9" width="3.7109375" style="247" customWidth="1"/>
    <col min="10" max="16" width="11.5703125" style="247" customWidth="1"/>
    <col min="17" max="17" width="3.7109375" style="247" customWidth="1"/>
    <col min="18" max="25" width="11.5703125" style="247" customWidth="1"/>
    <col min="26" max="26" width="12.85546875" style="263" customWidth="1"/>
    <col min="27" max="27" width="12.85546875" style="264" customWidth="1"/>
    <col min="28" max="29" width="12.85546875" style="263" customWidth="1"/>
    <col min="30" max="30" width="12.85546875" style="264" customWidth="1"/>
    <col min="31" max="32" width="12.85546875" style="263" customWidth="1"/>
    <col min="33" max="33" width="12.85546875" style="264" customWidth="1"/>
    <col min="34" max="43" width="12.85546875" style="263" customWidth="1"/>
    <col min="44" max="45" width="12.85546875" style="262" customWidth="1"/>
    <col min="46" max="47" width="12.85546875" style="283" customWidth="1"/>
    <col min="48" max="63" width="12.85546875" style="247" customWidth="1"/>
    <col min="64" max="16384" width="11.42578125" style="247"/>
  </cols>
  <sheetData>
    <row r="1" spans="1:36" ht="26.25">
      <c r="B1" s="251" t="s">
        <v>235</v>
      </c>
      <c r="C1" s="279"/>
      <c r="D1" s="279"/>
      <c r="E1" s="279"/>
      <c r="F1" s="279"/>
      <c r="G1" s="279"/>
      <c r="H1" s="279"/>
      <c r="I1" s="279"/>
      <c r="J1" s="279"/>
      <c r="K1" s="279"/>
      <c r="T1" s="261"/>
      <c r="U1" s="261"/>
      <c r="V1" s="261"/>
      <c r="W1" s="261"/>
      <c r="X1" s="261"/>
      <c r="Y1" s="261"/>
      <c r="Z1" s="263" t="s">
        <v>227</v>
      </c>
    </row>
    <row r="2" spans="1:36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3" t="s">
        <v>236</v>
      </c>
    </row>
    <row r="3" spans="1:36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3" t="s">
        <v>237</v>
      </c>
    </row>
    <row r="4" spans="1:36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3" t="s">
        <v>230</v>
      </c>
    </row>
    <row r="5" spans="1:36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Z5" s="263" t="s">
        <v>231</v>
      </c>
    </row>
    <row r="6" spans="1:36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172</v>
      </c>
      <c r="Y6" s="261"/>
    </row>
    <row r="7" spans="1:36" ht="15" customHeigh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Y7" s="261"/>
      <c r="Z7" s="266" t="s">
        <v>199</v>
      </c>
      <c r="AC7" s="266" t="s">
        <v>200</v>
      </c>
      <c r="AF7" s="266" t="s">
        <v>201</v>
      </c>
    </row>
    <row r="8" spans="1:36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AB8" s="280"/>
    </row>
    <row r="9" spans="1:36" ht="15" customHeigh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81">
        <v>44317</v>
      </c>
      <c r="AA9" s="264">
        <v>-3.2296930744679743E-2</v>
      </c>
      <c r="AC9" s="281">
        <v>44317</v>
      </c>
      <c r="AD9" s="264">
        <v>-0.11998134809660414</v>
      </c>
      <c r="AF9" s="281">
        <v>44317</v>
      </c>
      <c r="AG9" s="264">
        <v>-3.7170017837479606E-2</v>
      </c>
      <c r="AI9" s="263" t="s">
        <v>222</v>
      </c>
      <c r="AJ9" s="263">
        <v>2022</v>
      </c>
    </row>
    <row r="10" spans="1:36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81">
        <v>44348</v>
      </c>
      <c r="AA10" s="264">
        <v>-1.1005170745848858E-2</v>
      </c>
      <c r="AC10" s="281">
        <v>44348</v>
      </c>
      <c r="AD10" s="264">
        <v>-0.10232649483950539</v>
      </c>
      <c r="AF10" s="281">
        <v>44348</v>
      </c>
      <c r="AG10" s="264">
        <v>-1.2050849946496668E-2</v>
      </c>
      <c r="AI10" s="263" t="s">
        <v>232</v>
      </c>
      <c r="AJ10" s="263">
        <v>2021</v>
      </c>
    </row>
    <row r="11" spans="1:36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81">
        <v>44378</v>
      </c>
      <c r="AA11" s="264">
        <v>8.66948879794208E-3</v>
      </c>
      <c r="AC11" s="281">
        <v>44378</v>
      </c>
      <c r="AD11" s="264">
        <v>-8.4529350113766957E-2</v>
      </c>
      <c r="AF11" s="281">
        <v>44378</v>
      </c>
      <c r="AG11" s="264">
        <v>2.5150005073011385E-2</v>
      </c>
    </row>
    <row r="12" spans="1:36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81">
        <v>44409</v>
      </c>
      <c r="AA12" s="264">
        <v>2.9931900021573341E-2</v>
      </c>
      <c r="AC12" s="281">
        <v>44409</v>
      </c>
      <c r="AD12" s="264">
        <v>-5.1002474440878132E-2</v>
      </c>
      <c r="AF12" s="281">
        <v>44409</v>
      </c>
      <c r="AG12" s="264">
        <v>6.3674387055334444E-2</v>
      </c>
      <c r="AI12" s="263" t="s">
        <v>238</v>
      </c>
      <c r="AJ12" s="263">
        <v>2021</v>
      </c>
    </row>
    <row r="13" spans="1:36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81">
        <v>44440</v>
      </c>
      <c r="AA13" s="264">
        <v>3.97519268810737E-2</v>
      </c>
      <c r="AC13" s="281">
        <v>44440</v>
      </c>
      <c r="AD13" s="264">
        <v>-3.3297327642771393E-2</v>
      </c>
      <c r="AF13" s="281">
        <v>44440</v>
      </c>
      <c r="AG13" s="264">
        <v>7.594563941478924E-2</v>
      </c>
      <c r="AI13" s="263" t="s">
        <v>239</v>
      </c>
      <c r="AJ13" s="263">
        <v>2020</v>
      </c>
    </row>
    <row r="14" spans="1:36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81">
        <v>44470</v>
      </c>
      <c r="AA14" s="264">
        <v>4.7019546728201363E-2</v>
      </c>
      <c r="AC14" s="281">
        <v>44470</v>
      </c>
      <c r="AD14" s="264">
        <v>-1.5802786353800967E-2</v>
      </c>
      <c r="AF14" s="281">
        <v>44470</v>
      </c>
      <c r="AG14" s="264">
        <v>8.1584418758764626E-2</v>
      </c>
    </row>
    <row r="15" spans="1:36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81">
        <v>44501</v>
      </c>
      <c r="AA15" s="264">
        <v>5.085808247340836E-2</v>
      </c>
      <c r="AC15" s="281">
        <v>44501</v>
      </c>
      <c r="AD15" s="264">
        <v>9.0658047011240236E-3</v>
      </c>
      <c r="AF15" s="281">
        <v>44501</v>
      </c>
      <c r="AG15" s="264">
        <v>7.6307982020327222E-2</v>
      </c>
    </row>
    <row r="16" spans="1:36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81">
        <v>44531</v>
      </c>
      <c r="AA16" s="264">
        <v>5.608495042650645E-2</v>
      </c>
      <c r="AC16" s="281">
        <v>44531</v>
      </c>
      <c r="AD16" s="264">
        <v>2.3705487428082678E-2</v>
      </c>
      <c r="AF16" s="281">
        <v>44531</v>
      </c>
      <c r="AG16" s="264">
        <v>0.10195977755221521</v>
      </c>
    </row>
    <row r="17" spans="1:33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81">
        <v>44562</v>
      </c>
      <c r="AA17" s="264">
        <v>7.1227417592410941E-2</v>
      </c>
      <c r="AC17" s="281">
        <v>44562</v>
      </c>
      <c r="AD17" s="264">
        <v>5.3519169791040752E-2</v>
      </c>
      <c r="AF17" s="281">
        <v>44562</v>
      </c>
      <c r="AG17" s="264">
        <v>0.1334081155887506</v>
      </c>
    </row>
    <row r="18" spans="1:33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81">
        <v>44593</v>
      </c>
      <c r="AA18" s="264">
        <v>8.3562457782957289E-2</v>
      </c>
      <c r="AC18" s="281">
        <v>44593</v>
      </c>
      <c r="AD18" s="264">
        <v>7.6773347988849994E-2</v>
      </c>
      <c r="AF18" s="281">
        <v>44593</v>
      </c>
      <c r="AG18" s="264">
        <v>0.1555430364760727</v>
      </c>
    </row>
    <row r="19" spans="1:33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81">
        <v>44621</v>
      </c>
      <c r="AA19" s="264">
        <v>7.8080732102192199E-2</v>
      </c>
      <c r="AC19" s="281">
        <v>44621</v>
      </c>
      <c r="AD19" s="264">
        <v>8.4742533114256557E-2</v>
      </c>
      <c r="AF19" s="281">
        <v>44621</v>
      </c>
      <c r="AG19" s="264">
        <v>0.14259110757126067</v>
      </c>
    </row>
    <row r="20" spans="1:33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81">
        <v>44652</v>
      </c>
      <c r="AA20" s="264">
        <v>7.6313070552057813E-2</v>
      </c>
      <c r="AC20" s="281">
        <v>44652</v>
      </c>
      <c r="AD20" s="264">
        <v>0.11097691956717298</v>
      </c>
      <c r="AF20" s="281">
        <v>44652</v>
      </c>
      <c r="AG20" s="264">
        <v>0.1326808570134152</v>
      </c>
    </row>
    <row r="21" spans="1:33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81">
        <v>44682</v>
      </c>
      <c r="AA21" s="264">
        <v>7.2394562929306266E-2</v>
      </c>
      <c r="AC21" s="281">
        <v>44682</v>
      </c>
      <c r="AD21" s="264">
        <v>0.11185638363589362</v>
      </c>
      <c r="AF21" s="281">
        <v>44682</v>
      </c>
      <c r="AG21" s="264">
        <v>0.12244288020059485</v>
      </c>
    </row>
    <row r="22" spans="1:33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81">
        <v>44714</v>
      </c>
      <c r="AA22" s="264">
        <v>6.9203336991928807E-2</v>
      </c>
      <c r="AC22" s="281">
        <v>44714</v>
      </c>
      <c r="AD22" s="264">
        <v>0.11882288471304064</v>
      </c>
      <c r="AF22" s="281">
        <v>44714</v>
      </c>
      <c r="AG22" s="264">
        <v>0.11829641826116016</v>
      </c>
    </row>
    <row r="23" spans="1:33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81">
        <v>44746</v>
      </c>
      <c r="AA23" s="264">
        <v>6.5443991271084065E-2</v>
      </c>
      <c r="AC23" s="281">
        <v>44746</v>
      </c>
      <c r="AD23" s="264">
        <v>0.12359190634146017</v>
      </c>
      <c r="AF23" s="281">
        <v>44746</v>
      </c>
      <c r="AG23" s="264">
        <v>0.1027128944258493</v>
      </c>
    </row>
    <row r="24" spans="1:33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82"/>
      <c r="AC24" s="282"/>
      <c r="AF24" s="282"/>
    </row>
    <row r="25" spans="1:33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82"/>
      <c r="AF25" s="282"/>
    </row>
    <row r="26" spans="1:33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</row>
    <row r="27" spans="1:33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</row>
    <row r="28" spans="1:33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</row>
    <row r="29" spans="1:33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</row>
    <row r="30" spans="1:33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</row>
    <row r="31" spans="1:33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</row>
    <row r="32" spans="1:33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</row>
    <row r="33" spans="1:36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</row>
    <row r="34" spans="1:36" ht="15" customHeigh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Z34" s="266" t="s">
        <v>214</v>
      </c>
      <c r="AC34" s="266" t="s">
        <v>215</v>
      </c>
      <c r="AF34" s="266" t="s">
        <v>216</v>
      </c>
    </row>
    <row r="35" spans="1:36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</row>
    <row r="36" spans="1:36" ht="15" customHeigh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81">
        <v>44317</v>
      </c>
      <c r="AA36" s="264">
        <v>3.3176820471204849E-2</v>
      </c>
      <c r="AC36" s="281">
        <v>44317</v>
      </c>
      <c r="AD36" s="264">
        <v>5.6149073775790724E-2</v>
      </c>
      <c r="AF36" s="281">
        <v>44317</v>
      </c>
      <c r="AG36" s="264">
        <v>3.0713666235557043E-2</v>
      </c>
      <c r="AI36" s="263" t="s">
        <v>224</v>
      </c>
      <c r="AJ36" s="263">
        <v>2022</v>
      </c>
    </row>
    <row r="37" spans="1:36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81">
        <v>44348</v>
      </c>
      <c r="AA37" s="264">
        <v>5.4478845436970291E-2</v>
      </c>
      <c r="AC37" s="281">
        <v>44348</v>
      </c>
      <c r="AD37" s="264">
        <v>6.6461848107498292E-2</v>
      </c>
      <c r="AF37" s="281">
        <v>44348</v>
      </c>
      <c r="AG37" s="264">
        <v>5.3775140462097824E-2</v>
      </c>
      <c r="AI37" s="263" t="s">
        <v>234</v>
      </c>
      <c r="AJ37" s="263">
        <v>2021</v>
      </c>
    </row>
    <row r="38" spans="1:36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81">
        <v>44378</v>
      </c>
      <c r="AA38" s="264">
        <v>6.8277349830211873E-2</v>
      </c>
      <c r="AC38" s="281">
        <v>44378</v>
      </c>
      <c r="AD38" s="264">
        <v>8.08038726901944E-2</v>
      </c>
      <c r="AF38" s="281">
        <v>44378</v>
      </c>
      <c r="AG38" s="264">
        <v>7.2996350315848127E-2</v>
      </c>
    </row>
    <row r="39" spans="1:36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81">
        <v>44409</v>
      </c>
      <c r="AA39" s="264">
        <v>7.3581722612025266E-2</v>
      </c>
      <c r="AC39" s="281">
        <v>44409</v>
      </c>
      <c r="AD39" s="264">
        <v>7.8527995959128849E-2</v>
      </c>
      <c r="AF39" s="281">
        <v>44409</v>
      </c>
      <c r="AG39" s="264">
        <v>7.8639977385228974E-2</v>
      </c>
      <c r="AI39" s="263" t="s">
        <v>240</v>
      </c>
      <c r="AJ39" s="263">
        <v>2021</v>
      </c>
    </row>
    <row r="40" spans="1:36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81">
        <v>44440</v>
      </c>
      <c r="AA40" s="264">
        <v>7.5245212739847314E-2</v>
      </c>
      <c r="AC40" s="281">
        <v>44440</v>
      </c>
      <c r="AD40" s="264">
        <v>7.1150979713181212E-2</v>
      </c>
      <c r="AF40" s="281">
        <v>44440</v>
      </c>
      <c r="AG40" s="264">
        <v>8.127261172729433E-2</v>
      </c>
      <c r="AI40" s="263" t="s">
        <v>241</v>
      </c>
      <c r="AJ40" s="263">
        <v>2020</v>
      </c>
    </row>
    <row r="41" spans="1:36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81">
        <v>44470</v>
      </c>
      <c r="AA41" s="264">
        <v>7.4580264859136353E-2</v>
      </c>
      <c r="AC41" s="281">
        <v>44470</v>
      </c>
      <c r="AD41" s="264">
        <v>5.9588156124762294E-2</v>
      </c>
      <c r="AF41" s="281">
        <v>44470</v>
      </c>
      <c r="AG41" s="264">
        <v>7.6571233412972506E-2</v>
      </c>
    </row>
    <row r="42" spans="1:36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81">
        <v>44501</v>
      </c>
      <c r="AA42" s="264">
        <v>6.537393231964686E-2</v>
      </c>
      <c r="AC42" s="281">
        <v>44501</v>
      </c>
      <c r="AD42" s="264">
        <v>4.0020850607342881E-2</v>
      </c>
      <c r="AF42" s="281">
        <v>44501</v>
      </c>
      <c r="AG42" s="264">
        <v>6.6674097100036675E-2</v>
      </c>
    </row>
    <row r="43" spans="1:36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81">
        <v>44531</v>
      </c>
      <c r="AA43" s="264">
        <v>5.6370216489294196E-2</v>
      </c>
      <c r="AC43" s="281">
        <v>44531</v>
      </c>
      <c r="AD43" s="264">
        <v>2.2421777253976812E-2</v>
      </c>
      <c r="AF43" s="281">
        <v>44531</v>
      </c>
      <c r="AG43" s="264">
        <v>5.6038250010495713E-2</v>
      </c>
    </row>
    <row r="44" spans="1:36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81">
        <v>44562</v>
      </c>
      <c r="AA44" s="264">
        <v>5.6541730906002952E-2</v>
      </c>
      <c r="AC44" s="281">
        <v>44562</v>
      </c>
      <c r="AD44" s="264">
        <v>1.3965485222009164E-2</v>
      </c>
      <c r="AF44" s="281">
        <v>44562</v>
      </c>
      <c r="AG44" s="264">
        <v>5.1275982464107132E-2</v>
      </c>
    </row>
    <row r="45" spans="1:36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81">
        <v>44593</v>
      </c>
      <c r="AA45" s="264">
        <v>5.7677949004432211E-2</v>
      </c>
      <c r="AC45" s="281">
        <v>44593</v>
      </c>
      <c r="AD45" s="264">
        <v>8.7786489405812067E-3</v>
      </c>
      <c r="AF45" s="281">
        <v>44593</v>
      </c>
      <c r="AG45" s="264">
        <v>5.127725370591122E-2</v>
      </c>
    </row>
    <row r="46" spans="1:36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81">
        <v>44621</v>
      </c>
      <c r="AA46" s="264">
        <v>4.5523648250621565E-2</v>
      </c>
      <c r="AC46" s="281">
        <v>44621</v>
      </c>
      <c r="AD46" s="264">
        <v>-3.7863608876990895E-3</v>
      </c>
      <c r="AF46" s="281">
        <v>44621</v>
      </c>
      <c r="AG46" s="264">
        <v>3.7063786393869119E-2</v>
      </c>
    </row>
    <row r="47" spans="1:36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  <c r="Z47" s="281">
        <v>44652</v>
      </c>
      <c r="AA47" s="264">
        <v>2.913249490708722E-2</v>
      </c>
      <c r="AC47" s="281">
        <v>44652</v>
      </c>
      <c r="AD47" s="264">
        <v>-1.6677794302476911E-2</v>
      </c>
      <c r="AF47" s="281">
        <v>44652</v>
      </c>
      <c r="AG47" s="264">
        <v>2.3455283267629311E-2</v>
      </c>
    </row>
    <row r="48" spans="1:36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  <c r="Z48" s="281">
        <v>44682</v>
      </c>
      <c r="AA48" s="264">
        <v>2.4188659435443471E-2</v>
      </c>
      <c r="AC48" s="281">
        <v>44682</v>
      </c>
      <c r="AD48" s="264">
        <v>-1.904209853828874E-2</v>
      </c>
      <c r="AF48" s="281">
        <v>44682</v>
      </c>
      <c r="AG48" s="264">
        <v>2.1281096259066032E-2</v>
      </c>
    </row>
    <row r="49" spans="1:33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  <c r="Z49" s="281">
        <v>44714</v>
      </c>
      <c r="AA49" s="264">
        <v>1.5228245141246361E-2</v>
      </c>
      <c r="AC49" s="281">
        <v>44714</v>
      </c>
      <c r="AD49" s="264">
        <v>-2.8462136215130586E-2</v>
      </c>
      <c r="AF49" s="281">
        <v>44714</v>
      </c>
      <c r="AG49" s="264">
        <v>9.0246756242657964E-3</v>
      </c>
    </row>
    <row r="50" spans="1:33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  <c r="Z50" s="281">
        <v>44746</v>
      </c>
      <c r="AA50" s="264">
        <v>9.7482854527903839E-3</v>
      </c>
      <c r="AC50" s="281">
        <v>44746</v>
      </c>
      <c r="AD50" s="264">
        <v>-3.4877221187902305E-2</v>
      </c>
      <c r="AF50" s="281">
        <v>44746</v>
      </c>
      <c r="AG50" s="264">
        <v>-1.4106472028349514E-3</v>
      </c>
    </row>
    <row r="51" spans="1:33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  <c r="Z51" s="282"/>
      <c r="AC51" s="282"/>
      <c r="AF51" s="282"/>
    </row>
    <row r="52" spans="1:33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  <c r="Z52" s="282"/>
      <c r="AF52" s="282"/>
    </row>
    <row r="53" spans="1:33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  <c r="Z53" s="282"/>
      <c r="AF53" s="282"/>
    </row>
    <row r="54" spans="1:33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  <c r="AF54" s="282"/>
    </row>
    <row r="55" spans="1:33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33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33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33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5B2873-842B-4B28-9D6E-C29D2576D9D6}">
  <sheetPr codeName="Hoja5">
    <pageSetUpPr fitToPage="1"/>
  </sheetPr>
  <dimension ref="A1:O62"/>
  <sheetViews>
    <sheetView zoomScale="80" zoomScaleNormal="80" workbookViewId="0"/>
  </sheetViews>
  <sheetFormatPr baseColWidth="10" defaultColWidth="11.42578125" defaultRowHeight="15"/>
  <cols>
    <col min="1" max="1" width="39.7109375" customWidth="1"/>
    <col min="2" max="2" width="42.140625" customWidth="1"/>
    <col min="3" max="4" width="14.7109375" customWidth="1"/>
    <col min="5" max="5" width="16.7109375" customWidth="1"/>
    <col min="6" max="6" width="8" customWidth="1"/>
    <col min="7" max="8" width="14.7109375" customWidth="1"/>
    <col min="9" max="9" width="16.7109375" customWidth="1"/>
    <col min="10" max="10" width="8" customWidth="1"/>
    <col min="11" max="12" width="14.7109375" customWidth="1"/>
    <col min="13" max="13" width="16.7109375" customWidth="1"/>
    <col min="14" max="14" width="8" customWidth="1"/>
  </cols>
  <sheetData>
    <row r="1" spans="1:15" ht="19.149999999999999" customHeight="1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15" customHeight="1">
      <c r="A2" s="79"/>
      <c r="B2" s="79"/>
      <c r="C2" s="82"/>
    </row>
    <row r="3" spans="1:15" ht="15" customHeight="1">
      <c r="A3" s="82"/>
      <c r="B3" s="82"/>
      <c r="C3" s="82"/>
    </row>
    <row r="4" spans="1:15" ht="15" customHeight="1">
      <c r="A4" s="83" t="s">
        <v>51</v>
      </c>
      <c r="B4" s="31"/>
      <c r="N4" s="113" t="s">
        <v>172</v>
      </c>
    </row>
    <row r="5" spans="1:15" ht="19.149999999999999" customHeight="1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 ht="19.5" customHeight="1">
      <c r="A6" s="209" t="s">
        <v>88</v>
      </c>
      <c r="B6" s="209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 ht="19.5" customHeight="1">
      <c r="A7" s="209"/>
      <c r="B7" s="209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 s="138" customFormat="1" ht="19.5" customHeight="1">
      <c r="A8" s="181" t="s">
        <v>90</v>
      </c>
      <c r="B8" s="182" t="s">
        <v>91</v>
      </c>
      <c r="C8" s="183">
        <v>28276012</v>
      </c>
      <c r="D8" s="184">
        <v>25077494</v>
      </c>
      <c r="E8" s="185">
        <v>-3198518</v>
      </c>
      <c r="F8" s="186">
        <v>-11.31177197123837</v>
      </c>
      <c r="G8" s="187">
        <v>0</v>
      </c>
      <c r="H8" s="184">
        <v>0</v>
      </c>
      <c r="I8" s="185">
        <v>0</v>
      </c>
      <c r="J8" s="186" t="s">
        <v>151</v>
      </c>
      <c r="K8" s="187">
        <v>572</v>
      </c>
      <c r="L8" s="184">
        <v>2767</v>
      </c>
      <c r="M8" s="185">
        <v>2195</v>
      </c>
      <c r="N8" s="186">
        <v>383.74125874125872</v>
      </c>
      <c r="O8" s="152"/>
    </row>
    <row r="9" spans="1:15" s="138" customFormat="1" ht="19.5" customHeight="1">
      <c r="A9" s="181" t="s">
        <v>90</v>
      </c>
      <c r="B9" s="182" t="s">
        <v>92</v>
      </c>
      <c r="C9" s="183">
        <v>7529242</v>
      </c>
      <c r="D9" s="184">
        <v>4593947</v>
      </c>
      <c r="E9" s="185">
        <v>-2935295</v>
      </c>
      <c r="F9" s="186">
        <v>-38.985265714662908</v>
      </c>
      <c r="G9" s="187">
        <v>0</v>
      </c>
      <c r="H9" s="184">
        <v>0</v>
      </c>
      <c r="I9" s="185">
        <v>0</v>
      </c>
      <c r="J9" s="186" t="s">
        <v>151</v>
      </c>
      <c r="K9" s="187">
        <v>194575</v>
      </c>
      <c r="L9" s="184">
        <v>208042</v>
      </c>
      <c r="M9" s="185">
        <v>13467</v>
      </c>
      <c r="N9" s="186">
        <v>6.9212385969420467</v>
      </c>
      <c r="O9" s="152"/>
    </row>
    <row r="10" spans="1:15" s="138" customFormat="1" ht="19.5" customHeight="1">
      <c r="A10" s="181" t="s">
        <v>90</v>
      </c>
      <c r="B10" s="182" t="s">
        <v>93</v>
      </c>
      <c r="C10" s="183">
        <v>9712979</v>
      </c>
      <c r="D10" s="184">
        <v>10130815</v>
      </c>
      <c r="E10" s="185">
        <v>417836</v>
      </c>
      <c r="F10" s="186">
        <v>4.3018316007890007</v>
      </c>
      <c r="G10" s="187">
        <v>0</v>
      </c>
      <c r="H10" s="184">
        <v>0</v>
      </c>
      <c r="I10" s="185">
        <v>0</v>
      </c>
      <c r="J10" s="186" t="s">
        <v>151</v>
      </c>
      <c r="K10" s="187">
        <v>10111</v>
      </c>
      <c r="L10" s="184">
        <v>15771</v>
      </c>
      <c r="M10" s="185">
        <v>5660</v>
      </c>
      <c r="N10" s="186">
        <v>55.978637127880518</v>
      </c>
      <c r="O10" s="152"/>
    </row>
    <row r="11" spans="1:15" s="138" customFormat="1" ht="19.5" customHeight="1">
      <c r="A11" s="181" t="s">
        <v>90</v>
      </c>
      <c r="B11" s="182" t="s">
        <v>94</v>
      </c>
      <c r="C11" s="183">
        <v>7108629</v>
      </c>
      <c r="D11" s="184">
        <v>8576942</v>
      </c>
      <c r="E11" s="185">
        <v>1468313</v>
      </c>
      <c r="F11" s="186">
        <v>20.655361251796929</v>
      </c>
      <c r="G11" s="187">
        <v>0</v>
      </c>
      <c r="H11" s="184">
        <v>0</v>
      </c>
      <c r="I11" s="185">
        <v>0</v>
      </c>
      <c r="J11" s="186" t="s">
        <v>151</v>
      </c>
      <c r="K11" s="187">
        <v>5354</v>
      </c>
      <c r="L11" s="184">
        <v>6668</v>
      </c>
      <c r="M11" s="185">
        <v>1314</v>
      </c>
      <c r="N11" s="186">
        <v>24.542398206948079</v>
      </c>
      <c r="O11" s="152"/>
    </row>
    <row r="12" spans="1:15" s="138" customFormat="1" ht="19.5" customHeight="1">
      <c r="A12" s="181" t="s">
        <v>90</v>
      </c>
      <c r="B12" s="182" t="s">
        <v>95</v>
      </c>
      <c r="C12" s="183">
        <v>3505122</v>
      </c>
      <c r="D12" s="184">
        <v>2433296</v>
      </c>
      <c r="E12" s="185">
        <v>-1071826</v>
      </c>
      <c r="F12" s="186">
        <v>-30.57885003717416</v>
      </c>
      <c r="G12" s="187">
        <v>0</v>
      </c>
      <c r="H12" s="184">
        <v>0</v>
      </c>
      <c r="I12" s="185">
        <v>0</v>
      </c>
      <c r="J12" s="186" t="s">
        <v>151</v>
      </c>
      <c r="K12" s="187">
        <v>155357</v>
      </c>
      <c r="L12" s="184">
        <v>154897</v>
      </c>
      <c r="M12" s="185">
        <v>-460</v>
      </c>
      <c r="N12" s="186">
        <v>-0.29609222629170517</v>
      </c>
      <c r="O12" s="152"/>
    </row>
    <row r="13" spans="1:15" s="138" customFormat="1" ht="19.5" customHeight="1">
      <c r="A13" s="181" t="s">
        <v>90</v>
      </c>
      <c r="B13" s="182" t="s">
        <v>96</v>
      </c>
      <c r="C13" s="183">
        <v>1189315</v>
      </c>
      <c r="D13" s="184">
        <v>1070057</v>
      </c>
      <c r="E13" s="185">
        <v>-119258</v>
      </c>
      <c r="F13" s="186">
        <v>-10.027452777439111</v>
      </c>
      <c r="G13" s="187">
        <v>0</v>
      </c>
      <c r="H13" s="184">
        <v>0</v>
      </c>
      <c r="I13" s="185">
        <v>0</v>
      </c>
      <c r="J13" s="186" t="s">
        <v>151</v>
      </c>
      <c r="K13" s="187">
        <v>64865</v>
      </c>
      <c r="L13" s="184">
        <v>66351</v>
      </c>
      <c r="M13" s="185">
        <v>1486</v>
      </c>
      <c r="N13" s="186">
        <v>2.2909118939335542</v>
      </c>
      <c r="O13" s="152"/>
    </row>
    <row r="14" spans="1:15" s="138" customFormat="1" ht="19.5" customHeight="1">
      <c r="A14" s="181" t="s">
        <v>90</v>
      </c>
      <c r="B14" s="182" t="s">
        <v>97</v>
      </c>
      <c r="C14" s="183">
        <v>0</v>
      </c>
      <c r="D14" s="184">
        <v>0</v>
      </c>
      <c r="E14" s="185">
        <v>0</v>
      </c>
      <c r="F14" s="186" t="s">
        <v>151</v>
      </c>
      <c r="G14" s="187">
        <v>4293324</v>
      </c>
      <c r="H14" s="184">
        <v>3833491</v>
      </c>
      <c r="I14" s="185">
        <v>-459833</v>
      </c>
      <c r="J14" s="186">
        <v>-10.71041924625302</v>
      </c>
      <c r="K14" s="187">
        <v>129086</v>
      </c>
      <c r="L14" s="184">
        <v>130798</v>
      </c>
      <c r="M14" s="185">
        <v>1712</v>
      </c>
      <c r="N14" s="186">
        <v>1.326247617867153</v>
      </c>
      <c r="O14" s="152"/>
    </row>
    <row r="15" spans="1:15" s="138" customFormat="1" ht="19.5" customHeight="1">
      <c r="A15" s="181" t="s">
        <v>90</v>
      </c>
      <c r="B15" s="182" t="s">
        <v>98</v>
      </c>
      <c r="C15" s="183">
        <v>6574751</v>
      </c>
      <c r="D15" s="184">
        <v>7528430</v>
      </c>
      <c r="E15" s="185">
        <v>953679</v>
      </c>
      <c r="F15" s="186">
        <v>14.50517289552106</v>
      </c>
      <c r="G15" s="187">
        <v>0</v>
      </c>
      <c r="H15" s="184">
        <v>0</v>
      </c>
      <c r="I15" s="185">
        <v>0</v>
      </c>
      <c r="J15" s="186" t="s">
        <v>151</v>
      </c>
      <c r="K15" s="187">
        <v>370</v>
      </c>
      <c r="L15" s="184">
        <v>775</v>
      </c>
      <c r="M15" s="185">
        <v>405</v>
      </c>
      <c r="N15" s="186">
        <v>109.4594594594595</v>
      </c>
      <c r="O15" s="152"/>
    </row>
    <row r="16" spans="1:15" s="138" customFormat="1" ht="19.5" customHeight="1">
      <c r="A16" s="181" t="s">
        <v>90</v>
      </c>
      <c r="B16" s="182" t="s">
        <v>99</v>
      </c>
      <c r="C16" s="183">
        <v>1791956</v>
      </c>
      <c r="D16" s="184">
        <v>1524538</v>
      </c>
      <c r="E16" s="185">
        <v>-267418</v>
      </c>
      <c r="F16" s="186">
        <v>-14.923245883269461</v>
      </c>
      <c r="G16" s="187">
        <v>0</v>
      </c>
      <c r="H16" s="184">
        <v>0</v>
      </c>
      <c r="I16" s="185">
        <v>0</v>
      </c>
      <c r="J16" s="186" t="s">
        <v>151</v>
      </c>
      <c r="K16" s="187">
        <v>395373</v>
      </c>
      <c r="L16" s="184">
        <v>431305</v>
      </c>
      <c r="M16" s="185">
        <v>35932</v>
      </c>
      <c r="N16" s="186">
        <v>9.0881269080083911</v>
      </c>
      <c r="O16" s="152"/>
    </row>
    <row r="17" spans="1:15" s="138" customFormat="1" ht="19.5" customHeight="1">
      <c r="A17" s="181" t="s">
        <v>100</v>
      </c>
      <c r="B17" s="182" t="s">
        <v>101</v>
      </c>
      <c r="C17" s="183">
        <v>0</v>
      </c>
      <c r="D17" s="184">
        <v>0</v>
      </c>
      <c r="E17" s="185">
        <v>0</v>
      </c>
      <c r="F17" s="186" t="s">
        <v>151</v>
      </c>
      <c r="G17" s="187">
        <v>2184283</v>
      </c>
      <c r="H17" s="184">
        <v>3297876</v>
      </c>
      <c r="I17" s="185">
        <v>1113593</v>
      </c>
      <c r="J17" s="186">
        <v>50.982084281203498</v>
      </c>
      <c r="K17" s="187">
        <v>12723</v>
      </c>
      <c r="L17" s="184">
        <v>42861</v>
      </c>
      <c r="M17" s="185">
        <v>30138</v>
      </c>
      <c r="N17" s="186">
        <v>236.87809478896489</v>
      </c>
      <c r="O17" s="152"/>
    </row>
    <row r="18" spans="1:15" s="138" customFormat="1" ht="19.5" customHeight="1">
      <c r="A18" s="181" t="s">
        <v>100</v>
      </c>
      <c r="B18" s="182" t="s">
        <v>102</v>
      </c>
      <c r="C18" s="183">
        <v>0</v>
      </c>
      <c r="D18" s="184">
        <v>0</v>
      </c>
      <c r="E18" s="185">
        <v>0</v>
      </c>
      <c r="F18" s="186" t="s">
        <v>151</v>
      </c>
      <c r="G18" s="187">
        <v>2249416</v>
      </c>
      <c r="H18" s="184">
        <v>2267871</v>
      </c>
      <c r="I18" s="185">
        <v>18455</v>
      </c>
      <c r="J18" s="186">
        <v>0.82043517072875716</v>
      </c>
      <c r="K18" s="187">
        <v>935182</v>
      </c>
      <c r="L18" s="184">
        <v>849854</v>
      </c>
      <c r="M18" s="185">
        <v>-85328</v>
      </c>
      <c r="N18" s="186">
        <v>-9.1242132547461381</v>
      </c>
      <c r="O18" s="152"/>
    </row>
    <row r="19" spans="1:15" s="138" customFormat="1" ht="19.5" customHeight="1">
      <c r="A19" s="181" t="s">
        <v>100</v>
      </c>
      <c r="B19" s="182" t="s">
        <v>103</v>
      </c>
      <c r="C19" s="183">
        <v>0</v>
      </c>
      <c r="D19" s="184">
        <v>0</v>
      </c>
      <c r="E19" s="185">
        <v>0</v>
      </c>
      <c r="F19" s="186" t="s">
        <v>151</v>
      </c>
      <c r="G19" s="187">
        <v>591892</v>
      </c>
      <c r="H19" s="184">
        <v>805359</v>
      </c>
      <c r="I19" s="185">
        <v>213467</v>
      </c>
      <c r="J19" s="186">
        <v>36.065194325991911</v>
      </c>
      <c r="K19" s="187">
        <v>919457</v>
      </c>
      <c r="L19" s="184">
        <v>533275</v>
      </c>
      <c r="M19" s="185">
        <v>-386182</v>
      </c>
      <c r="N19" s="186">
        <v>-42.001094124031901</v>
      </c>
      <c r="O19" s="152"/>
    </row>
    <row r="20" spans="1:15" s="138" customFormat="1" ht="19.5" customHeight="1">
      <c r="A20" s="181" t="s">
        <v>100</v>
      </c>
      <c r="B20" s="182" t="s">
        <v>104</v>
      </c>
      <c r="C20" s="183">
        <v>0</v>
      </c>
      <c r="D20" s="184">
        <v>0</v>
      </c>
      <c r="E20" s="185">
        <v>0</v>
      </c>
      <c r="F20" s="186" t="s">
        <v>151</v>
      </c>
      <c r="G20" s="187">
        <v>149505</v>
      </c>
      <c r="H20" s="184">
        <v>191117</v>
      </c>
      <c r="I20" s="185">
        <v>41612</v>
      </c>
      <c r="J20" s="186">
        <v>27.833182836694419</v>
      </c>
      <c r="K20" s="187">
        <v>7008152</v>
      </c>
      <c r="L20" s="184">
        <v>6389390</v>
      </c>
      <c r="M20" s="185">
        <v>-618762</v>
      </c>
      <c r="N20" s="186">
        <v>-8.8291749379865081</v>
      </c>
      <c r="O20" s="152"/>
    </row>
    <row r="21" spans="1:15" s="138" customFormat="1" ht="19.5" customHeight="1">
      <c r="A21" s="181" t="s">
        <v>100</v>
      </c>
      <c r="B21" s="182" t="s">
        <v>105</v>
      </c>
      <c r="C21" s="183">
        <v>0</v>
      </c>
      <c r="D21" s="184">
        <v>0</v>
      </c>
      <c r="E21" s="185">
        <v>0</v>
      </c>
      <c r="F21" s="186" t="s">
        <v>151</v>
      </c>
      <c r="G21" s="187">
        <v>0</v>
      </c>
      <c r="H21" s="184">
        <v>0</v>
      </c>
      <c r="I21" s="185">
        <v>0</v>
      </c>
      <c r="J21" s="186" t="s">
        <v>151</v>
      </c>
      <c r="K21" s="187">
        <v>1657789</v>
      </c>
      <c r="L21" s="184">
        <v>1579282</v>
      </c>
      <c r="M21" s="185">
        <v>-78507</v>
      </c>
      <c r="N21" s="186">
        <v>-4.7356448860500393</v>
      </c>
      <c r="O21" s="152"/>
    </row>
    <row r="22" spans="1:15" s="138" customFormat="1" ht="19.5" customHeight="1">
      <c r="A22" s="181" t="s">
        <v>106</v>
      </c>
      <c r="B22" s="182" t="s">
        <v>107</v>
      </c>
      <c r="C22" s="183">
        <v>0</v>
      </c>
      <c r="D22" s="184">
        <v>0</v>
      </c>
      <c r="E22" s="185">
        <v>0</v>
      </c>
      <c r="F22" s="186" t="s">
        <v>151</v>
      </c>
      <c r="G22" s="187">
        <v>287891</v>
      </c>
      <c r="H22" s="184">
        <v>189779</v>
      </c>
      <c r="I22" s="185">
        <v>-98112</v>
      </c>
      <c r="J22" s="186">
        <v>-34.07956483530225</v>
      </c>
      <c r="K22" s="187">
        <v>154584</v>
      </c>
      <c r="L22" s="184">
        <v>132003</v>
      </c>
      <c r="M22" s="185">
        <v>-22581</v>
      </c>
      <c r="N22" s="186">
        <v>-14.607591988821611</v>
      </c>
      <c r="O22" s="152"/>
    </row>
    <row r="23" spans="1:15" s="138" customFormat="1" ht="19.5" customHeight="1">
      <c r="A23" s="181" t="s">
        <v>106</v>
      </c>
      <c r="B23" s="182" t="s">
        <v>108</v>
      </c>
      <c r="C23" s="183">
        <v>23681</v>
      </c>
      <c r="D23" s="184">
        <v>30874</v>
      </c>
      <c r="E23" s="185">
        <v>7193</v>
      </c>
      <c r="F23" s="186">
        <v>30.374561885055531</v>
      </c>
      <c r="G23" s="187">
        <v>6003176</v>
      </c>
      <c r="H23" s="184">
        <v>6653064</v>
      </c>
      <c r="I23" s="185">
        <v>649888</v>
      </c>
      <c r="J23" s="186">
        <v>10.82573624361504</v>
      </c>
      <c r="K23" s="187">
        <v>1472770</v>
      </c>
      <c r="L23" s="184">
        <v>1247245</v>
      </c>
      <c r="M23" s="185">
        <v>-225525</v>
      </c>
      <c r="N23" s="186">
        <v>-15.312981660408621</v>
      </c>
      <c r="O23" s="152"/>
    </row>
    <row r="24" spans="1:15" s="138" customFormat="1" ht="19.5" customHeight="1">
      <c r="A24" s="181" t="s">
        <v>109</v>
      </c>
      <c r="B24" s="182" t="s">
        <v>110</v>
      </c>
      <c r="C24" s="183">
        <v>0</v>
      </c>
      <c r="D24" s="184">
        <v>0</v>
      </c>
      <c r="E24" s="185">
        <v>0</v>
      </c>
      <c r="F24" s="186" t="s">
        <v>151</v>
      </c>
      <c r="G24" s="187">
        <v>360348</v>
      </c>
      <c r="H24" s="184">
        <v>124231</v>
      </c>
      <c r="I24" s="185">
        <v>-236117</v>
      </c>
      <c r="J24" s="186">
        <v>-65.524714997724431</v>
      </c>
      <c r="K24" s="187">
        <v>3069</v>
      </c>
      <c r="L24" s="184">
        <v>16870</v>
      </c>
      <c r="M24" s="185">
        <v>13801</v>
      </c>
      <c r="N24" s="186">
        <v>449.69045291625929</v>
      </c>
      <c r="O24" s="152"/>
    </row>
    <row r="25" spans="1:15" s="138" customFormat="1" ht="19.5" customHeight="1">
      <c r="A25" s="181" t="s">
        <v>109</v>
      </c>
      <c r="B25" s="182" t="s">
        <v>111</v>
      </c>
      <c r="C25" s="183">
        <v>0</v>
      </c>
      <c r="D25" s="184">
        <v>0</v>
      </c>
      <c r="E25" s="185">
        <v>0</v>
      </c>
      <c r="F25" s="186" t="s">
        <v>151</v>
      </c>
      <c r="G25" s="187">
        <v>338649</v>
      </c>
      <c r="H25" s="184">
        <v>233571</v>
      </c>
      <c r="I25" s="185">
        <v>-105078</v>
      </c>
      <c r="J25" s="186">
        <v>-31.02858712117856</v>
      </c>
      <c r="K25" s="187">
        <v>104027</v>
      </c>
      <c r="L25" s="184">
        <v>101641</v>
      </c>
      <c r="M25" s="185">
        <v>-2386</v>
      </c>
      <c r="N25" s="186">
        <v>-2.2936353062185759</v>
      </c>
      <c r="O25" s="152"/>
    </row>
    <row r="26" spans="1:15" s="138" customFormat="1" ht="19.5" customHeight="1">
      <c r="A26" s="181" t="s">
        <v>109</v>
      </c>
      <c r="B26" s="182" t="s">
        <v>112</v>
      </c>
      <c r="C26" s="183">
        <v>157634</v>
      </c>
      <c r="D26" s="184">
        <v>119523</v>
      </c>
      <c r="E26" s="185">
        <v>-38111</v>
      </c>
      <c r="F26" s="186">
        <v>-24.176890772295319</v>
      </c>
      <c r="G26" s="187">
        <v>1325836</v>
      </c>
      <c r="H26" s="184">
        <v>1305339</v>
      </c>
      <c r="I26" s="185">
        <v>-20497</v>
      </c>
      <c r="J26" s="186">
        <v>-1.545967977939952</v>
      </c>
      <c r="K26" s="187">
        <v>963321</v>
      </c>
      <c r="L26" s="184">
        <v>1045199</v>
      </c>
      <c r="M26" s="185">
        <v>81878</v>
      </c>
      <c r="N26" s="186">
        <v>8.499555184616554</v>
      </c>
      <c r="O26" s="152"/>
    </row>
    <row r="27" spans="1:15" s="138" customFormat="1" ht="19.5" customHeight="1">
      <c r="A27" s="181" t="s">
        <v>113</v>
      </c>
      <c r="B27" s="182" t="s">
        <v>114</v>
      </c>
      <c r="C27" s="183">
        <v>7776427</v>
      </c>
      <c r="D27" s="184">
        <v>9478667</v>
      </c>
      <c r="E27" s="185">
        <v>1702240</v>
      </c>
      <c r="F27" s="186">
        <v>21.889744480337821</v>
      </c>
      <c r="G27" s="187">
        <v>1121256</v>
      </c>
      <c r="H27" s="184">
        <v>1107933</v>
      </c>
      <c r="I27" s="185">
        <v>-13323</v>
      </c>
      <c r="J27" s="186">
        <v>-1.188221066375561</v>
      </c>
      <c r="K27" s="187">
        <v>10533754</v>
      </c>
      <c r="L27" s="184">
        <v>11138851</v>
      </c>
      <c r="M27" s="185">
        <v>605097</v>
      </c>
      <c r="N27" s="186">
        <v>5.7443623612246881</v>
      </c>
      <c r="O27" s="152"/>
    </row>
    <row r="28" spans="1:15" s="138" customFormat="1" ht="19.5" customHeight="1">
      <c r="A28" s="181" t="s">
        <v>115</v>
      </c>
      <c r="B28" s="182" t="s">
        <v>116</v>
      </c>
      <c r="C28" s="183">
        <v>913356</v>
      </c>
      <c r="D28" s="184">
        <v>866650</v>
      </c>
      <c r="E28" s="185">
        <v>-46706</v>
      </c>
      <c r="F28" s="186">
        <v>-5.1136687118713837</v>
      </c>
      <c r="G28" s="187">
        <v>43841</v>
      </c>
      <c r="H28" s="184">
        <v>52727</v>
      </c>
      <c r="I28" s="185">
        <v>8886</v>
      </c>
      <c r="J28" s="186">
        <v>20.268698250496119</v>
      </c>
      <c r="K28" s="187">
        <v>59054</v>
      </c>
      <c r="L28" s="184">
        <v>53864</v>
      </c>
      <c r="M28" s="185">
        <v>-5190</v>
      </c>
      <c r="N28" s="186">
        <v>-8.7885663968571208</v>
      </c>
      <c r="O28" s="152"/>
    </row>
    <row r="29" spans="1:15" s="138" customFormat="1" ht="19.5" customHeight="1">
      <c r="A29" s="181" t="s">
        <v>115</v>
      </c>
      <c r="B29" s="182" t="s">
        <v>117</v>
      </c>
      <c r="C29" s="183">
        <v>0</v>
      </c>
      <c r="D29" s="184">
        <v>0</v>
      </c>
      <c r="E29" s="185">
        <v>0</v>
      </c>
      <c r="F29" s="186" t="s">
        <v>151</v>
      </c>
      <c r="G29" s="187">
        <v>2990942</v>
      </c>
      <c r="H29" s="184">
        <v>3035363</v>
      </c>
      <c r="I29" s="185">
        <v>44421</v>
      </c>
      <c r="J29" s="186">
        <v>1.4851842663615711</v>
      </c>
      <c r="K29" s="187">
        <v>498354</v>
      </c>
      <c r="L29" s="184">
        <v>560603</v>
      </c>
      <c r="M29" s="185">
        <v>62249</v>
      </c>
      <c r="N29" s="186">
        <v>12.49092010899882</v>
      </c>
      <c r="O29" s="152"/>
    </row>
    <row r="30" spans="1:15" s="138" customFormat="1" ht="19.5" customHeight="1">
      <c r="A30" s="181" t="s">
        <v>115</v>
      </c>
      <c r="B30" s="182" t="s">
        <v>118</v>
      </c>
      <c r="C30" s="183">
        <v>0</v>
      </c>
      <c r="D30" s="184">
        <v>0</v>
      </c>
      <c r="E30" s="185">
        <v>0</v>
      </c>
      <c r="F30" s="186" t="s">
        <v>151</v>
      </c>
      <c r="G30" s="187">
        <v>851721</v>
      </c>
      <c r="H30" s="184">
        <v>436424</v>
      </c>
      <c r="I30" s="185">
        <v>-415297</v>
      </c>
      <c r="J30" s="186">
        <v>-48.759746442790536</v>
      </c>
      <c r="K30" s="187">
        <v>8043071</v>
      </c>
      <c r="L30" s="184">
        <v>7871761</v>
      </c>
      <c r="M30" s="185">
        <v>-171310</v>
      </c>
      <c r="N30" s="186">
        <v>-2.1299078424149229</v>
      </c>
      <c r="O30" s="152"/>
    </row>
    <row r="31" spans="1:15" s="138" customFormat="1" ht="19.5" customHeight="1">
      <c r="A31" s="181" t="s">
        <v>119</v>
      </c>
      <c r="B31" s="182" t="s">
        <v>120</v>
      </c>
      <c r="C31" s="183">
        <v>0</v>
      </c>
      <c r="D31" s="184">
        <v>0</v>
      </c>
      <c r="E31" s="185">
        <v>0</v>
      </c>
      <c r="F31" s="186" t="s">
        <v>151</v>
      </c>
      <c r="G31" s="187">
        <v>8304943</v>
      </c>
      <c r="H31" s="184">
        <v>6362338</v>
      </c>
      <c r="I31" s="185">
        <v>-1942605</v>
      </c>
      <c r="J31" s="186">
        <v>-23.390949221445599</v>
      </c>
      <c r="K31" s="187">
        <v>1188012</v>
      </c>
      <c r="L31" s="184">
        <v>1045247</v>
      </c>
      <c r="M31" s="185">
        <v>-142765</v>
      </c>
      <c r="N31" s="186">
        <v>-12.017134507058859</v>
      </c>
      <c r="O31" s="152"/>
    </row>
    <row r="32" spans="1:15" s="138" customFormat="1" ht="19.5" customHeight="1">
      <c r="A32" s="181" t="s">
        <v>119</v>
      </c>
      <c r="B32" s="182" t="s">
        <v>121</v>
      </c>
      <c r="C32" s="183">
        <v>0</v>
      </c>
      <c r="D32" s="184">
        <v>0</v>
      </c>
      <c r="E32" s="185">
        <v>0</v>
      </c>
      <c r="F32" s="186" t="s">
        <v>151</v>
      </c>
      <c r="G32" s="187">
        <v>1541942</v>
      </c>
      <c r="H32" s="184">
        <v>1223564</v>
      </c>
      <c r="I32" s="185">
        <v>-318378</v>
      </c>
      <c r="J32" s="186">
        <v>-20.64785835005468</v>
      </c>
      <c r="K32" s="187">
        <v>294967</v>
      </c>
      <c r="L32" s="184">
        <v>90656</v>
      </c>
      <c r="M32" s="185">
        <v>-204311</v>
      </c>
      <c r="N32" s="186">
        <v>-69.265714469754244</v>
      </c>
      <c r="O32" s="152"/>
    </row>
    <row r="33" spans="1:15" s="138" customFormat="1" ht="19.5" customHeight="1">
      <c r="A33" s="181" t="s">
        <v>119</v>
      </c>
      <c r="B33" s="182" t="s">
        <v>122</v>
      </c>
      <c r="C33" s="183">
        <v>0</v>
      </c>
      <c r="D33" s="184">
        <v>0</v>
      </c>
      <c r="E33" s="185">
        <v>0</v>
      </c>
      <c r="F33" s="186" t="s">
        <v>151</v>
      </c>
      <c r="G33" s="187">
        <v>178228</v>
      </c>
      <c r="H33" s="184">
        <v>16618</v>
      </c>
      <c r="I33" s="185">
        <v>-161610</v>
      </c>
      <c r="J33" s="186">
        <v>-90.675988060237444</v>
      </c>
      <c r="K33" s="187">
        <v>5160441</v>
      </c>
      <c r="L33" s="184">
        <v>4601502</v>
      </c>
      <c r="M33" s="185">
        <v>-558939</v>
      </c>
      <c r="N33" s="186">
        <v>-10.831225470846389</v>
      </c>
      <c r="O33" s="152"/>
    </row>
    <row r="34" spans="1:15" s="138" customFormat="1" ht="19.5" customHeight="1">
      <c r="A34" s="181" t="s">
        <v>119</v>
      </c>
      <c r="B34" s="182" t="s">
        <v>123</v>
      </c>
      <c r="C34" s="183">
        <v>74474</v>
      </c>
      <c r="D34" s="184">
        <v>54149</v>
      </c>
      <c r="E34" s="185">
        <v>-20325</v>
      </c>
      <c r="F34" s="186">
        <v>-27.291403711362349</v>
      </c>
      <c r="G34" s="187">
        <v>0</v>
      </c>
      <c r="H34" s="184">
        <v>0</v>
      </c>
      <c r="I34" s="185">
        <v>0</v>
      </c>
      <c r="J34" s="186" t="s">
        <v>151</v>
      </c>
      <c r="K34" s="187">
        <v>3681613</v>
      </c>
      <c r="L34" s="184">
        <v>3772165</v>
      </c>
      <c r="M34" s="185">
        <v>90552</v>
      </c>
      <c r="N34" s="186">
        <v>2.4595741051544588</v>
      </c>
      <c r="O34" s="152"/>
    </row>
    <row r="35" spans="1:15" s="138" customFormat="1" ht="19.5" customHeight="1">
      <c r="A35" s="181" t="s">
        <v>119</v>
      </c>
      <c r="B35" s="182" t="s">
        <v>124</v>
      </c>
      <c r="C35" s="183">
        <v>0</v>
      </c>
      <c r="D35" s="184">
        <v>0</v>
      </c>
      <c r="E35" s="185">
        <v>0</v>
      </c>
      <c r="F35" s="186" t="s">
        <v>151</v>
      </c>
      <c r="G35" s="187">
        <v>0</v>
      </c>
      <c r="H35" s="184">
        <v>0</v>
      </c>
      <c r="I35" s="185">
        <v>0</v>
      </c>
      <c r="J35" s="186" t="s">
        <v>151</v>
      </c>
      <c r="K35" s="187">
        <v>1421431</v>
      </c>
      <c r="L35" s="184">
        <v>1518576</v>
      </c>
      <c r="M35" s="185">
        <v>97145</v>
      </c>
      <c r="N35" s="186">
        <v>6.8343099313297699</v>
      </c>
      <c r="O35" s="152"/>
    </row>
    <row r="36" spans="1:15" s="138" customFormat="1" ht="19.5" customHeight="1">
      <c r="A36" s="181" t="s">
        <v>119</v>
      </c>
      <c r="B36" s="182" t="s">
        <v>125</v>
      </c>
      <c r="C36" s="183">
        <v>0</v>
      </c>
      <c r="D36" s="184">
        <v>0</v>
      </c>
      <c r="E36" s="185">
        <v>0</v>
      </c>
      <c r="F36" s="186" t="s">
        <v>151</v>
      </c>
      <c r="G36" s="187">
        <v>0</v>
      </c>
      <c r="H36" s="184">
        <v>0</v>
      </c>
      <c r="I36" s="185">
        <v>0</v>
      </c>
      <c r="J36" s="186" t="s">
        <v>151</v>
      </c>
      <c r="K36" s="187">
        <v>1756770</v>
      </c>
      <c r="L36" s="184">
        <v>1757468</v>
      </c>
      <c r="M36" s="185">
        <v>698</v>
      </c>
      <c r="N36" s="186">
        <v>3.973200817409861E-2</v>
      </c>
      <c r="O36" s="152"/>
    </row>
    <row r="37" spans="1:15" s="138" customFormat="1" ht="19.5" customHeight="1">
      <c r="A37" s="181" t="s">
        <v>119</v>
      </c>
      <c r="B37" s="182" t="s">
        <v>126</v>
      </c>
      <c r="C37" s="183">
        <v>2116724</v>
      </c>
      <c r="D37" s="184">
        <v>1885754</v>
      </c>
      <c r="E37" s="185">
        <v>-230970</v>
      </c>
      <c r="F37" s="186">
        <v>-10.911672943661999</v>
      </c>
      <c r="G37" s="187">
        <v>0</v>
      </c>
      <c r="H37" s="184">
        <v>0</v>
      </c>
      <c r="I37" s="185">
        <v>0</v>
      </c>
      <c r="J37" s="186" t="s">
        <v>151</v>
      </c>
      <c r="K37" s="187">
        <v>1113805</v>
      </c>
      <c r="L37" s="184">
        <v>1172973</v>
      </c>
      <c r="M37" s="185">
        <v>59168</v>
      </c>
      <c r="N37" s="186">
        <v>5.3122404729732722</v>
      </c>
      <c r="O37" s="152"/>
    </row>
    <row r="38" spans="1:15" s="138" customFormat="1" ht="19.5" customHeight="1">
      <c r="A38" s="181" t="s">
        <v>119</v>
      </c>
      <c r="B38" s="182" t="s">
        <v>127</v>
      </c>
      <c r="C38" s="183">
        <v>85646</v>
      </c>
      <c r="D38" s="184">
        <v>65164</v>
      </c>
      <c r="E38" s="185">
        <v>-20482</v>
      </c>
      <c r="F38" s="186">
        <v>-23.91471872591832</v>
      </c>
      <c r="G38" s="187">
        <v>115356</v>
      </c>
      <c r="H38" s="184">
        <v>61781</v>
      </c>
      <c r="I38" s="185">
        <v>-53575</v>
      </c>
      <c r="J38" s="186">
        <v>-46.443184576441617</v>
      </c>
      <c r="K38" s="187">
        <v>9486746</v>
      </c>
      <c r="L38" s="184">
        <v>8808441</v>
      </c>
      <c r="M38" s="185">
        <v>-678305</v>
      </c>
      <c r="N38" s="186">
        <v>-7.1500280496600226</v>
      </c>
      <c r="O38" s="152"/>
    </row>
    <row r="39" spans="1:15" s="138" customFormat="1" ht="19.5" customHeight="1">
      <c r="A39" s="181" t="s">
        <v>119</v>
      </c>
      <c r="B39" s="182" t="s">
        <v>128</v>
      </c>
      <c r="C39" s="183">
        <v>0</v>
      </c>
      <c r="D39" s="184">
        <v>0</v>
      </c>
      <c r="E39" s="185">
        <v>0</v>
      </c>
      <c r="F39" s="186" t="s">
        <v>151</v>
      </c>
      <c r="G39" s="187">
        <v>273</v>
      </c>
      <c r="H39" s="184">
        <v>231</v>
      </c>
      <c r="I39" s="185">
        <v>-42</v>
      </c>
      <c r="J39" s="186">
        <v>-15.38461538461539</v>
      </c>
      <c r="K39" s="187">
        <v>1563464</v>
      </c>
      <c r="L39" s="184">
        <v>1597245</v>
      </c>
      <c r="M39" s="185">
        <v>33781</v>
      </c>
      <c r="N39" s="186">
        <v>2.1606509647807708</v>
      </c>
      <c r="O39" s="152"/>
    </row>
    <row r="40" spans="1:15" s="138" customFormat="1" ht="19.5" customHeight="1">
      <c r="A40" s="181" t="s">
        <v>119</v>
      </c>
      <c r="B40" s="182" t="s">
        <v>129</v>
      </c>
      <c r="C40" s="183">
        <v>6107</v>
      </c>
      <c r="D40" s="184">
        <v>3293</v>
      </c>
      <c r="E40" s="185">
        <v>-2814</v>
      </c>
      <c r="F40" s="186">
        <v>-46.078270836744721</v>
      </c>
      <c r="G40" s="187">
        <v>1774994</v>
      </c>
      <c r="H40" s="184">
        <v>1896654</v>
      </c>
      <c r="I40" s="185">
        <v>121660</v>
      </c>
      <c r="J40" s="186">
        <v>6.8541076758569366</v>
      </c>
      <c r="K40" s="187">
        <v>1467542</v>
      </c>
      <c r="L40" s="184">
        <v>1982236</v>
      </c>
      <c r="M40" s="185">
        <v>514694</v>
      </c>
      <c r="N40" s="186">
        <v>35.071841214765932</v>
      </c>
      <c r="O40" s="152"/>
    </row>
    <row r="41" spans="1:15" s="138" customFormat="1" ht="19.5" customHeight="1">
      <c r="A41" s="181" t="s">
        <v>130</v>
      </c>
      <c r="B41" s="182" t="s">
        <v>131</v>
      </c>
      <c r="C41" s="183">
        <v>0</v>
      </c>
      <c r="D41" s="184">
        <v>0</v>
      </c>
      <c r="E41" s="185">
        <v>0</v>
      </c>
      <c r="F41" s="186" t="s">
        <v>151</v>
      </c>
      <c r="G41" s="187">
        <v>227182</v>
      </c>
      <c r="H41" s="184">
        <v>265635</v>
      </c>
      <c r="I41" s="185">
        <v>38453</v>
      </c>
      <c r="J41" s="186">
        <v>16.92607688989445</v>
      </c>
      <c r="K41" s="187">
        <v>2183175</v>
      </c>
      <c r="L41" s="184">
        <v>2240395</v>
      </c>
      <c r="M41" s="185">
        <v>57220</v>
      </c>
      <c r="N41" s="186">
        <v>2.620953427920341</v>
      </c>
      <c r="O41" s="152"/>
    </row>
    <row r="42" spans="1:15" s="138" customFormat="1" ht="19.5" customHeight="1">
      <c r="A42" s="181" t="s">
        <v>130</v>
      </c>
      <c r="B42" s="182" t="s">
        <v>132</v>
      </c>
      <c r="C42" s="183">
        <v>0</v>
      </c>
      <c r="D42" s="184">
        <v>0</v>
      </c>
      <c r="E42" s="185">
        <v>0</v>
      </c>
      <c r="F42" s="186" t="s">
        <v>151</v>
      </c>
      <c r="G42" s="187">
        <v>0</v>
      </c>
      <c r="H42" s="184">
        <v>0</v>
      </c>
      <c r="I42" s="185">
        <v>0</v>
      </c>
      <c r="J42" s="186" t="s">
        <v>151</v>
      </c>
      <c r="K42" s="187">
        <v>5086091</v>
      </c>
      <c r="L42" s="184">
        <v>4545817</v>
      </c>
      <c r="M42" s="185">
        <v>-540274</v>
      </c>
      <c r="N42" s="186">
        <v>-10.62257832193723</v>
      </c>
      <c r="O42" s="152"/>
    </row>
    <row r="43" spans="1:15" s="138" customFormat="1" ht="19.5" customHeight="1">
      <c r="A43" s="181" t="s">
        <v>130</v>
      </c>
      <c r="B43" s="182" t="s">
        <v>174</v>
      </c>
      <c r="C43" s="183">
        <v>0</v>
      </c>
      <c r="D43" s="184">
        <v>0</v>
      </c>
      <c r="E43" s="185">
        <v>0</v>
      </c>
      <c r="F43" s="186" t="s">
        <v>151</v>
      </c>
      <c r="G43" s="187">
        <v>0</v>
      </c>
      <c r="H43" s="184">
        <v>0</v>
      </c>
      <c r="I43" s="185">
        <v>0</v>
      </c>
      <c r="J43" s="186" t="s">
        <v>151</v>
      </c>
      <c r="K43" s="187">
        <v>5840467</v>
      </c>
      <c r="L43" s="184">
        <v>5832003</v>
      </c>
      <c r="M43" s="185">
        <v>-8464</v>
      </c>
      <c r="N43" s="186">
        <v>-0.14491991821887501</v>
      </c>
      <c r="O43" s="152"/>
    </row>
    <row r="44" spans="1:15" s="138" customFormat="1" ht="19.5" customHeight="1">
      <c r="A44" s="181" t="s">
        <v>130</v>
      </c>
      <c r="B44" s="182" t="s">
        <v>134</v>
      </c>
      <c r="C44" s="183">
        <v>106</v>
      </c>
      <c r="D44" s="184">
        <v>1850</v>
      </c>
      <c r="E44" s="185">
        <v>1744</v>
      </c>
      <c r="F44" s="186">
        <v>1645.283018867925</v>
      </c>
      <c r="G44" s="187">
        <v>78190</v>
      </c>
      <c r="H44" s="184">
        <v>41825</v>
      </c>
      <c r="I44" s="185">
        <v>-36365</v>
      </c>
      <c r="J44" s="186">
        <v>-46.50850492390331</v>
      </c>
      <c r="K44" s="187">
        <v>11662781</v>
      </c>
      <c r="L44" s="184">
        <v>12805163</v>
      </c>
      <c r="M44" s="185">
        <v>1142382</v>
      </c>
      <c r="N44" s="186">
        <v>9.795108044985156</v>
      </c>
      <c r="O44" s="152"/>
    </row>
    <row r="45" spans="1:15" s="138" customFormat="1" ht="19.5" customHeight="1">
      <c r="A45" s="181" t="s">
        <v>135</v>
      </c>
      <c r="B45" s="182" t="s">
        <v>136</v>
      </c>
      <c r="C45" s="183">
        <v>0</v>
      </c>
      <c r="D45" s="184">
        <v>0</v>
      </c>
      <c r="E45" s="185">
        <v>0</v>
      </c>
      <c r="F45" s="186" t="s">
        <v>151</v>
      </c>
      <c r="G45" s="187">
        <v>0</v>
      </c>
      <c r="H45" s="184">
        <v>0</v>
      </c>
      <c r="I45" s="185">
        <v>0</v>
      </c>
      <c r="J45" s="186" t="s">
        <v>151</v>
      </c>
      <c r="K45" s="187">
        <v>4437549</v>
      </c>
      <c r="L45" s="184">
        <v>4255170</v>
      </c>
      <c r="M45" s="185">
        <v>-182379</v>
      </c>
      <c r="N45" s="186">
        <v>-4.1099039131736959</v>
      </c>
      <c r="O45" s="152"/>
    </row>
    <row r="46" spans="1:15" s="138" customFormat="1" ht="19.5" customHeight="1">
      <c r="A46" s="181" t="s">
        <v>135</v>
      </c>
      <c r="B46" s="182" t="s">
        <v>137</v>
      </c>
      <c r="C46" s="183">
        <v>0</v>
      </c>
      <c r="D46" s="184">
        <v>0</v>
      </c>
      <c r="E46" s="185">
        <v>0</v>
      </c>
      <c r="F46" s="186" t="s">
        <v>151</v>
      </c>
      <c r="G46" s="187">
        <v>0</v>
      </c>
      <c r="H46" s="184">
        <v>0</v>
      </c>
      <c r="I46" s="185">
        <v>0</v>
      </c>
      <c r="J46" s="186" t="s">
        <v>151</v>
      </c>
      <c r="K46" s="187">
        <v>12748640</v>
      </c>
      <c r="L46" s="184">
        <v>13000218</v>
      </c>
      <c r="M46" s="185">
        <v>251578</v>
      </c>
      <c r="N46" s="186">
        <v>1.973371277249967</v>
      </c>
      <c r="O46" s="152"/>
    </row>
    <row r="47" spans="1:15" s="138" customFormat="1" ht="19.5" customHeight="1">
      <c r="A47" s="181" t="s">
        <v>135</v>
      </c>
      <c r="B47" s="182" t="s">
        <v>53</v>
      </c>
      <c r="C47" s="183">
        <v>0</v>
      </c>
      <c r="D47" s="184">
        <v>0</v>
      </c>
      <c r="E47" s="185">
        <v>0</v>
      </c>
      <c r="F47" s="186" t="s">
        <v>151</v>
      </c>
      <c r="G47" s="187">
        <v>0</v>
      </c>
      <c r="H47" s="184">
        <v>0</v>
      </c>
      <c r="I47" s="185">
        <v>0</v>
      </c>
      <c r="J47" s="186" t="s">
        <v>151</v>
      </c>
      <c r="K47" s="187">
        <v>15650537</v>
      </c>
      <c r="L47" s="184">
        <v>15674282</v>
      </c>
      <c r="M47" s="185">
        <v>23745</v>
      </c>
      <c r="N47" s="186">
        <v>0.15172003363207409</v>
      </c>
      <c r="O47" s="152"/>
    </row>
    <row r="48" spans="1:15" ht="19.5" customHeight="1">
      <c r="A48" s="203" t="s">
        <v>162</v>
      </c>
      <c r="B48" s="203"/>
      <c r="C48" s="175">
        <f>SUM(C8:C47)</f>
        <v>76842161</v>
      </c>
      <c r="D48" s="175">
        <f>SUM(D8:D47)</f>
        <v>73441443</v>
      </c>
      <c r="E48" s="175">
        <f>D48-C48</f>
        <v>-3400718</v>
      </c>
      <c r="F48" s="176">
        <f t="shared" ref="F48" si="0">((D48*100/C48)-100)</f>
        <v>-4.4255887077408005</v>
      </c>
      <c r="G48" s="175">
        <f>SUM(G8:G47)</f>
        <v>35013188</v>
      </c>
      <c r="H48" s="175">
        <f>SUM(H8:H47)</f>
        <v>33402791</v>
      </c>
      <c r="I48" s="175">
        <f>H48-G48</f>
        <v>-1610397</v>
      </c>
      <c r="J48" s="176">
        <f t="shared" ref="J48" si="1">((H48*100/G48)-100)</f>
        <v>-4.5994012313303188</v>
      </c>
      <c r="K48" s="175">
        <f>SUM(K8:K47)</f>
        <v>118065001</v>
      </c>
      <c r="L48" s="175">
        <f>SUM(L8:L47)</f>
        <v>117279630</v>
      </c>
      <c r="M48" s="175">
        <f>L48-K48</f>
        <v>-785371</v>
      </c>
      <c r="N48" s="176">
        <f t="shared" ref="N48" si="2">((L48*100/K48)-100)</f>
        <v>-0.66520221348238806</v>
      </c>
    </row>
    <row r="49" spans="1:14" ht="15" customHeight="1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  <row r="53" spans="1:14">
      <c r="D53" s="134"/>
    </row>
    <row r="54" spans="1:14">
      <c r="C54" s="137"/>
      <c r="D54" s="133"/>
      <c r="E54" s="135"/>
    </row>
    <row r="55" spans="1:14">
      <c r="D55" s="136"/>
    </row>
    <row r="62" spans="1:14">
      <c r="D62" s="75"/>
    </row>
  </sheetData>
  <mergeCells count="11">
    <mergeCell ref="A6:B7"/>
    <mergeCell ref="A48:B48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B8:D47 G8:H47 K8:L47">
    <cfRule type="expression" dxfId="69" priority="1">
      <formula>MOD(ROW(),2)&lt;&gt;0</formula>
    </cfRule>
  </conditionalFormatting>
  <conditionalFormatting sqref="E8:E47">
    <cfRule type="dataBar" priority="2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{3A66895E-0D24-493E-BD8C-780A1A9DB3E1}</x14:id>
        </ext>
      </extLst>
    </cfRule>
  </conditionalFormatting>
  <conditionalFormatting sqref="E8:F48 I8:J48 M8:N48">
    <cfRule type="expression" dxfId="68" priority="7">
      <formula>E8&lt;0</formula>
    </cfRule>
  </conditionalFormatting>
  <conditionalFormatting sqref="I8:I47">
    <cfRule type="dataBar" priority="24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{99D2901E-C5E7-40D7-93FD-E146C335BC32}</x14:id>
        </ext>
      </extLst>
    </cfRule>
  </conditionalFormatting>
  <conditionalFormatting sqref="M8:M47">
    <cfRule type="dataBar" priority="25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{39267451-35AB-47D2-925A-52227CEC1C92}</x14:id>
        </ext>
      </extLst>
    </cfRule>
  </conditionalFormatting>
  <pageMargins left="0.62992125984252001" right="0.23622047244094499" top="0.78740157480314998" bottom="0.23622047244094499" header="0.31496062992126" footer="0.15748031496063"/>
  <pageSetup paperSize="9" scale="55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A66895E-0D24-493E-BD8C-780A1A9DB3E1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99D2901E-C5E7-40D7-93FD-E146C335BC3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39267451-35AB-47D2-925A-52227CEC1C9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A5AB8C-6976-4C6F-9331-74BF1A93AE88}">
  <sheetPr codeName="Hoja6">
    <pageSetUpPr fitToPage="1"/>
  </sheetPr>
  <dimension ref="A1:AA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>
      <c r="A1" s="32" t="s">
        <v>50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A2" s="139"/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10" t="s">
        <v>1</v>
      </c>
      <c r="B5" s="197" t="s">
        <v>155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27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27" ht="15.6" customHeight="1">
      <c r="A7" s="188" t="s">
        <v>18</v>
      </c>
      <c r="B7" s="189">
        <v>1333872.96</v>
      </c>
      <c r="C7" s="189">
        <v>1124859.442</v>
      </c>
      <c r="D7" s="189">
        <v>6292284.9620000003</v>
      </c>
      <c r="E7" s="189">
        <v>5516477.8380000005</v>
      </c>
      <c r="F7" s="190">
        <v>-12.3294976099336</v>
      </c>
      <c r="G7" s="37"/>
    </row>
    <row r="8" spans="1:27" ht="15.6" customHeight="1">
      <c r="A8" s="188" t="s">
        <v>11</v>
      </c>
      <c r="B8" s="189">
        <v>228235.93400000001</v>
      </c>
      <c r="C8" s="189">
        <v>272697</v>
      </c>
      <c r="D8" s="189">
        <v>1334537.1129999999</v>
      </c>
      <c r="E8" s="189">
        <v>1178779</v>
      </c>
      <c r="F8" s="190">
        <v>-11.671321200641639</v>
      </c>
      <c r="G8" s="6"/>
    </row>
    <row r="9" spans="1:27" ht="15.6" customHeight="1">
      <c r="A9" s="188" t="s">
        <v>8</v>
      </c>
      <c r="B9" s="189">
        <v>557367.23200000008</v>
      </c>
      <c r="C9" s="189">
        <v>694379.57700000005</v>
      </c>
      <c r="D9" s="189">
        <v>2208860.327</v>
      </c>
      <c r="E9" s="189">
        <v>2591935.554</v>
      </c>
      <c r="F9" s="190">
        <v>17.342664102273961</v>
      </c>
      <c r="G9" s="6"/>
    </row>
    <row r="10" spans="1:27" ht="15.6" customHeight="1">
      <c r="A10" s="188" t="s">
        <v>10</v>
      </c>
      <c r="B10" s="189">
        <v>486201.27799999999</v>
      </c>
      <c r="C10" s="189">
        <v>408467.47700000001</v>
      </c>
      <c r="D10" s="189">
        <v>1912369.264</v>
      </c>
      <c r="E10" s="189">
        <v>1908355.5889999999</v>
      </c>
      <c r="F10" s="190">
        <v>-0.20987970657951399</v>
      </c>
    </row>
    <row r="11" spans="1:27" ht="15.6" customHeight="1">
      <c r="A11" s="188" t="s">
        <v>9</v>
      </c>
      <c r="B11" s="189">
        <v>9076030.4479999989</v>
      </c>
      <c r="C11" s="189">
        <v>8876527.3550000004</v>
      </c>
      <c r="D11" s="189">
        <v>45201284.384000003</v>
      </c>
      <c r="E11" s="189">
        <v>42665238.408</v>
      </c>
      <c r="F11" s="190">
        <v>-5.610561758501035</v>
      </c>
    </row>
    <row r="12" spans="1:27" ht="15.6" customHeight="1">
      <c r="A12" s="188" t="s">
        <v>6</v>
      </c>
      <c r="B12" s="189">
        <v>484326.30599999998</v>
      </c>
      <c r="C12" s="189">
        <v>377182.73700000002</v>
      </c>
      <c r="D12" s="189">
        <v>2049615.412</v>
      </c>
      <c r="E12" s="189">
        <v>2125439.6009999998</v>
      </c>
      <c r="F12" s="190">
        <v>3.6994349552636829</v>
      </c>
    </row>
    <row r="13" spans="1:27" ht="15.6" customHeight="1">
      <c r="A13" s="188" t="s">
        <v>175</v>
      </c>
      <c r="B13" s="189">
        <v>1695092.8160000001</v>
      </c>
      <c r="C13" s="189">
        <v>1685179.1</v>
      </c>
      <c r="D13" s="189">
        <v>6884815.7439999999</v>
      </c>
      <c r="E13" s="189">
        <v>7177709.2130000005</v>
      </c>
      <c r="F13" s="190">
        <v>4.2541947365149326</v>
      </c>
    </row>
    <row r="14" spans="1:27" ht="15.6" customHeight="1">
      <c r="A14" s="188" t="s">
        <v>148</v>
      </c>
      <c r="B14" s="189">
        <v>6453724.0039999997</v>
      </c>
      <c r="C14" s="189">
        <v>6186254.3360000001</v>
      </c>
      <c r="D14" s="189">
        <v>29280438.473999999</v>
      </c>
      <c r="E14" s="189">
        <v>28729660.960000001</v>
      </c>
      <c r="F14" s="190">
        <v>-1.881042575537492</v>
      </c>
    </row>
    <row r="15" spans="1:27" ht="15.6" customHeight="1">
      <c r="A15" s="188" t="s">
        <v>145</v>
      </c>
      <c r="B15" s="189">
        <v>3382981</v>
      </c>
      <c r="C15" s="189">
        <v>2393188</v>
      </c>
      <c r="D15" s="189">
        <v>14947930</v>
      </c>
      <c r="E15" s="189">
        <v>13282611</v>
      </c>
      <c r="F15" s="190">
        <v>-11.14080009740479</v>
      </c>
    </row>
    <row r="16" spans="1:27" ht="15.6" customHeight="1">
      <c r="A16" s="188" t="s">
        <v>144</v>
      </c>
      <c r="B16" s="189">
        <v>3327768.31</v>
      </c>
      <c r="C16" s="189">
        <v>2629463.5759999999</v>
      </c>
      <c r="D16" s="189">
        <v>15783491.703</v>
      </c>
      <c r="E16" s="189">
        <v>13941925.657</v>
      </c>
      <c r="F16" s="190">
        <v>-11.66767202500553</v>
      </c>
      <c r="G16" s="1"/>
    </row>
    <row r="17" spans="1:7" ht="15.6" customHeight="1">
      <c r="A17" s="188" t="s">
        <v>150</v>
      </c>
      <c r="B17" s="189">
        <v>1640038.341</v>
      </c>
      <c r="C17" s="189">
        <v>1512501.4890000001</v>
      </c>
      <c r="D17" s="189">
        <v>7162021.9510000004</v>
      </c>
      <c r="E17" s="189">
        <v>7454830.358</v>
      </c>
      <c r="F17" s="190">
        <v>4.0883483603274442</v>
      </c>
      <c r="G17" s="2"/>
    </row>
    <row r="18" spans="1:7" ht="15.6" customHeight="1">
      <c r="A18" s="188" t="s">
        <v>147</v>
      </c>
      <c r="B18" s="189">
        <v>164934.90900000001</v>
      </c>
      <c r="C18" s="189">
        <v>204689</v>
      </c>
      <c r="D18" s="189">
        <v>666775.90899999999</v>
      </c>
      <c r="E18" s="189">
        <v>875396</v>
      </c>
      <c r="F18" s="190">
        <v>31.287886707376511</v>
      </c>
    </row>
    <row r="19" spans="1:7" ht="15.6" customHeight="1">
      <c r="A19" s="188" t="s">
        <v>143</v>
      </c>
      <c r="B19" s="189">
        <v>715802.69799999997</v>
      </c>
      <c r="C19" s="189">
        <v>643550.14800000004</v>
      </c>
      <c r="D19" s="189">
        <v>3042712.69</v>
      </c>
      <c r="E19" s="189">
        <v>2775949.3</v>
      </c>
      <c r="F19" s="190">
        <v>-8.7672881792858277</v>
      </c>
    </row>
    <row r="20" spans="1:7" ht="15.6" customHeight="1">
      <c r="A20" s="188" t="s">
        <v>142</v>
      </c>
      <c r="B20" s="189">
        <v>1571712.639</v>
      </c>
      <c r="C20" s="189">
        <v>1439433.8640000001</v>
      </c>
      <c r="D20" s="189">
        <v>6504252.1900000004</v>
      </c>
      <c r="E20" s="189">
        <v>7259872.5279999999</v>
      </c>
      <c r="F20" s="190">
        <v>11.617328417273439</v>
      </c>
    </row>
    <row r="21" spans="1:7" ht="15.6" customHeight="1">
      <c r="A21" s="188" t="s">
        <v>149</v>
      </c>
      <c r="B21" s="189">
        <v>2593471.0890000002</v>
      </c>
      <c r="C21" s="189">
        <v>2481115.6239999998</v>
      </c>
      <c r="D21" s="189">
        <v>13335044.543</v>
      </c>
      <c r="E21" s="189">
        <v>12110404.547</v>
      </c>
      <c r="F21" s="190">
        <v>-9.1836213373794351</v>
      </c>
    </row>
    <row r="22" spans="1:7" ht="15.6" customHeight="1">
      <c r="A22" s="188" t="s">
        <v>146</v>
      </c>
      <c r="B22" s="189">
        <v>2722064.8080000002</v>
      </c>
      <c r="C22" s="189">
        <v>3139708.665</v>
      </c>
      <c r="D22" s="189">
        <v>12973209.630999999</v>
      </c>
      <c r="E22" s="189">
        <v>14905671.1</v>
      </c>
      <c r="F22" s="190">
        <v>14.89578542215418</v>
      </c>
    </row>
    <row r="23" spans="1:7" ht="15.6" customHeight="1">
      <c r="A23" s="188" t="s">
        <v>165</v>
      </c>
      <c r="B23" s="189">
        <v>488144.21</v>
      </c>
      <c r="C23" s="189">
        <v>514520.647</v>
      </c>
      <c r="D23" s="189">
        <v>1798480.3929999999</v>
      </c>
      <c r="E23" s="189">
        <v>2245399.5750000002</v>
      </c>
      <c r="F23" s="190">
        <v>24.849822313297821</v>
      </c>
    </row>
    <row r="24" spans="1:7" ht="15.6" customHeight="1">
      <c r="A24" s="188" t="s">
        <v>141</v>
      </c>
      <c r="B24" s="189">
        <v>260491.592</v>
      </c>
      <c r="C24" s="189">
        <v>229255.18900000001</v>
      </c>
      <c r="D24" s="189">
        <v>1055136.737</v>
      </c>
      <c r="E24" s="189">
        <v>978103.174</v>
      </c>
      <c r="F24" s="190">
        <v>-7.300813278383643</v>
      </c>
    </row>
    <row r="25" spans="1:7" ht="15.6" customHeight="1">
      <c r="A25" s="188" t="s">
        <v>140</v>
      </c>
      <c r="B25" s="189">
        <v>49969</v>
      </c>
      <c r="C25" s="189">
        <v>44563</v>
      </c>
      <c r="D25" s="189">
        <v>221768</v>
      </c>
      <c r="E25" s="189">
        <v>220294</v>
      </c>
      <c r="F25" s="190">
        <v>-0.66465856210093921</v>
      </c>
    </row>
    <row r="26" spans="1:7" ht="15.6" customHeight="1">
      <c r="A26" s="188" t="s">
        <v>152</v>
      </c>
      <c r="B26" s="189">
        <v>269404.44799999997</v>
      </c>
      <c r="C26" s="189">
        <v>277234.22600000002</v>
      </c>
      <c r="D26" s="189">
        <v>1217873.067</v>
      </c>
      <c r="E26" s="189">
        <v>1226409.199</v>
      </c>
      <c r="F26" s="190">
        <v>0.70090489980431414</v>
      </c>
    </row>
    <row r="27" spans="1:7" ht="15.6" customHeight="1">
      <c r="A27" s="188" t="s">
        <v>173</v>
      </c>
      <c r="B27" s="189">
        <v>284344.45699999999</v>
      </c>
      <c r="C27" s="189">
        <v>292368.00300000003</v>
      </c>
      <c r="D27" s="189">
        <v>1406714.9550000001</v>
      </c>
      <c r="E27" s="189">
        <v>1425669.2120000001</v>
      </c>
      <c r="F27" s="190">
        <v>1.347412774182104</v>
      </c>
    </row>
    <row r="28" spans="1:7" ht="15.6" customHeight="1">
      <c r="A28" s="188" t="s">
        <v>177</v>
      </c>
      <c r="B28" s="189">
        <v>1179177.064</v>
      </c>
      <c r="C28" s="189">
        <v>1176532.9750000001</v>
      </c>
      <c r="D28" s="189">
        <v>5938212.2649999997</v>
      </c>
      <c r="E28" s="189">
        <v>6197593.3320000004</v>
      </c>
      <c r="F28" s="190">
        <v>4.3679992466554154</v>
      </c>
    </row>
    <row r="29" spans="1:7" ht="15.6" customHeight="1">
      <c r="A29" s="188" t="s">
        <v>178</v>
      </c>
      <c r="B29" s="189">
        <v>626547.80000000005</v>
      </c>
      <c r="C29" s="189">
        <v>633745.68200000003</v>
      </c>
      <c r="D29" s="189">
        <v>3057270.2650000001</v>
      </c>
      <c r="E29" s="189">
        <v>2906953.0129999998</v>
      </c>
      <c r="F29" s="190">
        <v>-4.916714551567452</v>
      </c>
    </row>
    <row r="30" spans="1:7" ht="15.6" customHeight="1">
      <c r="A30" s="188" t="s">
        <v>179</v>
      </c>
      <c r="B30" s="189">
        <v>362427</v>
      </c>
      <c r="C30" s="189">
        <v>344962</v>
      </c>
      <c r="D30" s="189">
        <v>1763727</v>
      </c>
      <c r="E30" s="189">
        <v>1785079</v>
      </c>
      <c r="F30" s="190">
        <v>1.2106181965803131</v>
      </c>
    </row>
    <row r="31" spans="1:7" ht="15.6" customHeight="1">
      <c r="A31" s="188" t="s">
        <v>180</v>
      </c>
      <c r="B31" s="189">
        <v>2855573.8760000002</v>
      </c>
      <c r="C31" s="189">
        <v>2061858.7409999999</v>
      </c>
      <c r="D31" s="189">
        <v>13487443.997</v>
      </c>
      <c r="E31" s="189">
        <v>12005483.165999999</v>
      </c>
      <c r="F31" s="190">
        <v>-10.98770702091241</v>
      </c>
    </row>
    <row r="32" spans="1:7" ht="15.6" customHeight="1">
      <c r="A32" s="188" t="s">
        <v>181</v>
      </c>
      <c r="B32" s="189">
        <v>7768165.5599999996</v>
      </c>
      <c r="C32" s="189">
        <v>7508298.8540000003</v>
      </c>
      <c r="D32" s="189">
        <v>34179482.659000002</v>
      </c>
      <c r="E32" s="189">
        <v>33960127.354999997</v>
      </c>
      <c r="F32" s="190">
        <v>-0.64177479275636529</v>
      </c>
    </row>
    <row r="33" spans="1:6" ht="15.6" customHeight="1">
      <c r="A33" s="188" t="s">
        <v>182</v>
      </c>
      <c r="B33" s="189">
        <v>456299.92099999997</v>
      </c>
      <c r="C33" s="189">
        <v>516810.90100000001</v>
      </c>
      <c r="D33" s="189">
        <v>2169485.9070000001</v>
      </c>
      <c r="E33" s="189">
        <v>2212102</v>
      </c>
      <c r="F33" s="190">
        <v>1.9643406238545249</v>
      </c>
    </row>
    <row r="34" spans="1:6" ht="15.6" customHeight="1">
      <c r="A34" s="188" t="s">
        <v>183</v>
      </c>
      <c r="B34" s="189">
        <v>130214</v>
      </c>
      <c r="C34" s="189">
        <v>119353</v>
      </c>
      <c r="D34" s="189">
        <v>613696</v>
      </c>
      <c r="E34" s="189">
        <v>602941</v>
      </c>
      <c r="F34" s="190">
        <v>-1.7524963499843551</v>
      </c>
    </row>
    <row r="35" spans="1:6" ht="15.6" customHeight="1">
      <c r="A35" s="179" t="s">
        <v>153</v>
      </c>
      <c r="B35" s="178">
        <f>SUM(B7:B34)</f>
        <v>51164383.699999996</v>
      </c>
      <c r="C35" s="77">
        <f>SUM(C7:C34)</f>
        <v>47788700.608000003</v>
      </c>
      <c r="D35" s="76">
        <f>SUM(D7:D34)</f>
        <v>236488935.54200003</v>
      </c>
      <c r="E35" s="78">
        <f>SUM(E7:E34)</f>
        <v>230266410.67899996</v>
      </c>
      <c r="F35" s="177">
        <f>E35*100/D35-100</f>
        <v>-2.6312118360797285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67" priority="2">
      <formula>MOD(ROW(),2)=0</formula>
    </cfRule>
  </conditionalFormatting>
  <conditionalFormatting sqref="F7:F35">
    <cfRule type="expression" dxfId="6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7CEEBF-3795-408A-986F-9F554B99BF34}">
  <sheetPr codeName="Hoja7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54</v>
      </c>
      <c r="E1" s="5"/>
      <c r="H1" s="4"/>
      <c r="I1" s="4"/>
      <c r="J1" s="4"/>
      <c r="K1" s="4"/>
      <c r="L1" s="4"/>
      <c r="M1" s="4"/>
    </row>
    <row r="2" spans="1:14" ht="15.6" customHeight="1">
      <c r="A2" s="79" t="s">
        <v>156</v>
      </c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1329291</v>
      </c>
      <c r="C7" s="189">
        <v>1119700</v>
      </c>
      <c r="D7" s="189">
        <v>6267229</v>
      </c>
      <c r="E7" s="189">
        <v>5485880</v>
      </c>
      <c r="F7" s="190">
        <v>-12.46721637265847</v>
      </c>
      <c r="G7" s="13"/>
    </row>
    <row r="8" spans="1:14" ht="15.6" customHeight="1">
      <c r="A8" s="188" t="s">
        <v>11</v>
      </c>
      <c r="B8" s="189">
        <v>225710</v>
      </c>
      <c r="C8" s="189">
        <v>271599</v>
      </c>
      <c r="D8" s="189">
        <v>1324727</v>
      </c>
      <c r="E8" s="189">
        <v>1174403</v>
      </c>
      <c r="F8" s="190">
        <v>-11.347545569766449</v>
      </c>
      <c r="G8" s="6"/>
    </row>
    <row r="9" spans="1:14" ht="15.6" customHeight="1">
      <c r="A9" s="188" t="s">
        <v>8</v>
      </c>
      <c r="B9" s="189">
        <v>551367</v>
      </c>
      <c r="C9" s="189">
        <v>687629</v>
      </c>
      <c r="D9" s="189">
        <v>2177958</v>
      </c>
      <c r="E9" s="189">
        <v>2564180</v>
      </c>
      <c r="F9" s="190">
        <v>17.733216159356601</v>
      </c>
      <c r="G9" s="6"/>
    </row>
    <row r="10" spans="1:14" ht="15.6" customHeight="1">
      <c r="A10" s="188" t="s">
        <v>10</v>
      </c>
      <c r="B10" s="189">
        <v>480617</v>
      </c>
      <c r="C10" s="189">
        <v>402532</v>
      </c>
      <c r="D10" s="189">
        <v>1890526</v>
      </c>
      <c r="E10" s="189">
        <v>1869050</v>
      </c>
      <c r="F10" s="190">
        <v>-1.135980145208265</v>
      </c>
    </row>
    <row r="11" spans="1:14" ht="15.6" customHeight="1">
      <c r="A11" s="188" t="s">
        <v>9</v>
      </c>
      <c r="B11" s="189">
        <v>8569503</v>
      </c>
      <c r="C11" s="189">
        <v>8384295</v>
      </c>
      <c r="D11" s="189">
        <v>42169001</v>
      </c>
      <c r="E11" s="189">
        <v>40096651</v>
      </c>
      <c r="F11" s="190">
        <v>-4.9143919724349132</v>
      </c>
    </row>
    <row r="12" spans="1:14" ht="15.6" customHeight="1">
      <c r="A12" s="188" t="s">
        <v>6</v>
      </c>
      <c r="B12" s="189">
        <v>470624</v>
      </c>
      <c r="C12" s="189">
        <v>364068</v>
      </c>
      <c r="D12" s="189">
        <v>1999716</v>
      </c>
      <c r="E12" s="189">
        <v>2074758</v>
      </c>
      <c r="F12" s="190">
        <v>3.752632873868095</v>
      </c>
    </row>
    <row r="13" spans="1:14" ht="15.6" customHeight="1">
      <c r="A13" s="188" t="s">
        <v>175</v>
      </c>
      <c r="B13" s="189">
        <v>1672519</v>
      </c>
      <c r="C13" s="189">
        <v>1670549</v>
      </c>
      <c r="D13" s="189">
        <v>6832604</v>
      </c>
      <c r="E13" s="189">
        <v>7131565</v>
      </c>
      <c r="F13" s="190">
        <v>4.3755060296191601</v>
      </c>
    </row>
    <row r="14" spans="1:14" ht="15.6" customHeight="1">
      <c r="A14" s="188" t="s">
        <v>148</v>
      </c>
      <c r="B14" s="189">
        <v>6269442</v>
      </c>
      <c r="C14" s="189">
        <v>6033582</v>
      </c>
      <c r="D14" s="189">
        <v>28611629</v>
      </c>
      <c r="E14" s="189">
        <v>28056516</v>
      </c>
      <c r="F14" s="190">
        <v>-1.9401656578169619</v>
      </c>
    </row>
    <row r="15" spans="1:14" ht="15.6" customHeight="1">
      <c r="A15" s="188" t="s">
        <v>145</v>
      </c>
      <c r="B15" s="189">
        <v>3368668</v>
      </c>
      <c r="C15" s="189">
        <v>2390616</v>
      </c>
      <c r="D15" s="189">
        <v>14889407</v>
      </c>
      <c r="E15" s="189">
        <v>13272545</v>
      </c>
      <c r="F15" s="190">
        <v>-10.85914301355319</v>
      </c>
    </row>
    <row r="16" spans="1:14" ht="15.6" customHeight="1">
      <c r="A16" s="188" t="s">
        <v>144</v>
      </c>
      <c r="B16" s="189">
        <v>3309809</v>
      </c>
      <c r="C16" s="189">
        <v>2613340</v>
      </c>
      <c r="D16" s="189">
        <v>15704577</v>
      </c>
      <c r="E16" s="189">
        <v>13845446</v>
      </c>
      <c r="F16" s="190">
        <v>-11.83814756678896</v>
      </c>
      <c r="G16" s="1"/>
    </row>
    <row r="17" spans="1:7" ht="15.6" customHeight="1">
      <c r="A17" s="188" t="s">
        <v>150</v>
      </c>
      <c r="B17" s="189">
        <v>1637321</v>
      </c>
      <c r="C17" s="189">
        <v>1510077</v>
      </c>
      <c r="D17" s="189">
        <v>7148928</v>
      </c>
      <c r="E17" s="189">
        <v>7446319</v>
      </c>
      <c r="F17" s="190">
        <v>4.1599383851676777</v>
      </c>
      <c r="G17" s="2"/>
    </row>
    <row r="18" spans="1:7" ht="15.6" customHeight="1">
      <c r="A18" s="188" t="s">
        <v>147</v>
      </c>
      <c r="B18" s="189">
        <v>121257</v>
      </c>
      <c r="C18" s="189">
        <v>129492</v>
      </c>
      <c r="D18" s="189">
        <v>467054</v>
      </c>
      <c r="E18" s="189">
        <v>562387</v>
      </c>
      <c r="F18" s="190">
        <v>20.411558406522591</v>
      </c>
    </row>
    <row r="19" spans="1:7" ht="15.6" customHeight="1">
      <c r="A19" s="188" t="s">
        <v>143</v>
      </c>
      <c r="B19" s="189">
        <v>714298</v>
      </c>
      <c r="C19" s="189">
        <v>637315</v>
      </c>
      <c r="D19" s="189">
        <v>3037120</v>
      </c>
      <c r="E19" s="189">
        <v>2765119</v>
      </c>
      <c r="F19" s="190">
        <v>-8.9558858392160943</v>
      </c>
    </row>
    <row r="20" spans="1:7" ht="15.6" customHeight="1">
      <c r="A20" s="188" t="s">
        <v>142</v>
      </c>
      <c r="B20" s="189">
        <v>1569932</v>
      </c>
      <c r="C20" s="189">
        <v>1435441</v>
      </c>
      <c r="D20" s="189">
        <v>6487199</v>
      </c>
      <c r="E20" s="189">
        <v>7252357</v>
      </c>
      <c r="F20" s="190">
        <v>11.794890213788721</v>
      </c>
    </row>
    <row r="21" spans="1:7" ht="15.6" customHeight="1">
      <c r="A21" s="188" t="s">
        <v>149</v>
      </c>
      <c r="B21" s="189">
        <v>2570181</v>
      </c>
      <c r="C21" s="189">
        <v>2463040</v>
      </c>
      <c r="D21" s="189">
        <v>13247240</v>
      </c>
      <c r="E21" s="189">
        <v>11994386</v>
      </c>
      <c r="F21" s="190">
        <v>-9.4574718960326862</v>
      </c>
    </row>
    <row r="22" spans="1:7" ht="15.6" customHeight="1">
      <c r="A22" s="188" t="s">
        <v>146</v>
      </c>
      <c r="B22" s="189">
        <v>2424389</v>
      </c>
      <c r="C22" s="189">
        <v>2888209</v>
      </c>
      <c r="D22" s="189">
        <v>11699644</v>
      </c>
      <c r="E22" s="189">
        <v>13620268</v>
      </c>
      <c r="F22" s="190">
        <v>16.41608924168975</v>
      </c>
    </row>
    <row r="23" spans="1:7" ht="15.6" customHeight="1">
      <c r="A23" s="188" t="s">
        <v>165</v>
      </c>
      <c r="B23" s="189">
        <v>482410</v>
      </c>
      <c r="C23" s="189">
        <v>509330</v>
      </c>
      <c r="D23" s="189">
        <v>1767628</v>
      </c>
      <c r="E23" s="189">
        <v>2217608</v>
      </c>
      <c r="F23" s="190">
        <v>25.456713742936859</v>
      </c>
    </row>
    <row r="24" spans="1:7" ht="15.6" customHeight="1">
      <c r="A24" s="188" t="s">
        <v>141</v>
      </c>
      <c r="B24" s="189">
        <v>257393</v>
      </c>
      <c r="C24" s="189">
        <v>225782</v>
      </c>
      <c r="D24" s="189">
        <v>1043667</v>
      </c>
      <c r="E24" s="189">
        <v>966158</v>
      </c>
      <c r="F24" s="190">
        <v>-7.4266025465977199</v>
      </c>
    </row>
    <row r="25" spans="1:7" ht="15.6" customHeight="1">
      <c r="A25" s="188" t="s">
        <v>140</v>
      </c>
      <c r="B25" s="189">
        <v>49969</v>
      </c>
      <c r="C25" s="189">
        <v>44459</v>
      </c>
      <c r="D25" s="189">
        <v>219979</v>
      </c>
      <c r="E25" s="189">
        <v>219526</v>
      </c>
      <c r="F25" s="190">
        <v>-0.20592874774409611</v>
      </c>
    </row>
    <row r="26" spans="1:7" ht="15.6" customHeight="1">
      <c r="A26" s="188" t="s">
        <v>152</v>
      </c>
      <c r="B26" s="189">
        <v>267160</v>
      </c>
      <c r="C26" s="189">
        <v>274489</v>
      </c>
      <c r="D26" s="189">
        <v>1207884</v>
      </c>
      <c r="E26" s="189">
        <v>1216705</v>
      </c>
      <c r="F26" s="190">
        <v>0.73028535852780863</v>
      </c>
    </row>
    <row r="27" spans="1:7" ht="15.6" customHeight="1">
      <c r="A27" s="188" t="s">
        <v>173</v>
      </c>
      <c r="B27" s="189">
        <v>281120</v>
      </c>
      <c r="C27" s="189">
        <v>288557</v>
      </c>
      <c r="D27" s="189">
        <v>1386272</v>
      </c>
      <c r="E27" s="189">
        <v>1401737</v>
      </c>
      <c r="F27" s="190">
        <v>1.1155819348583831</v>
      </c>
    </row>
    <row r="28" spans="1:7" ht="15.6" customHeight="1">
      <c r="A28" s="188" t="s">
        <v>177</v>
      </c>
      <c r="B28" s="189">
        <v>1123570</v>
      </c>
      <c r="C28" s="189">
        <v>1113289</v>
      </c>
      <c r="D28" s="189">
        <v>5530532</v>
      </c>
      <c r="E28" s="189">
        <v>5841748</v>
      </c>
      <c r="F28" s="190">
        <v>5.6272344143384458</v>
      </c>
    </row>
    <row r="29" spans="1:7" ht="15.6" customHeight="1">
      <c r="A29" s="188" t="s">
        <v>178</v>
      </c>
      <c r="B29" s="189">
        <v>621505</v>
      </c>
      <c r="C29" s="189">
        <v>629504</v>
      </c>
      <c r="D29" s="189">
        <v>3031968</v>
      </c>
      <c r="E29" s="189">
        <v>2883104</v>
      </c>
      <c r="F29" s="190">
        <v>-4.9098143516026624</v>
      </c>
    </row>
    <row r="30" spans="1:7" ht="15.6" customHeight="1">
      <c r="A30" s="188" t="s">
        <v>179</v>
      </c>
      <c r="B30" s="189">
        <v>359972</v>
      </c>
      <c r="C30" s="189">
        <v>341482</v>
      </c>
      <c r="D30" s="189">
        <v>1750429</v>
      </c>
      <c r="E30" s="189">
        <v>1769063</v>
      </c>
      <c r="F30" s="190">
        <v>1.0645390358592119</v>
      </c>
    </row>
    <row r="31" spans="1:7" ht="15.6" customHeight="1">
      <c r="A31" s="188" t="s">
        <v>180</v>
      </c>
      <c r="B31" s="189">
        <v>2795435</v>
      </c>
      <c r="C31" s="189">
        <v>2051665</v>
      </c>
      <c r="D31" s="189">
        <v>13388301</v>
      </c>
      <c r="E31" s="189">
        <v>11893251</v>
      </c>
      <c r="F31" s="190">
        <v>-11.166838869248609</v>
      </c>
    </row>
    <row r="32" spans="1:7" ht="15.6" customHeight="1">
      <c r="A32" s="188" t="s">
        <v>181</v>
      </c>
      <c r="B32" s="189">
        <v>7721620</v>
      </c>
      <c r="C32" s="189">
        <v>7461846</v>
      </c>
      <c r="D32" s="189">
        <v>33922240</v>
      </c>
      <c r="E32" s="189">
        <v>33752094</v>
      </c>
      <c r="F32" s="190">
        <v>-0.50157654683181363</v>
      </c>
    </row>
    <row r="33" spans="1:6" ht="15.6" customHeight="1">
      <c r="A33" s="188" t="s">
        <v>182</v>
      </c>
      <c r="B33" s="189">
        <v>437530</v>
      </c>
      <c r="C33" s="189">
        <v>501197</v>
      </c>
      <c r="D33" s="189">
        <v>2107373</v>
      </c>
      <c r="E33" s="189">
        <v>2150717</v>
      </c>
      <c r="F33" s="190">
        <v>2.056778747758472</v>
      </c>
    </row>
    <row r="34" spans="1:6" ht="15.6" customHeight="1">
      <c r="A34" s="188" t="s">
        <v>183</v>
      </c>
      <c r="B34" s="189">
        <v>129481</v>
      </c>
      <c r="C34" s="189">
        <v>119168</v>
      </c>
      <c r="D34" s="189">
        <v>609518</v>
      </c>
      <c r="E34" s="189">
        <v>600323</v>
      </c>
      <c r="F34" s="190">
        <v>-1.5085690660489059</v>
      </c>
    </row>
    <row r="35" spans="1:6" ht="15.6" customHeight="1">
      <c r="A35" s="156" t="s">
        <v>153</v>
      </c>
      <c r="B35" s="178">
        <f>SUM(B7:B34)</f>
        <v>49812093</v>
      </c>
      <c r="C35" s="178">
        <f>SUM(C7:C34)</f>
        <v>46562252</v>
      </c>
      <c r="D35" s="76">
        <f>SUM(D7:D34)</f>
        <v>229920350</v>
      </c>
      <c r="E35" s="78">
        <f>SUM(E7:E34)</f>
        <v>224123864</v>
      </c>
      <c r="F35" s="140">
        <f>E35*100/D35-100</f>
        <v>-2.521084366825292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5" priority="2">
      <formula>MOD(ROW(),2)=0</formula>
    </cfRule>
  </conditionalFormatting>
  <conditionalFormatting sqref="F7:F35">
    <cfRule type="expression" dxfId="6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47F31F-CFEF-4984-BC76-E72FFDC8CB99}">
  <sheetPr codeName="Hoja8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1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1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914569</v>
      </c>
      <c r="C7" s="189">
        <v>815494</v>
      </c>
      <c r="D7" s="189">
        <v>4268301</v>
      </c>
      <c r="E7" s="189">
        <v>3783588</v>
      </c>
      <c r="F7" s="190">
        <v>-11.35611101466368</v>
      </c>
      <c r="G7" s="37"/>
    </row>
    <row r="8" spans="1:14" ht="15.6" customHeight="1">
      <c r="A8" s="188" t="s">
        <v>11</v>
      </c>
      <c r="B8" s="189">
        <v>4034</v>
      </c>
      <c r="C8" s="189">
        <v>4001</v>
      </c>
      <c r="D8" s="189">
        <v>26143</v>
      </c>
      <c r="E8" s="189">
        <v>21040</v>
      </c>
      <c r="F8" s="190">
        <v>-19.519565466855369</v>
      </c>
      <c r="G8" s="6"/>
    </row>
    <row r="9" spans="1:14" ht="15.6" customHeight="1">
      <c r="A9" s="188" t="s">
        <v>8</v>
      </c>
      <c r="B9" s="189">
        <v>12365</v>
      </c>
      <c r="C9" s="189">
        <v>5400</v>
      </c>
      <c r="D9" s="189">
        <v>75633</v>
      </c>
      <c r="E9" s="189">
        <v>31663</v>
      </c>
      <c r="F9" s="190">
        <v>-58.135998836486721</v>
      </c>
      <c r="G9" s="6"/>
    </row>
    <row r="10" spans="1:14" ht="15.6" customHeight="1">
      <c r="A10" s="188" t="s">
        <v>10</v>
      </c>
      <c r="B10" s="189">
        <v>54495</v>
      </c>
      <c r="C10" s="189">
        <v>48362</v>
      </c>
      <c r="D10" s="189">
        <v>275189</v>
      </c>
      <c r="E10" s="189">
        <v>262640</v>
      </c>
      <c r="F10" s="190">
        <v>-4.5601386683333942</v>
      </c>
    </row>
    <row r="11" spans="1:14" ht="15.6" customHeight="1">
      <c r="A11" s="188" t="s">
        <v>9</v>
      </c>
      <c r="B11" s="189">
        <v>2326453</v>
      </c>
      <c r="C11" s="189">
        <v>2230574</v>
      </c>
      <c r="D11" s="189">
        <v>12433979</v>
      </c>
      <c r="E11" s="189">
        <v>11869389</v>
      </c>
      <c r="F11" s="190">
        <v>-4.5407025377797368</v>
      </c>
    </row>
    <row r="12" spans="1:14" ht="15.6" customHeight="1">
      <c r="A12" s="188" t="s">
        <v>6</v>
      </c>
      <c r="B12" s="189">
        <v>117610</v>
      </c>
      <c r="C12" s="189">
        <v>115054</v>
      </c>
      <c r="D12" s="189">
        <v>286065</v>
      </c>
      <c r="E12" s="189">
        <v>359676</v>
      </c>
      <c r="F12" s="190">
        <v>25.732263646374079</v>
      </c>
    </row>
    <row r="13" spans="1:14" ht="15.6" customHeight="1">
      <c r="A13" s="188" t="s">
        <v>175</v>
      </c>
      <c r="B13" s="189">
        <v>157978</v>
      </c>
      <c r="C13" s="189">
        <v>136694</v>
      </c>
      <c r="D13" s="189">
        <v>576490</v>
      </c>
      <c r="E13" s="189">
        <v>579686</v>
      </c>
      <c r="F13" s="190">
        <v>0.55438949504761581</v>
      </c>
    </row>
    <row r="14" spans="1:14" ht="15.6" customHeight="1">
      <c r="A14" s="188" t="s">
        <v>148</v>
      </c>
      <c r="B14" s="189">
        <v>1389570</v>
      </c>
      <c r="C14" s="189">
        <v>1778285</v>
      </c>
      <c r="D14" s="189">
        <v>5410828</v>
      </c>
      <c r="E14" s="189">
        <v>6674516</v>
      </c>
      <c r="F14" s="190">
        <v>23.354798932806592</v>
      </c>
    </row>
    <row r="15" spans="1:14" ht="15.6" customHeight="1">
      <c r="A15" s="188" t="s">
        <v>145</v>
      </c>
      <c r="B15" s="189">
        <v>2072136</v>
      </c>
      <c r="C15" s="189">
        <v>1190443</v>
      </c>
      <c r="D15" s="189">
        <v>9684411</v>
      </c>
      <c r="E15" s="189">
        <v>8017265</v>
      </c>
      <c r="F15" s="190">
        <v>-17.21473820142495</v>
      </c>
    </row>
    <row r="16" spans="1:14" ht="15.6" customHeight="1">
      <c r="A16" s="188" t="s">
        <v>144</v>
      </c>
      <c r="B16" s="189">
        <v>2260438</v>
      </c>
      <c r="C16" s="189">
        <v>2100519</v>
      </c>
      <c r="D16" s="189">
        <v>11428623</v>
      </c>
      <c r="E16" s="189">
        <v>10630951</v>
      </c>
      <c r="F16" s="190">
        <v>-6.9795985045617499</v>
      </c>
      <c r="G16" s="1"/>
    </row>
    <row r="17" spans="1:7" ht="15.6" customHeight="1">
      <c r="A17" s="188" t="s">
        <v>150</v>
      </c>
      <c r="B17" s="189">
        <v>763725</v>
      </c>
      <c r="C17" s="189">
        <v>861244</v>
      </c>
      <c r="D17" s="189">
        <v>3704002</v>
      </c>
      <c r="E17" s="189">
        <v>3869114</v>
      </c>
      <c r="F17" s="190">
        <v>4.4576649796625389</v>
      </c>
      <c r="G17" s="2"/>
    </row>
    <row r="18" spans="1:7" ht="15.6" customHeight="1">
      <c r="A18" s="188" t="s">
        <v>147</v>
      </c>
      <c r="B18" s="189">
        <v>62311</v>
      </c>
      <c r="C18" s="189">
        <v>76646</v>
      </c>
      <c r="D18" s="189">
        <v>222967</v>
      </c>
      <c r="E18" s="189">
        <v>292597</v>
      </c>
      <c r="F18" s="190">
        <v>31.228836554288311</v>
      </c>
    </row>
    <row r="19" spans="1:7" ht="15.6" customHeight="1">
      <c r="A19" s="188" t="s">
        <v>143</v>
      </c>
      <c r="B19" s="189">
        <v>348677</v>
      </c>
      <c r="C19" s="189">
        <v>241054</v>
      </c>
      <c r="D19" s="189">
        <v>1009324</v>
      </c>
      <c r="E19" s="189">
        <v>1000957</v>
      </c>
      <c r="F19" s="190">
        <v>-0.82897067740388763</v>
      </c>
    </row>
    <row r="20" spans="1:7" ht="15.6" customHeight="1">
      <c r="A20" s="188" t="s">
        <v>142</v>
      </c>
      <c r="B20" s="189">
        <v>182827</v>
      </c>
      <c r="C20" s="189">
        <v>102639</v>
      </c>
      <c r="D20" s="189">
        <v>694134</v>
      </c>
      <c r="E20" s="189">
        <v>643826</v>
      </c>
      <c r="F20" s="190">
        <v>-7.2475919635113693</v>
      </c>
    </row>
    <row r="21" spans="1:7" ht="15.6" customHeight="1">
      <c r="A21" s="188" t="s">
        <v>149</v>
      </c>
      <c r="B21" s="189">
        <v>2034421</v>
      </c>
      <c r="C21" s="189">
        <v>1762451</v>
      </c>
      <c r="D21" s="189">
        <v>10362216</v>
      </c>
      <c r="E21" s="189">
        <v>9043702</v>
      </c>
      <c r="F21" s="190">
        <v>-12.72424740036301</v>
      </c>
    </row>
    <row r="22" spans="1:7" ht="15.6" customHeight="1">
      <c r="A22" s="188" t="s">
        <v>146</v>
      </c>
      <c r="B22" s="189">
        <v>631990</v>
      </c>
      <c r="C22" s="189">
        <v>1056312</v>
      </c>
      <c r="D22" s="189">
        <v>3328689</v>
      </c>
      <c r="E22" s="189">
        <v>4521858</v>
      </c>
      <c r="F22" s="190">
        <v>35.845012856412843</v>
      </c>
    </row>
    <row r="23" spans="1:7" ht="15.6" customHeight="1">
      <c r="A23" s="188" t="s">
        <v>165</v>
      </c>
      <c r="B23" s="189">
        <v>3607</v>
      </c>
      <c r="C23" s="189">
        <v>2320</v>
      </c>
      <c r="D23" s="189">
        <v>51256</v>
      </c>
      <c r="E23" s="189">
        <v>40364</v>
      </c>
      <c r="F23" s="190">
        <v>-21.250195099110339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4359</v>
      </c>
      <c r="C25" s="189">
        <v>4115</v>
      </c>
      <c r="D25" s="189">
        <v>25210</v>
      </c>
      <c r="E25" s="189">
        <v>25311</v>
      </c>
      <c r="F25" s="190">
        <v>0.40063466878223147</v>
      </c>
    </row>
    <row r="26" spans="1:7" ht="15.6" customHeight="1">
      <c r="A26" s="188" t="s">
        <v>152</v>
      </c>
      <c r="B26" s="189">
        <v>120415</v>
      </c>
      <c r="C26" s="189">
        <v>154277</v>
      </c>
      <c r="D26" s="189">
        <v>563523</v>
      </c>
      <c r="E26" s="189">
        <v>579878</v>
      </c>
      <c r="F26" s="190">
        <v>2.90227728060789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307693</v>
      </c>
      <c r="C28" s="189">
        <v>278090</v>
      </c>
      <c r="D28" s="189">
        <v>1719057</v>
      </c>
      <c r="E28" s="189">
        <v>1472718</v>
      </c>
      <c r="F28" s="190">
        <v>-14.329891329955901</v>
      </c>
    </row>
    <row r="29" spans="1:7" ht="15.6" customHeight="1">
      <c r="A29" s="188" t="s">
        <v>178</v>
      </c>
      <c r="B29" s="189">
        <v>8685</v>
      </c>
      <c r="C29" s="189">
        <v>10588</v>
      </c>
      <c r="D29" s="189">
        <v>71541</v>
      </c>
      <c r="E29" s="189">
        <v>79845</v>
      </c>
      <c r="F29" s="190">
        <v>11.607330062481649</v>
      </c>
    </row>
    <row r="30" spans="1:7" ht="15.6" customHeight="1">
      <c r="A30" s="188" t="s">
        <v>179</v>
      </c>
      <c r="B30" s="189">
        <v>72003</v>
      </c>
      <c r="C30" s="189">
        <v>52412</v>
      </c>
      <c r="D30" s="189">
        <v>266018</v>
      </c>
      <c r="E30" s="189">
        <v>190885</v>
      </c>
      <c r="F30" s="190">
        <v>-28.243577502274281</v>
      </c>
    </row>
    <row r="31" spans="1:7" ht="15.6" customHeight="1">
      <c r="A31" s="188" t="s">
        <v>180</v>
      </c>
      <c r="B31" s="189">
        <v>1902486</v>
      </c>
      <c r="C31" s="189">
        <v>1334322</v>
      </c>
      <c r="D31" s="189">
        <v>8768037</v>
      </c>
      <c r="E31" s="189">
        <v>7707380</v>
      </c>
      <c r="F31" s="190">
        <v>-12.096858167911479</v>
      </c>
    </row>
    <row r="32" spans="1:7" ht="15.6" customHeight="1">
      <c r="A32" s="188" t="s">
        <v>181</v>
      </c>
      <c r="B32" s="189">
        <v>197616</v>
      </c>
      <c r="C32" s="189">
        <v>364563</v>
      </c>
      <c r="D32" s="189">
        <v>1447905</v>
      </c>
      <c r="E32" s="189">
        <v>1596498</v>
      </c>
      <c r="F32" s="190">
        <v>10.262620821117411</v>
      </c>
    </row>
    <row r="33" spans="1:6" ht="15.6" customHeight="1">
      <c r="A33" s="188" t="s">
        <v>182</v>
      </c>
      <c r="B33" s="189">
        <v>6000</v>
      </c>
      <c r="C33" s="189">
        <v>4</v>
      </c>
      <c r="D33" s="189">
        <v>15000</v>
      </c>
      <c r="E33" s="189">
        <v>6458</v>
      </c>
      <c r="F33" s="190">
        <v>-56.946666666666673</v>
      </c>
    </row>
    <row r="34" spans="1:6" ht="15.6" customHeight="1">
      <c r="A34" s="188" t="s">
        <v>183</v>
      </c>
      <c r="B34" s="189">
        <v>23817</v>
      </c>
      <c r="C34" s="189">
        <v>28118</v>
      </c>
      <c r="D34" s="189">
        <v>127620</v>
      </c>
      <c r="E34" s="189">
        <v>139638</v>
      </c>
      <c r="F34" s="190">
        <v>9.417019275975548</v>
      </c>
    </row>
    <row r="35" spans="1:6" ht="15.6" customHeight="1">
      <c r="A35" s="156" t="s">
        <v>153</v>
      </c>
      <c r="B35" s="76">
        <f>SUM(B7:B34)</f>
        <v>15980280</v>
      </c>
      <c r="C35" s="77">
        <f>SUM(C7:C34)</f>
        <v>14753981</v>
      </c>
      <c r="D35" s="76">
        <f>SUM(D7:D34)</f>
        <v>76842161</v>
      </c>
      <c r="E35" s="78">
        <f>SUM(E7:E34)</f>
        <v>73441443</v>
      </c>
      <c r="F35" s="140">
        <f>E35*100/D35-100</f>
        <v>-4.4255887077408005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3" priority="2">
      <formula>MOD(ROW(),2)=0</formula>
    </cfRule>
  </conditionalFormatting>
  <conditionalFormatting sqref="F7:F35">
    <cfRule type="expression" dxfId="6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AAABE-8426-4E3D-A5C4-C24506B9F31E}">
  <sheetPr codeName="Hoja9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361415</v>
      </c>
      <c r="C7" s="189">
        <v>273858</v>
      </c>
      <c r="D7" s="189">
        <v>1773822</v>
      </c>
      <c r="E7" s="189">
        <v>1549752</v>
      </c>
      <c r="F7" s="190">
        <v>-12.63204537997612</v>
      </c>
      <c r="G7" s="37"/>
    </row>
    <row r="8" spans="1:14" ht="15.6" customHeight="1">
      <c r="A8" s="188" t="s">
        <v>11</v>
      </c>
      <c r="B8" s="189">
        <v>120786</v>
      </c>
      <c r="C8" s="189">
        <v>146670</v>
      </c>
      <c r="D8" s="189">
        <v>820093</v>
      </c>
      <c r="E8" s="189">
        <v>574412</v>
      </c>
      <c r="F8" s="190">
        <v>-29.957699919399381</v>
      </c>
      <c r="G8" s="6"/>
    </row>
    <row r="9" spans="1:14" ht="15.6" customHeight="1">
      <c r="A9" s="188" t="s">
        <v>8</v>
      </c>
      <c r="B9" s="189">
        <v>398859</v>
      </c>
      <c r="C9" s="189">
        <v>514992</v>
      </c>
      <c r="D9" s="189">
        <v>1510281</v>
      </c>
      <c r="E9" s="189">
        <v>1806860</v>
      </c>
      <c r="F9" s="190">
        <v>19.637339011746821</v>
      </c>
      <c r="G9" s="6"/>
    </row>
    <row r="10" spans="1:14" ht="15.6" customHeight="1">
      <c r="A10" s="188" t="s">
        <v>10</v>
      </c>
      <c r="B10" s="189">
        <v>298319</v>
      </c>
      <c r="C10" s="189">
        <v>246184</v>
      </c>
      <c r="D10" s="189">
        <v>1090484</v>
      </c>
      <c r="E10" s="189">
        <v>1066004</v>
      </c>
      <c r="F10" s="190">
        <v>-2.2448747528620321</v>
      </c>
    </row>
    <row r="11" spans="1:14" ht="15.6" customHeight="1">
      <c r="A11" s="188" t="s">
        <v>9</v>
      </c>
      <c r="B11" s="189">
        <v>1248</v>
      </c>
      <c r="C11" s="189">
        <v>33421</v>
      </c>
      <c r="D11" s="189">
        <v>70158</v>
      </c>
      <c r="E11" s="189">
        <v>154941</v>
      </c>
      <c r="F11" s="190">
        <v>120.8458051825879</v>
      </c>
    </row>
    <row r="12" spans="1:14" ht="15.6" customHeight="1">
      <c r="A12" s="188" t="s">
        <v>6</v>
      </c>
      <c r="B12" s="189">
        <v>145088</v>
      </c>
      <c r="C12" s="189">
        <v>37474</v>
      </c>
      <c r="D12" s="189">
        <v>762127</v>
      </c>
      <c r="E12" s="189">
        <v>668018</v>
      </c>
      <c r="F12" s="190">
        <v>-12.34820443311942</v>
      </c>
    </row>
    <row r="13" spans="1:14" ht="15.6" customHeight="1">
      <c r="A13" s="188" t="s">
        <v>175</v>
      </c>
      <c r="B13" s="189">
        <v>38341</v>
      </c>
      <c r="C13" s="189">
        <v>26699</v>
      </c>
      <c r="D13" s="189">
        <v>154769</v>
      </c>
      <c r="E13" s="189">
        <v>145130</v>
      </c>
      <c r="F13" s="190">
        <v>-6.227991393625345</v>
      </c>
    </row>
    <row r="14" spans="1:14" ht="15.6" customHeight="1">
      <c r="A14" s="188" t="s">
        <v>148</v>
      </c>
      <c r="B14" s="189">
        <v>444974</v>
      </c>
      <c r="C14" s="189">
        <v>260285</v>
      </c>
      <c r="D14" s="189">
        <v>1841971</v>
      </c>
      <c r="E14" s="189">
        <v>1495746</v>
      </c>
      <c r="F14" s="190">
        <v>-18.796441420630401</v>
      </c>
    </row>
    <row r="15" spans="1:14" ht="15.6" customHeight="1">
      <c r="A15" s="188" t="s">
        <v>145</v>
      </c>
      <c r="B15" s="189">
        <v>468342</v>
      </c>
      <c r="C15" s="189">
        <v>424998</v>
      </c>
      <c r="D15" s="189">
        <v>1721828</v>
      </c>
      <c r="E15" s="189">
        <v>1862800</v>
      </c>
      <c r="F15" s="190">
        <v>8.187345077440952</v>
      </c>
    </row>
    <row r="16" spans="1:14" ht="15.6" customHeight="1">
      <c r="A16" s="188" t="s">
        <v>144</v>
      </c>
      <c r="B16" s="189">
        <v>873738</v>
      </c>
      <c r="C16" s="189">
        <v>416832</v>
      </c>
      <c r="D16" s="189">
        <v>3799406</v>
      </c>
      <c r="E16" s="189">
        <v>2818998</v>
      </c>
      <c r="F16" s="190">
        <v>-25.804244137109851</v>
      </c>
      <c r="G16" s="1"/>
    </row>
    <row r="17" spans="1:7" ht="15.6" customHeight="1">
      <c r="A17" s="188" t="s">
        <v>150</v>
      </c>
      <c r="B17" s="189">
        <v>761631</v>
      </c>
      <c r="C17" s="189">
        <v>548048</v>
      </c>
      <c r="D17" s="189">
        <v>3002777</v>
      </c>
      <c r="E17" s="189">
        <v>3056894</v>
      </c>
      <c r="F17" s="190">
        <v>1.802231734158084</v>
      </c>
      <c r="G17" s="2"/>
    </row>
    <row r="18" spans="1:7" ht="15.6" customHeight="1">
      <c r="A18" s="188" t="s">
        <v>147</v>
      </c>
      <c r="B18" s="189">
        <v>1300</v>
      </c>
      <c r="C18" s="189">
        <v>0</v>
      </c>
      <c r="D18" s="189">
        <v>2726</v>
      </c>
      <c r="E18" s="189">
        <v>2700</v>
      </c>
      <c r="F18" s="190">
        <v>-0.95377842993397621</v>
      </c>
    </row>
    <row r="19" spans="1:7" ht="15.6" customHeight="1">
      <c r="A19" s="188" t="s">
        <v>143</v>
      </c>
      <c r="B19" s="189">
        <v>309158</v>
      </c>
      <c r="C19" s="189">
        <v>293876</v>
      </c>
      <c r="D19" s="189">
        <v>1735714</v>
      </c>
      <c r="E19" s="189">
        <v>1352784</v>
      </c>
      <c r="F19" s="190">
        <v>-22.06181433116285</v>
      </c>
    </row>
    <row r="20" spans="1:7" ht="15.6" customHeight="1">
      <c r="A20" s="188" t="s">
        <v>142</v>
      </c>
      <c r="B20" s="189">
        <v>1195847</v>
      </c>
      <c r="C20" s="189">
        <v>1152196</v>
      </c>
      <c r="D20" s="189">
        <v>4942109</v>
      </c>
      <c r="E20" s="189">
        <v>5906945</v>
      </c>
      <c r="F20" s="190">
        <v>19.522758401322189</v>
      </c>
    </row>
    <row r="21" spans="1:7" ht="15.6" customHeight="1">
      <c r="A21" s="188" t="s">
        <v>149</v>
      </c>
      <c r="B21" s="189">
        <v>388484</v>
      </c>
      <c r="C21" s="189">
        <v>467805</v>
      </c>
      <c r="D21" s="189">
        <v>2114533</v>
      </c>
      <c r="E21" s="189">
        <v>2169109</v>
      </c>
      <c r="F21" s="190">
        <v>2.5809954254674641</v>
      </c>
    </row>
    <row r="22" spans="1:7" ht="15.6" customHeight="1">
      <c r="A22" s="188" t="s">
        <v>146</v>
      </c>
      <c r="B22" s="189">
        <v>26993</v>
      </c>
      <c r="C22" s="189">
        <v>38984</v>
      </c>
      <c r="D22" s="189">
        <v>149103</v>
      </c>
      <c r="E22" s="189">
        <v>185591</v>
      </c>
      <c r="F22" s="190">
        <v>24.471673943515551</v>
      </c>
    </row>
    <row r="23" spans="1:7" ht="15.6" customHeight="1">
      <c r="A23" s="188" t="s">
        <v>165</v>
      </c>
      <c r="B23" s="189">
        <v>81092</v>
      </c>
      <c r="C23" s="189">
        <v>53075</v>
      </c>
      <c r="D23" s="189">
        <v>621186</v>
      </c>
      <c r="E23" s="189">
        <v>408071</v>
      </c>
      <c r="F23" s="190">
        <v>-34.307759672626233</v>
      </c>
    </row>
    <row r="24" spans="1:7" ht="15.6" customHeight="1">
      <c r="A24" s="188" t="s">
        <v>141</v>
      </c>
      <c r="B24" s="189">
        <v>171036</v>
      </c>
      <c r="C24" s="189">
        <v>108657</v>
      </c>
      <c r="D24" s="189">
        <v>576740</v>
      </c>
      <c r="E24" s="189">
        <v>489564</v>
      </c>
      <c r="F24" s="190">
        <v>-15.11530325623332</v>
      </c>
    </row>
    <row r="25" spans="1:7" ht="15.6" customHeight="1">
      <c r="A25" s="188" t="s">
        <v>140</v>
      </c>
      <c r="B25" s="189">
        <v>7000</v>
      </c>
      <c r="C25" s="189">
        <v>157</v>
      </c>
      <c r="D25" s="189">
        <v>7000</v>
      </c>
      <c r="E25" s="189">
        <v>3757</v>
      </c>
      <c r="F25" s="190">
        <v>-46.328571428571429</v>
      </c>
    </row>
    <row r="26" spans="1:7" ht="15.6" customHeight="1">
      <c r="A26" s="188" t="s">
        <v>152</v>
      </c>
      <c r="B26" s="189">
        <v>85882</v>
      </c>
      <c r="C26" s="189">
        <v>44043</v>
      </c>
      <c r="D26" s="189">
        <v>370086</v>
      </c>
      <c r="E26" s="189">
        <v>294887</v>
      </c>
      <c r="F26" s="190">
        <v>-20.3193311824819</v>
      </c>
    </row>
    <row r="27" spans="1:7" ht="15.6" customHeight="1">
      <c r="A27" s="188" t="s">
        <v>173</v>
      </c>
      <c r="B27" s="189">
        <v>66028</v>
      </c>
      <c r="C27" s="189">
        <v>82850</v>
      </c>
      <c r="D27" s="189">
        <v>321132</v>
      </c>
      <c r="E27" s="189">
        <v>425695</v>
      </c>
      <c r="F27" s="190">
        <v>32.560753833314664</v>
      </c>
    </row>
    <row r="28" spans="1:7" ht="15.6" customHeight="1">
      <c r="A28" s="188" t="s">
        <v>177</v>
      </c>
      <c r="B28" s="189">
        <v>32610</v>
      </c>
      <c r="C28" s="189">
        <v>33533</v>
      </c>
      <c r="D28" s="189">
        <v>127676</v>
      </c>
      <c r="E28" s="189">
        <v>163934</v>
      </c>
      <c r="F28" s="190">
        <v>28.398446066606081</v>
      </c>
    </row>
    <row r="29" spans="1:7" ht="15.6" customHeight="1">
      <c r="A29" s="188" t="s">
        <v>178</v>
      </c>
      <c r="B29" s="189">
        <v>261861</v>
      </c>
      <c r="C29" s="189">
        <v>263094</v>
      </c>
      <c r="D29" s="189">
        <v>1422083</v>
      </c>
      <c r="E29" s="189">
        <v>1234074</v>
      </c>
      <c r="F29" s="190">
        <v>-13.22067699283375</v>
      </c>
    </row>
    <row r="30" spans="1:7" ht="15.6" customHeight="1">
      <c r="A30" s="188" t="s">
        <v>179</v>
      </c>
      <c r="B30" s="189">
        <v>151001</v>
      </c>
      <c r="C30" s="189">
        <v>151030</v>
      </c>
      <c r="D30" s="189">
        <v>771563</v>
      </c>
      <c r="E30" s="189">
        <v>870134</v>
      </c>
      <c r="F30" s="190">
        <v>12.77549597375716</v>
      </c>
    </row>
    <row r="31" spans="1:7" ht="15.6" customHeight="1">
      <c r="A31" s="188" t="s">
        <v>180</v>
      </c>
      <c r="B31" s="189">
        <v>725405</v>
      </c>
      <c r="C31" s="189">
        <v>552222</v>
      </c>
      <c r="D31" s="189">
        <v>3897045</v>
      </c>
      <c r="E31" s="189">
        <v>3362820</v>
      </c>
      <c r="F31" s="190">
        <v>-13.7084637205883</v>
      </c>
    </row>
    <row r="32" spans="1:7" ht="15.6" customHeight="1">
      <c r="A32" s="188" t="s">
        <v>181</v>
      </c>
      <c r="B32" s="189">
        <v>319150</v>
      </c>
      <c r="C32" s="189">
        <v>231263</v>
      </c>
      <c r="D32" s="189">
        <v>1145061</v>
      </c>
      <c r="E32" s="189">
        <v>1076187</v>
      </c>
      <c r="F32" s="190">
        <v>-6.0148760633712897</v>
      </c>
    </row>
    <row r="33" spans="1:6" ht="15.6" customHeight="1">
      <c r="A33" s="188" t="s">
        <v>182</v>
      </c>
      <c r="B33" s="189">
        <v>20100</v>
      </c>
      <c r="C33" s="189">
        <v>31785</v>
      </c>
      <c r="D33" s="189">
        <v>96452</v>
      </c>
      <c r="E33" s="189">
        <v>118583</v>
      </c>
      <c r="F33" s="190">
        <v>22.94509185916311</v>
      </c>
    </row>
    <row r="34" spans="1:6" ht="15.6" customHeight="1">
      <c r="A34" s="188" t="s">
        <v>183</v>
      </c>
      <c r="B34" s="189">
        <v>40488</v>
      </c>
      <c r="C34" s="189">
        <v>26963</v>
      </c>
      <c r="D34" s="189">
        <v>165263</v>
      </c>
      <c r="E34" s="189">
        <v>138401</v>
      </c>
      <c r="F34" s="190">
        <v>-16.254091962508241</v>
      </c>
    </row>
    <row r="35" spans="1:6" ht="15.6" customHeight="1">
      <c r="A35" s="156" t="s">
        <v>153</v>
      </c>
      <c r="B35" s="76">
        <f>SUM(B7:B34)</f>
        <v>7796176</v>
      </c>
      <c r="C35" s="77">
        <f>SUM(C7:C34)</f>
        <v>6460994</v>
      </c>
      <c r="D35" s="76">
        <f>SUM(D7:D34)</f>
        <v>35013188</v>
      </c>
      <c r="E35" s="78">
        <f>SUM(E7:E34)</f>
        <v>33402791</v>
      </c>
      <c r="F35" s="140">
        <f>E35*100/D35-100</f>
        <v>-4.5994012313303188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1" priority="2">
      <formula>MOD(ROW(),2)=0</formula>
    </cfRule>
  </conditionalFormatting>
  <conditionalFormatting sqref="F7:F35">
    <cfRule type="expression" dxfId="6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json>
  <seSettings>
{
  "Settings": [
    {
      "Key": "seAutoReconnect",
      "Value": "true"
    }
  ]
}
</seSettings>
</json>
</file>

<file path=customXml/item2.xml><?xml version="1.0" encoding="utf-8"?>
<json>
  <seTables>
{
  "Settings": [],
  "tables": []
}
</seTables>
</json>
</file>

<file path=customXml/itemProps1.xml><?xml version="1.0" encoding="utf-8"?>
<ds:datastoreItem xmlns:ds="http://schemas.openxmlformats.org/officeDocument/2006/customXml" ds:itemID="{635FB22F-BDB4-4FD1-AFF0-CD2A6598EAEE}">
  <ds:schemaRefs/>
</ds:datastoreItem>
</file>

<file path=customXml/itemProps2.xml><?xml version="1.0" encoding="utf-8"?>
<ds:datastoreItem xmlns:ds="http://schemas.openxmlformats.org/officeDocument/2006/customXml" ds:itemID="{1DF40704-024A-4A26-9DC1-3207D90A6339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44</vt:i4>
      </vt:variant>
    </vt:vector>
  </HeadingPairs>
  <TitlesOfParts>
    <vt:vector size="89" baseType="lpstr">
      <vt:lpstr>Portada</vt:lpstr>
      <vt:lpstr>Cálculo</vt:lpstr>
      <vt:lpstr>Resumen general</vt:lpstr>
      <vt:lpstr>Resumen naturalezas3</vt:lpstr>
      <vt:lpstr>Resumen naturalezas</vt:lpstr>
      <vt:lpstr>Total tráfico</vt:lpstr>
      <vt:lpstr>Total presentación</vt:lpstr>
      <vt:lpstr>Líquidos</vt:lpstr>
      <vt:lpstr>Sólidos</vt:lpstr>
      <vt:lpstr>Mercancía general</vt:lpstr>
      <vt:lpstr>Mercancías contenedores</vt:lpstr>
      <vt:lpstr>Pesca</vt:lpstr>
      <vt:lpstr>Avituallamiento</vt:lpstr>
      <vt:lpstr>Avi. combustibles</vt:lpstr>
      <vt:lpstr>Tráfico interior</vt:lpstr>
      <vt:lpstr>Mercancías tránsito</vt:lpstr>
      <vt:lpstr>Mercan. contene. tránsito</vt:lpstr>
      <vt:lpstr>Ro-Ro</vt:lpstr>
      <vt:lpstr>Ro-Ro UTIS</vt:lpstr>
      <vt:lpstr>TEUS</vt:lpstr>
      <vt:lpstr>TEUS tránsito</vt:lpstr>
      <vt:lpstr>TEUS nacional</vt:lpstr>
      <vt:lpstr>TEUS exterior</vt:lpstr>
      <vt:lpstr>Buques número</vt:lpstr>
      <vt:lpstr>Buques GT</vt:lpstr>
      <vt:lpstr>Cruceros</vt:lpstr>
      <vt:lpstr>Pasajeros total</vt:lpstr>
      <vt:lpstr>Pasajeros regulares</vt:lpstr>
      <vt:lpstr>Pasajeros crucero</vt:lpstr>
      <vt:lpstr>Automóviles régimen pasaje</vt:lpstr>
      <vt:lpstr>Automóviles régimen mercancía</vt:lpstr>
      <vt:lpstr>Portada (2)</vt:lpstr>
      <vt:lpstr>Import total</vt:lpstr>
      <vt:lpstr>Import GL</vt:lpstr>
      <vt:lpstr>Import GS</vt:lpstr>
      <vt:lpstr>Import MG</vt:lpstr>
      <vt:lpstr>Export total</vt:lpstr>
      <vt:lpstr>Export GL</vt:lpstr>
      <vt:lpstr>Export GS</vt:lpstr>
      <vt:lpstr>Export MG</vt:lpstr>
      <vt:lpstr>Portada (3)</vt:lpstr>
      <vt:lpstr>Evolución Mensual (t)</vt:lpstr>
      <vt:lpstr>Evolución Mensual %</vt:lpstr>
      <vt:lpstr>Evolución Interanual (t)</vt:lpstr>
      <vt:lpstr>Evolución Interanual %</vt:lpstr>
      <vt:lpstr>'Automóviles régimen mercancía'!Área_de_impresión</vt:lpstr>
      <vt:lpstr>'Automóviles régimen pasaje'!Área_de_impresión</vt:lpstr>
      <vt:lpstr>'Avi. combustibles'!Área_de_impresión</vt:lpstr>
      <vt:lpstr>Avituallamiento!Área_de_impresión</vt:lpstr>
      <vt:lpstr>'Buques GT'!Área_de_impresión</vt:lpstr>
      <vt:lpstr>'Buques número'!Área_de_impresión</vt:lpstr>
      <vt:lpstr>Cruceros!Área_de_impresión</vt:lpstr>
      <vt:lpstr>'Evolución Interanual %'!Área_de_impresión</vt:lpstr>
      <vt:lpstr>'Evolución Interanual (t)'!Área_de_impresión</vt:lpstr>
      <vt:lpstr>'Evolución Mensual %'!Área_de_impresión</vt:lpstr>
      <vt:lpstr>'Evolución Mensual (t)'!Área_de_impresión</vt:lpstr>
      <vt:lpstr>'Export GL'!Área_de_impresión</vt:lpstr>
      <vt:lpstr>'Export GS'!Área_de_impresión</vt:lpstr>
      <vt:lpstr>'Export MG'!Área_de_impresión</vt:lpstr>
      <vt:lpstr>'Export total'!Área_de_impresión</vt:lpstr>
      <vt:lpstr>'Import GL'!Área_de_impresión</vt:lpstr>
      <vt:lpstr>'Import GS'!Área_de_impresión</vt:lpstr>
      <vt:lpstr>'Import MG'!Área_de_impresión</vt:lpstr>
      <vt:lpstr>'Import total'!Área_de_impresión</vt:lpstr>
      <vt:lpstr>Líquidos!Área_de_impresión</vt:lpstr>
      <vt:lpstr>'Mercan. contene. tránsito'!Área_de_impresión</vt:lpstr>
      <vt:lpstr>'Mercancía general'!Área_de_impresión</vt:lpstr>
      <vt:lpstr>'Mercancías contenedores'!Área_de_impresión</vt:lpstr>
      <vt:lpstr>'Mercancías tránsito'!Área_de_impresión</vt:lpstr>
      <vt:lpstr>'Pasajeros crucero'!Área_de_impresión</vt:lpstr>
      <vt:lpstr>'Pasajeros regulares'!Área_de_impresión</vt:lpstr>
      <vt:lpstr>'Pasajeros total'!Área_de_impresión</vt:lpstr>
      <vt:lpstr>Pesca!Área_de_impresión</vt:lpstr>
      <vt:lpstr>Portada!Área_de_impresión</vt:lpstr>
      <vt:lpstr>'Portada (2)'!Área_de_impresión</vt:lpstr>
      <vt:lpstr>'Portada (3)'!Área_de_impresión</vt:lpstr>
      <vt:lpstr>'Resumen general'!Área_de_impresión</vt:lpstr>
      <vt:lpstr>'Resumen naturalezas'!Área_de_impresión</vt:lpstr>
      <vt:lpstr>'Resumen naturalezas3'!Área_de_impresión</vt:lpstr>
      <vt:lpstr>'Ro-Ro'!Área_de_impresión</vt:lpstr>
      <vt:lpstr>'Ro-Ro UTIS'!Área_de_impresión</vt:lpstr>
      <vt:lpstr>Sólidos!Área_de_impresión</vt:lpstr>
      <vt:lpstr>TEUS!Área_de_impresión</vt:lpstr>
      <vt:lpstr>'TEUS exterior'!Área_de_impresión</vt:lpstr>
      <vt:lpstr>'TEUS nacional'!Área_de_impresión</vt:lpstr>
      <vt:lpstr>'TEUS tránsito'!Área_de_impresión</vt:lpstr>
      <vt:lpstr>'Total presentación'!Área_de_impresión</vt:lpstr>
      <vt:lpstr>'Total tráfico'!Área_de_impresión</vt:lpstr>
      <vt:lpstr>'Tráfico interior'!Área_de_impresión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Raquel Bartolomé Jiménez</dc:creator>
  <cp:keywords/>
  <dc:description/>
  <cp:lastModifiedBy>Raquel Bartolomé Jiménez</cp:lastModifiedBy>
  <dcterms:created xsi:type="dcterms:W3CDTF">2014-04-30T10:51:23Z</dcterms:created>
  <dcterms:modified xsi:type="dcterms:W3CDTF">2025-10-21T16:09:41Z</dcterms:modified>
  <cp:category/>
</cp:coreProperties>
</file>